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925"/>
  <workbookPr/>
  <mc:AlternateContent xmlns:mc="http://schemas.openxmlformats.org/markup-compatibility/2006">
    <mc:Choice Requires="x15">
      <x15ac:absPath xmlns:x15ac="http://schemas.microsoft.com/office/spreadsheetml/2010/11/ac" url="C:\Users\user\Desktop\Lifts Images\"/>
    </mc:Choice>
  </mc:AlternateContent>
  <xr:revisionPtr revIDLastSave="0" documentId="13_ncr:1_{349BDCCA-A8C7-4135-9901-CA1684FD6BA9}" xr6:coauthVersionLast="47" xr6:coauthVersionMax="47" xr10:uidLastSave="{00000000-0000-0000-0000-000000000000}"/>
  <bookViews>
    <workbookView xWindow="-28920" yWindow="6975" windowWidth="29040" windowHeight="15840" tabRatio="900" firstSheet="5" activeTab="16" xr2:uid="{00000000-000D-0000-FFFF-FFFF00000000}"/>
  </bookViews>
  <sheets>
    <sheet name="ВЫБОР РАЙОНА" sheetId="1" r:id="rId1"/>
    <sheet name="Красносельский р-н" sheetId="4" r:id="rId2"/>
    <sheet name="Калининский р-н" sheetId="6" r:id="rId3"/>
    <sheet name="Кировский р-н" sheetId="7" r:id="rId4"/>
    <sheet name="Центральный р-н" sheetId="15" r:id="rId5"/>
    <sheet name="Выборгский р-н" sheetId="3" r:id="rId6"/>
    <sheet name="Фрунзенский р-н" sheetId="8" r:id="rId7"/>
    <sheet name="Московский р-н" sheetId="10" r:id="rId8"/>
    <sheet name="Приморский р-н" sheetId="9" r:id="rId9"/>
    <sheet name="Петроградский " sheetId="24" r:id="rId10"/>
    <sheet name="Невский р-н" sheetId="11" r:id="rId11"/>
    <sheet name="Красногвардейский р-н" sheetId="14" r:id="rId12"/>
    <sheet name="Василеостровский" sheetId="25" r:id="rId13"/>
    <sheet name="Адмиралтейский" sheetId="26" r:id="rId14"/>
    <sheet name="Курортный" sheetId="27" r:id="rId15"/>
    <sheet name="Мурино" sheetId="23" r:id="rId16"/>
    <sheet name="Кудрово" sheetId="22" r:id="rId17"/>
  </sheets>
  <definedNames>
    <definedName name="_xlnm._FilterDatabase" localSheetId="5" hidden="1">'Выборгский р-н'!#REF!</definedName>
    <definedName name="_xlnm._FilterDatabase" localSheetId="2" hidden="1">'Калининский р-н'!$P$19:$U$19</definedName>
    <definedName name="_xlnm._FilterDatabase" localSheetId="3" hidden="1">'Кировский р-н'!#REF!</definedName>
    <definedName name="_xlnm._FilterDatabase" localSheetId="11" hidden="1">'Красногвардейский р-н'!$I$1:$N$1</definedName>
    <definedName name="_xlnm._FilterDatabase" localSheetId="1" hidden="1">'Красносельский р-н'!$O$19:$T$19</definedName>
    <definedName name="_xlnm._FilterDatabase" localSheetId="16" hidden="1">Кудрово!$Q$1:$V$1</definedName>
    <definedName name="_xlnm._FilterDatabase" localSheetId="7" hidden="1">'Московский р-н'!$P$32:$U$32</definedName>
    <definedName name="_xlnm._FilterDatabase" localSheetId="15" hidden="1">Мурино!$Q$1:$V$1</definedName>
    <definedName name="_xlnm._FilterDatabase" localSheetId="10" hidden="1">'Невский р-н'!#REF!</definedName>
    <definedName name="_xlnm._FilterDatabase" localSheetId="8" hidden="1">'Приморский р-н'!$P$14:$U$14</definedName>
    <definedName name="_xlnm._FilterDatabase" localSheetId="6" hidden="1">'Фрунзенский р-н'!$P$74:$U$74</definedName>
    <definedName name="_xlnm._FilterDatabase" localSheetId="4" hidden="1">'Центральный р-н'!$P$1:$U$1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67" i="4" l="1"/>
  <c r="L46" i="27"/>
  <c r="C55" i="27" s="1"/>
  <c r="B58" i="27" s="1"/>
  <c r="G20" i="1" s="1"/>
  <c r="M45" i="27"/>
  <c r="M44" i="27"/>
  <c r="M43" i="27"/>
  <c r="M42" i="27"/>
  <c r="M41" i="27"/>
  <c r="M40" i="27"/>
  <c r="M39" i="27"/>
  <c r="M38" i="27"/>
  <c r="M37" i="27"/>
  <c r="M36" i="27"/>
  <c r="M35" i="27"/>
  <c r="M34" i="27"/>
  <c r="M33" i="27"/>
  <c r="M32" i="27"/>
  <c r="M31" i="27"/>
  <c r="M30" i="27"/>
  <c r="M29" i="27"/>
  <c r="M28" i="27"/>
  <c r="M27" i="27"/>
  <c r="M26" i="27"/>
  <c r="M25" i="27"/>
  <c r="M24" i="27"/>
  <c r="M23" i="27"/>
  <c r="M22" i="27"/>
  <c r="M21" i="27"/>
  <c r="M20" i="27"/>
  <c r="M19" i="27"/>
  <c r="M18" i="27"/>
  <c r="M17" i="27"/>
  <c r="M16" i="27"/>
  <c r="M15" i="27"/>
  <c r="M14" i="27"/>
  <c r="M13" i="27"/>
  <c r="M12" i="27"/>
  <c r="M11" i="27"/>
  <c r="M10" i="27"/>
  <c r="M9" i="27"/>
  <c r="M8" i="27"/>
  <c r="M7" i="27"/>
  <c r="M6" i="27"/>
  <c r="M5" i="27"/>
  <c r="M4" i="27"/>
  <c r="M3" i="27"/>
  <c r="M2" i="27"/>
  <c r="M46" i="27" l="1"/>
  <c r="E80" i="23" l="1"/>
  <c r="D80" i="23"/>
  <c r="C46" i="26"/>
  <c r="E45" i="26"/>
  <c r="D45" i="26"/>
  <c r="E44" i="26"/>
  <c r="E46" i="26" s="1"/>
  <c r="D44" i="26"/>
  <c r="D46" i="26" s="1"/>
  <c r="D64" i="4"/>
  <c r="D63" i="4"/>
  <c r="C65" i="4"/>
  <c r="T102" i="4"/>
  <c r="S102" i="4"/>
  <c r="C47" i="4" s="1"/>
  <c r="M87" i="4"/>
  <c r="L87" i="4"/>
  <c r="C46" i="4" s="1"/>
  <c r="M75" i="25"/>
  <c r="L75" i="25"/>
  <c r="C56" i="25" s="1"/>
  <c r="C45" i="3"/>
  <c r="U53" i="3"/>
  <c r="T53" i="3"/>
  <c r="O17" i="23"/>
  <c r="N17" i="23"/>
  <c r="C75" i="23" s="1"/>
  <c r="D75" i="23" s="1"/>
  <c r="T12" i="9"/>
  <c r="C43" i="9" s="1"/>
  <c r="E56" i="25" l="1"/>
  <c r="D56" i="25"/>
  <c r="F56" i="25"/>
  <c r="E75" i="23"/>
  <c r="F75" i="23"/>
  <c r="E55" i="27"/>
  <c r="E56" i="27" s="1"/>
  <c r="F55" i="27"/>
  <c r="F56" i="27" s="1"/>
  <c r="C56" i="27"/>
  <c r="D55" i="27"/>
  <c r="D56" i="27" s="1"/>
  <c r="D65" i="4"/>
  <c r="E64" i="4"/>
  <c r="E63" i="4"/>
  <c r="E46" i="4"/>
  <c r="F46" i="4"/>
  <c r="D46" i="4"/>
  <c r="F47" i="4"/>
  <c r="D47" i="4"/>
  <c r="E47" i="4"/>
  <c r="K16" i="24"/>
  <c r="J16" i="24"/>
  <c r="C55" i="24" s="1"/>
  <c r="D55" i="24" s="1"/>
  <c r="D56" i="24" s="1"/>
  <c r="E55" i="24" l="1"/>
  <c r="E56" i="24" s="1"/>
  <c r="C56" i="24"/>
  <c r="E65" i="4"/>
  <c r="C59" i="14"/>
  <c r="C60" i="14" s="1"/>
  <c r="T90" i="6"/>
  <c r="C86" i="6" s="1"/>
  <c r="U89" i="6"/>
  <c r="U88" i="6"/>
  <c r="U87" i="6"/>
  <c r="U86" i="6"/>
  <c r="U85" i="6"/>
  <c r="U84" i="6"/>
  <c r="U83" i="6"/>
  <c r="U82" i="6"/>
  <c r="U81" i="6"/>
  <c r="U80" i="6"/>
  <c r="U79" i="6"/>
  <c r="U78" i="6"/>
  <c r="U77" i="6"/>
  <c r="U76" i="6"/>
  <c r="U75" i="6"/>
  <c r="U74" i="6"/>
  <c r="T31" i="6"/>
  <c r="C85" i="6" s="1"/>
  <c r="U30" i="6"/>
  <c r="U29" i="6"/>
  <c r="U28" i="6"/>
  <c r="U27" i="6"/>
  <c r="U26" i="6"/>
  <c r="U60" i="6"/>
  <c r="D59" i="14" l="1"/>
  <c r="D60" i="14" s="1"/>
  <c r="E59" i="14"/>
  <c r="E60" i="14" s="1"/>
  <c r="U90" i="6"/>
  <c r="L65" i="26" l="1"/>
  <c r="C50" i="26" s="1"/>
  <c r="M37" i="26"/>
  <c r="M38" i="26"/>
  <c r="M39" i="26"/>
  <c r="M40" i="26"/>
  <c r="M41" i="26"/>
  <c r="M42" i="26"/>
  <c r="M43" i="26"/>
  <c r="M44" i="26"/>
  <c r="M45" i="26"/>
  <c r="M46" i="26"/>
  <c r="M47" i="26"/>
  <c r="M48" i="26"/>
  <c r="M49" i="26"/>
  <c r="M50" i="26"/>
  <c r="M51" i="26"/>
  <c r="M52" i="26"/>
  <c r="M53" i="26"/>
  <c r="M54" i="26"/>
  <c r="M55" i="26"/>
  <c r="M56" i="26"/>
  <c r="M57" i="26"/>
  <c r="M58" i="26"/>
  <c r="M59" i="26"/>
  <c r="M60" i="26"/>
  <c r="M61" i="26"/>
  <c r="M62" i="26"/>
  <c r="M63" i="26"/>
  <c r="M64" i="26"/>
  <c r="M36" i="26" l="1"/>
  <c r="M35" i="26"/>
  <c r="M34" i="26"/>
  <c r="M33" i="26"/>
  <c r="M32" i="26"/>
  <c r="M31" i="26"/>
  <c r="M30" i="26"/>
  <c r="M29" i="26"/>
  <c r="M28" i="26"/>
  <c r="M27" i="26"/>
  <c r="M26" i="26"/>
  <c r="M25" i="26"/>
  <c r="M24" i="26"/>
  <c r="M23" i="26"/>
  <c r="M22" i="26"/>
  <c r="M21" i="26"/>
  <c r="M20" i="26"/>
  <c r="M19" i="26"/>
  <c r="M18" i="26"/>
  <c r="M17" i="26"/>
  <c r="M16" i="26"/>
  <c r="M15" i="26"/>
  <c r="M14" i="26"/>
  <c r="M13" i="26"/>
  <c r="M12" i="26"/>
  <c r="M11" i="26"/>
  <c r="M10" i="26"/>
  <c r="M7" i="26"/>
  <c r="L7" i="26"/>
  <c r="C39" i="26" s="1"/>
  <c r="D39" i="26" s="1"/>
  <c r="M3" i="26"/>
  <c r="L3" i="26"/>
  <c r="C38" i="26" s="1"/>
  <c r="T29" i="9"/>
  <c r="T65" i="9"/>
  <c r="U61" i="9"/>
  <c r="U60" i="9"/>
  <c r="M26" i="11"/>
  <c r="N23" i="11"/>
  <c r="E79" i="9"/>
  <c r="D79" i="9"/>
  <c r="D80" i="9" s="1"/>
  <c r="C80" i="9"/>
  <c r="M65" i="26" l="1"/>
  <c r="E39" i="26"/>
  <c r="E38" i="26"/>
  <c r="E40" i="26" s="1"/>
  <c r="C40" i="26"/>
  <c r="F50" i="26"/>
  <c r="F51" i="26" s="1"/>
  <c r="C51" i="26"/>
  <c r="D50" i="26"/>
  <c r="D51" i="26" s="1"/>
  <c r="D38" i="26"/>
  <c r="D40" i="26" s="1"/>
  <c r="E50" i="26"/>
  <c r="E51" i="26" s="1"/>
  <c r="E49" i="25"/>
  <c r="C45" i="24"/>
  <c r="D45" i="24" s="1"/>
  <c r="D46" i="24" s="1"/>
  <c r="C74" i="9"/>
  <c r="D74" i="9" s="1"/>
  <c r="E50" i="3"/>
  <c r="E97" i="6"/>
  <c r="E98" i="6" s="1"/>
  <c r="T45" i="9"/>
  <c r="L38" i="25"/>
  <c r="C55" i="25" s="1"/>
  <c r="C57" i="25" s="1"/>
  <c r="M37" i="25"/>
  <c r="M36" i="25"/>
  <c r="M35" i="25"/>
  <c r="M34" i="25"/>
  <c r="M33" i="25"/>
  <c r="M32" i="25"/>
  <c r="T62" i="10"/>
  <c r="M31" i="25"/>
  <c r="E40" i="24"/>
  <c r="M120" i="7"/>
  <c r="C70" i="7" s="1"/>
  <c r="N119" i="7"/>
  <c r="N118" i="7"/>
  <c r="N117" i="7"/>
  <c r="N116" i="7"/>
  <c r="N115" i="7"/>
  <c r="N114" i="7"/>
  <c r="N113" i="7"/>
  <c r="N112" i="7"/>
  <c r="N111" i="7"/>
  <c r="N110" i="7"/>
  <c r="N109" i="7"/>
  <c r="N108" i="7"/>
  <c r="N107" i="7"/>
  <c r="N106" i="7"/>
  <c r="N105" i="7"/>
  <c r="N104" i="7"/>
  <c r="N103" i="7"/>
  <c r="N102" i="7"/>
  <c r="N101" i="7"/>
  <c r="T128" i="7"/>
  <c r="C69" i="7" s="1"/>
  <c r="U127" i="7"/>
  <c r="U126" i="7"/>
  <c r="U125" i="7"/>
  <c r="U124" i="7"/>
  <c r="U123" i="7"/>
  <c r="U122" i="7"/>
  <c r="U121" i="7"/>
  <c r="U120" i="7"/>
  <c r="U119" i="7"/>
  <c r="U118" i="7"/>
  <c r="U117" i="7"/>
  <c r="U116" i="7"/>
  <c r="U115" i="7"/>
  <c r="U114" i="7"/>
  <c r="U113" i="7"/>
  <c r="U112" i="7"/>
  <c r="U111" i="7"/>
  <c r="U110" i="7"/>
  <c r="U109" i="7"/>
  <c r="U108" i="7"/>
  <c r="U107" i="7"/>
  <c r="U106" i="7"/>
  <c r="U105" i="7"/>
  <c r="U104" i="7"/>
  <c r="U103" i="7"/>
  <c r="U102" i="7"/>
  <c r="U101" i="7"/>
  <c r="U100" i="7"/>
  <c r="U99" i="7"/>
  <c r="U98" i="7"/>
  <c r="U97" i="7"/>
  <c r="U96" i="7"/>
  <c r="U95" i="7"/>
  <c r="U94" i="7"/>
  <c r="U93" i="7"/>
  <c r="U92" i="7"/>
  <c r="U91" i="7"/>
  <c r="U90" i="7"/>
  <c r="T87" i="7"/>
  <c r="U86" i="7"/>
  <c r="U85" i="7"/>
  <c r="U84" i="7"/>
  <c r="U83" i="7"/>
  <c r="U82" i="7"/>
  <c r="U81" i="7"/>
  <c r="U80" i="7"/>
  <c r="U79" i="7"/>
  <c r="U78" i="7"/>
  <c r="U77" i="7"/>
  <c r="U76" i="7"/>
  <c r="U75" i="7"/>
  <c r="U74" i="7"/>
  <c r="U73" i="7"/>
  <c r="U72" i="7"/>
  <c r="U71" i="7"/>
  <c r="U70" i="7"/>
  <c r="U69" i="7"/>
  <c r="U68" i="7"/>
  <c r="U67" i="7"/>
  <c r="U66" i="7"/>
  <c r="U65" i="7"/>
  <c r="U64" i="7"/>
  <c r="U63" i="7"/>
  <c r="U62" i="7"/>
  <c r="T73" i="15"/>
  <c r="U71" i="15"/>
  <c r="U70" i="15"/>
  <c r="U69" i="15"/>
  <c r="U68" i="15"/>
  <c r="U67" i="15"/>
  <c r="U66" i="15"/>
  <c r="U65" i="15"/>
  <c r="U64" i="15"/>
  <c r="U63" i="15"/>
  <c r="K12" i="24"/>
  <c r="J12" i="24"/>
  <c r="C60" i="24" s="1"/>
  <c r="C84" i="9"/>
  <c r="B53" i="26" l="1"/>
  <c r="G17" i="1" s="1"/>
  <c r="D84" i="9"/>
  <c r="D85" i="9" s="1"/>
  <c r="E45" i="24"/>
  <c r="E46" i="24" s="1"/>
  <c r="C46" i="24"/>
  <c r="D75" i="9"/>
  <c r="E74" i="9"/>
  <c r="C75" i="9"/>
  <c r="E84" i="9"/>
  <c r="E85" i="9" s="1"/>
  <c r="D69" i="7"/>
  <c r="F69" i="7"/>
  <c r="E69" i="7"/>
  <c r="F70" i="7"/>
  <c r="E70" i="7"/>
  <c r="D70" i="7"/>
  <c r="D60" i="24"/>
  <c r="D61" i="24" s="1"/>
  <c r="E60" i="24"/>
  <c r="E61" i="24" s="1"/>
  <c r="C61" i="24"/>
  <c r="C85" i="9"/>
  <c r="C46" i="3"/>
  <c r="F45" i="3"/>
  <c r="F46" i="3" s="1"/>
  <c r="S63" i="4"/>
  <c r="T47" i="3"/>
  <c r="C40" i="3" s="1"/>
  <c r="U46" i="3"/>
  <c r="U45" i="3"/>
  <c r="U44" i="3"/>
  <c r="U43" i="3"/>
  <c r="U129" i="15"/>
  <c r="L5" i="25"/>
  <c r="E75" i="9" l="1"/>
  <c r="E80" i="9"/>
  <c r="D45" i="3"/>
  <c r="D46" i="3" s="1"/>
  <c r="E45" i="3"/>
  <c r="E46" i="3" s="1"/>
  <c r="N5" i="3"/>
  <c r="M5" i="3"/>
  <c r="E55" i="25" l="1"/>
  <c r="E57" i="25" s="1"/>
  <c r="M30" i="25"/>
  <c r="M29" i="25"/>
  <c r="M28" i="25"/>
  <c r="M27" i="25"/>
  <c r="M26" i="25"/>
  <c r="M25" i="25"/>
  <c r="M24" i="25"/>
  <c r="M23" i="25"/>
  <c r="M22" i="25"/>
  <c r="M21" i="25"/>
  <c r="M20" i="25"/>
  <c r="M19" i="25"/>
  <c r="M18" i="25"/>
  <c r="M17" i="25"/>
  <c r="M16" i="25"/>
  <c r="M15" i="25"/>
  <c r="M14" i="25"/>
  <c r="M13" i="25"/>
  <c r="M12" i="25"/>
  <c r="M38" i="25" l="1"/>
  <c r="D55" i="25"/>
  <c r="D57" i="25" s="1"/>
  <c r="F55" i="25"/>
  <c r="F57" i="25" s="1"/>
  <c r="C54" i="14" l="1"/>
  <c r="F54" i="14" s="1"/>
  <c r="F55" i="14" s="1"/>
  <c r="O10" i="23"/>
  <c r="N10" i="23"/>
  <c r="C74" i="23" s="1"/>
  <c r="T54" i="4"/>
  <c r="C74" i="7"/>
  <c r="N4" i="8"/>
  <c r="M4" i="8"/>
  <c r="C60" i="8" s="1"/>
  <c r="N48" i="9"/>
  <c r="M48" i="9"/>
  <c r="C55" i="9" s="1"/>
  <c r="N9" i="3"/>
  <c r="M9" i="3"/>
  <c r="C51" i="3" s="1"/>
  <c r="M12" i="4"/>
  <c r="L12" i="4"/>
  <c r="C58" i="4" s="1"/>
  <c r="E58" i="4" s="1"/>
  <c r="E59" i="4" s="1"/>
  <c r="N41" i="9"/>
  <c r="M41" i="9"/>
  <c r="C48" i="9" s="1"/>
  <c r="D48" i="9" s="1"/>
  <c r="L52" i="4"/>
  <c r="C42" i="4" s="1"/>
  <c r="M51" i="4"/>
  <c r="M50" i="4"/>
  <c r="M49" i="4"/>
  <c r="M48" i="4"/>
  <c r="M47" i="4"/>
  <c r="M46" i="4"/>
  <c r="M45" i="4"/>
  <c r="M44" i="4"/>
  <c r="M43" i="4"/>
  <c r="M42" i="4"/>
  <c r="M41" i="4"/>
  <c r="M40" i="4"/>
  <c r="M39" i="4"/>
  <c r="M38" i="4"/>
  <c r="M37" i="4"/>
  <c r="M36" i="4"/>
  <c r="M35" i="4"/>
  <c r="M34" i="4"/>
  <c r="M33" i="4"/>
  <c r="M32" i="4"/>
  <c r="M31" i="4"/>
  <c r="D74" i="7" l="1"/>
  <c r="D75" i="7" s="1"/>
  <c r="E74" i="7"/>
  <c r="C56" i="9"/>
  <c r="D55" i="9"/>
  <c r="D56" i="9" s="1"/>
  <c r="E55" i="9"/>
  <c r="E56" i="9" s="1"/>
  <c r="C52" i="3"/>
  <c r="E51" i="3"/>
  <c r="E52" i="3" s="1"/>
  <c r="D74" i="23"/>
  <c r="F74" i="23"/>
  <c r="E74" i="23"/>
  <c r="E54" i="14"/>
  <c r="E55" i="14" s="1"/>
  <c r="D54" i="14"/>
  <c r="D55" i="14" s="1"/>
  <c r="C55" i="14"/>
  <c r="E60" i="8"/>
  <c r="E61" i="8" s="1"/>
  <c r="F60" i="8"/>
  <c r="F61" i="8" s="1"/>
  <c r="D60" i="8"/>
  <c r="D61" i="8" s="1"/>
  <c r="E75" i="7"/>
  <c r="F74" i="7"/>
  <c r="F75" i="7" s="1"/>
  <c r="C75" i="7"/>
  <c r="C61" i="8"/>
  <c r="D51" i="3"/>
  <c r="C59" i="4"/>
  <c r="D58" i="4"/>
  <c r="D59" i="4" s="1"/>
  <c r="F48" i="9"/>
  <c r="E48" i="9"/>
  <c r="M52" i="4"/>
  <c r="N10" i="7"/>
  <c r="N11" i="7"/>
  <c r="N12" i="7"/>
  <c r="N13" i="7"/>
  <c r="N14" i="7"/>
  <c r="N15" i="7"/>
  <c r="N16" i="7"/>
  <c r="N17" i="7"/>
  <c r="N18" i="7"/>
  <c r="N19" i="7"/>
  <c r="N20" i="7"/>
  <c r="N21" i="7"/>
  <c r="N22" i="7"/>
  <c r="N23" i="7"/>
  <c r="N24" i="7"/>
  <c r="N25" i="7"/>
  <c r="N26" i="7"/>
  <c r="N27" i="7"/>
  <c r="N28" i="7"/>
  <c r="N29" i="7"/>
  <c r="N30" i="7"/>
  <c r="N31" i="7"/>
  <c r="N32" i="7"/>
  <c r="N33" i="7"/>
  <c r="N34" i="7"/>
  <c r="N35" i="7"/>
  <c r="N36" i="7"/>
  <c r="N37" i="7"/>
  <c r="N38" i="7"/>
  <c r="N39" i="7"/>
  <c r="N40" i="7"/>
  <c r="N41" i="7"/>
  <c r="N42" i="7"/>
  <c r="N43" i="7"/>
  <c r="N44" i="7"/>
  <c r="N45" i="7"/>
  <c r="N46" i="7"/>
  <c r="N47" i="7"/>
  <c r="N48" i="7"/>
  <c r="N49" i="7"/>
  <c r="N50" i="7"/>
  <c r="N51" i="7"/>
  <c r="N52" i="7"/>
  <c r="C98" i="6"/>
  <c r="D50" i="3"/>
  <c r="D97" i="6"/>
  <c r="D98" i="6" s="1"/>
  <c r="N7" i="9"/>
  <c r="M7" i="9"/>
  <c r="C60" i="9" s="1"/>
  <c r="M95" i="7"/>
  <c r="D52" i="3" l="1"/>
  <c r="E60" i="9"/>
  <c r="D60" i="9"/>
  <c r="T66" i="11"/>
  <c r="C42" i="11"/>
  <c r="M55" i="11"/>
  <c r="C45" i="11" s="1"/>
  <c r="N22" i="11"/>
  <c r="N21" i="11"/>
  <c r="E45" i="11" l="1"/>
  <c r="F45" i="11"/>
  <c r="M4" i="4" l="1"/>
  <c r="M8" i="4"/>
  <c r="M9" i="25"/>
  <c r="M5" i="25"/>
  <c r="N27" i="9"/>
  <c r="M27" i="9"/>
  <c r="C69" i="9" s="1"/>
  <c r="D69" i="9" l="1"/>
  <c r="E69" i="9"/>
  <c r="E70" i="9" s="1"/>
  <c r="L8" i="4"/>
  <c r="C53" i="4" s="1"/>
  <c r="C70" i="9" l="1"/>
  <c r="C64" i="9"/>
  <c r="E64" i="9" s="1"/>
  <c r="C63" i="9"/>
  <c r="E63" i="9" s="1"/>
  <c r="C62" i="9"/>
  <c r="E62" i="9" s="1"/>
  <c r="C61" i="9"/>
  <c r="E61" i="9" s="1"/>
  <c r="E65" i="9" l="1"/>
  <c r="C65" i="9"/>
  <c r="C50" i="24"/>
  <c r="C41" i="24"/>
  <c r="C71" i="10"/>
  <c r="E71" i="10" s="1"/>
  <c r="E72" i="10" s="1"/>
  <c r="C51" i="24" l="1"/>
  <c r="B65" i="24" s="1"/>
  <c r="G18" i="1" s="1"/>
  <c r="E50" i="24"/>
  <c r="C72" i="10"/>
  <c r="L9" i="25"/>
  <c r="D49" i="25" s="1"/>
  <c r="C48" i="25"/>
  <c r="E48" i="25" s="1"/>
  <c r="D48" i="25" l="1"/>
  <c r="C50" i="25"/>
  <c r="B59" i="25" s="1"/>
  <c r="G19" i="1" s="1"/>
  <c r="D50" i="24"/>
  <c r="D40" i="24"/>
  <c r="E41" i="24" s="1"/>
  <c r="D50" i="25" l="1"/>
  <c r="E50" i="25"/>
  <c r="D51" i="24"/>
  <c r="E51" i="24"/>
  <c r="D41" i="24"/>
  <c r="N19" i="6"/>
  <c r="N14" i="6"/>
  <c r="D61" i="9"/>
  <c r="D62" i="9"/>
  <c r="D63" i="9"/>
  <c r="D64" i="9"/>
  <c r="D65" i="9" l="1"/>
  <c r="D70" i="9"/>
  <c r="D71" i="10"/>
  <c r="D72" i="10" s="1"/>
  <c r="L4" i="4" l="1"/>
  <c r="C52" i="4" s="1"/>
  <c r="C54" i="4" s="1"/>
  <c r="L28" i="4"/>
  <c r="N37" i="9" l="1"/>
  <c r="M37" i="9"/>
  <c r="C51" i="9" s="1"/>
  <c r="N8" i="6"/>
  <c r="M8" i="6"/>
  <c r="C92" i="6" s="1"/>
  <c r="N31" i="9"/>
  <c r="M31" i="9"/>
  <c r="C47" i="9" s="1"/>
  <c r="C49" i="9" s="1"/>
  <c r="N13" i="10"/>
  <c r="M13" i="10"/>
  <c r="C66" i="10" s="1"/>
  <c r="N8" i="10"/>
  <c r="M8" i="10"/>
  <c r="C65" i="10" s="1"/>
  <c r="N16" i="8"/>
  <c r="M16" i="8"/>
  <c r="C57" i="8" s="1"/>
  <c r="N11" i="6"/>
  <c r="M11" i="6"/>
  <c r="C89" i="6" s="1"/>
  <c r="E52" i="4"/>
  <c r="D52" i="4"/>
  <c r="M93" i="10"/>
  <c r="N92" i="10"/>
  <c r="C68" i="7"/>
  <c r="T110" i="8"/>
  <c r="U109" i="8"/>
  <c r="U108" i="8"/>
  <c r="U107" i="8"/>
  <c r="T36" i="8"/>
  <c r="U35" i="8"/>
  <c r="U34" i="8"/>
  <c r="U33" i="8"/>
  <c r="U32" i="8"/>
  <c r="U31" i="8"/>
  <c r="U30" i="8"/>
  <c r="U69" i="8"/>
  <c r="U70" i="8"/>
  <c r="U71" i="8"/>
  <c r="U68" i="8"/>
  <c r="U67" i="8"/>
  <c r="U66" i="8"/>
  <c r="T72" i="8"/>
  <c r="M81" i="8"/>
  <c r="N80" i="8"/>
  <c r="N79" i="8"/>
  <c r="N78" i="8"/>
  <c r="N63" i="3"/>
  <c r="D51" i="9" l="1"/>
  <c r="D52" i="9" s="1"/>
  <c r="C52" i="9"/>
  <c r="D89" i="6"/>
  <c r="D90" i="6" s="1"/>
  <c r="F89" i="6"/>
  <c r="D66" i="10"/>
  <c r="E66" i="10"/>
  <c r="F66" i="10"/>
  <c r="D65" i="10"/>
  <c r="E65" i="10"/>
  <c r="F65" i="10"/>
  <c r="F67" i="10" s="1"/>
  <c r="F57" i="8"/>
  <c r="E57" i="8"/>
  <c r="E58" i="8" s="1"/>
  <c r="D57" i="8"/>
  <c r="F51" i="9"/>
  <c r="F52" i="9" s="1"/>
  <c r="E51" i="9"/>
  <c r="E52" i="9" s="1"/>
  <c r="C93" i="6"/>
  <c r="F92" i="6"/>
  <c r="F93" i="6" s="1"/>
  <c r="D92" i="6"/>
  <c r="D93" i="6" s="1"/>
  <c r="E92" i="6"/>
  <c r="E93" i="6" s="1"/>
  <c r="C90" i="6"/>
  <c r="C67" i="10"/>
  <c r="M76" i="6"/>
  <c r="D67" i="10" l="1"/>
  <c r="E67" i="10"/>
  <c r="T21" i="4"/>
  <c r="T22" i="4"/>
  <c r="T23" i="4"/>
  <c r="T24" i="4"/>
  <c r="T25" i="4"/>
  <c r="T26" i="4"/>
  <c r="T27" i="4"/>
  <c r="T28" i="4"/>
  <c r="T29" i="4"/>
  <c r="T30" i="4"/>
  <c r="T31" i="4"/>
  <c r="T32" i="4"/>
  <c r="T33" i="4"/>
  <c r="T34" i="4"/>
  <c r="T35" i="4"/>
  <c r="T36" i="4"/>
  <c r="T37" i="4"/>
  <c r="T38" i="4"/>
  <c r="T39" i="4"/>
  <c r="T40" i="4"/>
  <c r="T41" i="4"/>
  <c r="T42" i="4"/>
  <c r="T43" i="4"/>
  <c r="T44" i="4"/>
  <c r="T45" i="4"/>
  <c r="T46" i="4"/>
  <c r="T47" i="4"/>
  <c r="T48" i="4"/>
  <c r="T49" i="4"/>
  <c r="T50" i="4"/>
  <c r="T51" i="4"/>
  <c r="T52" i="4"/>
  <c r="T53" i="4"/>
  <c r="T55" i="4"/>
  <c r="T56" i="4"/>
  <c r="T57" i="4"/>
  <c r="T58" i="4"/>
  <c r="T59" i="4"/>
  <c r="T60" i="4"/>
  <c r="T61" i="4"/>
  <c r="T62" i="4"/>
  <c r="T20" i="4"/>
  <c r="T3" i="4"/>
  <c r="T4" i="4"/>
  <c r="T5" i="4"/>
  <c r="T6" i="4"/>
  <c r="T7" i="4"/>
  <c r="T8" i="4"/>
  <c r="T9" i="4"/>
  <c r="T10" i="4"/>
  <c r="T11" i="4"/>
  <c r="T12" i="4"/>
  <c r="T13" i="4"/>
  <c r="T14" i="4"/>
  <c r="T15" i="4"/>
  <c r="T16" i="4"/>
  <c r="T2" i="4"/>
  <c r="M56" i="4"/>
  <c r="M57" i="4"/>
  <c r="M58" i="4"/>
  <c r="M59" i="4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55" i="4"/>
  <c r="M16" i="4"/>
  <c r="M17" i="4"/>
  <c r="M18" i="4"/>
  <c r="M19" i="4"/>
  <c r="M20" i="4"/>
  <c r="M21" i="4"/>
  <c r="M22" i="4"/>
  <c r="M23" i="4"/>
  <c r="M24" i="4"/>
  <c r="M25" i="4"/>
  <c r="M26" i="4"/>
  <c r="M27" i="4"/>
  <c r="M15" i="4"/>
  <c r="N51" i="6"/>
  <c r="N39" i="6"/>
  <c r="U37" i="6"/>
  <c r="M41" i="6"/>
  <c r="C82" i="6" s="1"/>
  <c r="U73" i="6"/>
  <c r="U106" i="8"/>
  <c r="T17" i="4" l="1"/>
  <c r="T63" i="4"/>
  <c r="M78" i="4"/>
  <c r="M28" i="4"/>
  <c r="F82" i="6"/>
  <c r="U25" i="6"/>
  <c r="F86" i="6" l="1"/>
  <c r="U72" i="6"/>
  <c r="U71" i="6"/>
  <c r="U70" i="6"/>
  <c r="U69" i="6"/>
  <c r="U68" i="6"/>
  <c r="U67" i="6"/>
  <c r="U66" i="6"/>
  <c r="U65" i="6"/>
  <c r="U64" i="6"/>
  <c r="U63" i="6"/>
  <c r="U62" i="6"/>
  <c r="U61" i="6"/>
  <c r="U59" i="6"/>
  <c r="U58" i="6"/>
  <c r="U57" i="6"/>
  <c r="U56" i="6"/>
  <c r="U55" i="6"/>
  <c r="U54" i="6"/>
  <c r="U53" i="6"/>
  <c r="U52" i="6"/>
  <c r="U51" i="6"/>
  <c r="U50" i="6"/>
  <c r="U49" i="6"/>
  <c r="U48" i="6"/>
  <c r="U47" i="6"/>
  <c r="U46" i="6"/>
  <c r="U45" i="6"/>
  <c r="U44" i="6"/>
  <c r="U43" i="6"/>
  <c r="U42" i="6"/>
  <c r="U41" i="6"/>
  <c r="U40" i="6"/>
  <c r="U39" i="6"/>
  <c r="U38" i="6"/>
  <c r="U36" i="6"/>
  <c r="U35" i="6"/>
  <c r="F85" i="6"/>
  <c r="U24" i="6"/>
  <c r="U23" i="6"/>
  <c r="U22" i="6"/>
  <c r="U21" i="6"/>
  <c r="U20" i="6"/>
  <c r="U19" i="6"/>
  <c r="U18" i="6"/>
  <c r="U17" i="6"/>
  <c r="U16" i="6"/>
  <c r="U15" i="6"/>
  <c r="U14" i="6"/>
  <c r="U13" i="6"/>
  <c r="U12" i="6"/>
  <c r="U11" i="6"/>
  <c r="U10" i="6"/>
  <c r="U9" i="6"/>
  <c r="U8" i="6"/>
  <c r="U7" i="6"/>
  <c r="U6" i="6"/>
  <c r="U5" i="6"/>
  <c r="U4" i="6"/>
  <c r="U3" i="6"/>
  <c r="U2" i="6"/>
  <c r="U31" i="6" l="1"/>
  <c r="M103" i="6"/>
  <c r="N4" i="23" l="1"/>
  <c r="C73" i="23" s="1"/>
  <c r="C76" i="23" s="1"/>
  <c r="B82" i="23" s="1"/>
  <c r="O4" i="23"/>
  <c r="F73" i="23" l="1"/>
  <c r="F76" i="23" s="1"/>
  <c r="D73" i="23"/>
  <c r="D76" i="23" s="1"/>
  <c r="E73" i="23"/>
  <c r="E76" i="23" s="1"/>
  <c r="G22" i="1"/>
  <c r="N4" i="22"/>
  <c r="C34" i="22" s="1"/>
  <c r="O4" i="22"/>
  <c r="D34" i="22" l="1"/>
  <c r="D35" i="22" s="1"/>
  <c r="E34" i="22"/>
  <c r="E35" i="22" s="1"/>
  <c r="F34" i="22"/>
  <c r="F35" i="22" s="1"/>
  <c r="C35" i="22"/>
  <c r="G21" i="1" s="1"/>
  <c r="U2" i="15" l="1"/>
  <c r="U3" i="15"/>
  <c r="U4" i="15"/>
  <c r="N2" i="15"/>
  <c r="U5" i="15"/>
  <c r="N3" i="15"/>
  <c r="U6" i="15"/>
  <c r="N4" i="15"/>
  <c r="U7" i="15"/>
  <c r="N5" i="15"/>
  <c r="U8" i="15"/>
  <c r="N6" i="15"/>
  <c r="U9" i="15"/>
  <c r="N7" i="15"/>
  <c r="U10" i="15"/>
  <c r="N8" i="15"/>
  <c r="U11" i="15"/>
  <c r="N9" i="15"/>
  <c r="U12" i="15"/>
  <c r="N10" i="15"/>
  <c r="U13" i="15"/>
  <c r="N11" i="15"/>
  <c r="U14" i="15"/>
  <c r="N12" i="15"/>
  <c r="U15" i="15"/>
  <c r="N13" i="15"/>
  <c r="U16" i="15"/>
  <c r="N14" i="15"/>
  <c r="N15" i="15"/>
  <c r="U17" i="15"/>
  <c r="N16" i="15"/>
  <c r="U18" i="15"/>
  <c r="N17" i="15"/>
  <c r="U19" i="15"/>
  <c r="N18" i="15"/>
  <c r="U20" i="15"/>
  <c r="N19" i="15"/>
  <c r="U21" i="15"/>
  <c r="N20" i="15"/>
  <c r="U22" i="15"/>
  <c r="N21" i="15"/>
  <c r="U23" i="15"/>
  <c r="U24" i="15"/>
  <c r="N22" i="15"/>
  <c r="U25" i="15"/>
  <c r="N23" i="15"/>
  <c r="U26" i="15"/>
  <c r="N24" i="15"/>
  <c r="U27" i="15"/>
  <c r="N25" i="15"/>
  <c r="U28" i="15"/>
  <c r="N26" i="15"/>
  <c r="U29" i="15"/>
  <c r="N27" i="15"/>
  <c r="U30" i="15"/>
  <c r="N28" i="15"/>
  <c r="U31" i="15"/>
  <c r="N29" i="15"/>
  <c r="U32" i="15"/>
  <c r="N30" i="15"/>
  <c r="U33" i="15"/>
  <c r="N31" i="15"/>
  <c r="U34" i="15"/>
  <c r="N32" i="15"/>
  <c r="U35" i="15"/>
  <c r="N33" i="15"/>
  <c r="U36" i="15"/>
  <c r="N34" i="15"/>
  <c r="U37" i="15"/>
  <c r="N35" i="15"/>
  <c r="U38" i="15"/>
  <c r="N36" i="15"/>
  <c r="U39" i="15"/>
  <c r="N37" i="15"/>
  <c r="U40" i="15"/>
  <c r="N38" i="15"/>
  <c r="U41" i="15"/>
  <c r="N39" i="15"/>
  <c r="U42" i="15"/>
  <c r="N40" i="15"/>
  <c r="U43" i="15"/>
  <c r="N41" i="15"/>
  <c r="U44" i="15"/>
  <c r="N42" i="15"/>
  <c r="U45" i="15"/>
  <c r="N43" i="15"/>
  <c r="U46" i="15"/>
  <c r="N44" i="15"/>
  <c r="U47" i="15"/>
  <c r="N45" i="15"/>
  <c r="U48" i="15"/>
  <c r="N46" i="15"/>
  <c r="N47" i="15"/>
  <c r="U49" i="15"/>
  <c r="N48" i="15"/>
  <c r="U50" i="15"/>
  <c r="N49" i="15"/>
  <c r="U51" i="15"/>
  <c r="N50" i="15"/>
  <c r="U52" i="15"/>
  <c r="N51" i="15"/>
  <c r="U53" i="15"/>
  <c r="N52" i="15"/>
  <c r="U54" i="15"/>
  <c r="N53" i="15"/>
  <c r="U55" i="15"/>
  <c r="N54" i="15"/>
  <c r="U56" i="15"/>
  <c r="N55" i="15"/>
  <c r="U57" i="15"/>
  <c r="N56" i="15"/>
  <c r="U58" i="15"/>
  <c r="U59" i="15"/>
  <c r="U60" i="15"/>
  <c r="N57" i="15"/>
  <c r="U61" i="15"/>
  <c r="N58" i="15"/>
  <c r="U62" i="15"/>
  <c r="U72" i="15"/>
  <c r="C47" i="15"/>
  <c r="N59" i="15"/>
  <c r="N60" i="15"/>
  <c r="N61" i="15"/>
  <c r="U76" i="15"/>
  <c r="N62" i="15"/>
  <c r="U77" i="15"/>
  <c r="N63" i="15"/>
  <c r="U78" i="15"/>
  <c r="N64" i="15"/>
  <c r="U79" i="15"/>
  <c r="N65" i="15"/>
  <c r="U80" i="15"/>
  <c r="N66" i="15"/>
  <c r="U81" i="15"/>
  <c r="U82" i="15"/>
  <c r="N67" i="15"/>
  <c r="U83" i="15"/>
  <c r="U84" i="15"/>
  <c r="U85" i="15"/>
  <c r="N68" i="15"/>
  <c r="N69" i="15"/>
  <c r="U86" i="15"/>
  <c r="C46" i="15"/>
  <c r="U87" i="15"/>
  <c r="U88" i="15"/>
  <c r="U89" i="15"/>
  <c r="U90" i="15"/>
  <c r="U91" i="15"/>
  <c r="U92" i="15"/>
  <c r="U93" i="15"/>
  <c r="U94" i="15"/>
  <c r="U95" i="15"/>
  <c r="U96" i="15"/>
  <c r="U97" i="15"/>
  <c r="U98" i="15"/>
  <c r="U99" i="15"/>
  <c r="U100" i="15"/>
  <c r="U101" i="15"/>
  <c r="U102" i="15"/>
  <c r="U103" i="15"/>
  <c r="U104" i="15"/>
  <c r="U105" i="15"/>
  <c r="U106" i="15"/>
  <c r="U107" i="15"/>
  <c r="U108" i="15"/>
  <c r="U109" i="15"/>
  <c r="U110" i="15"/>
  <c r="U111" i="15"/>
  <c r="U112" i="15"/>
  <c r="U113" i="15"/>
  <c r="U114" i="15"/>
  <c r="U115" i="15"/>
  <c r="U116" i="15"/>
  <c r="U117" i="15"/>
  <c r="U118" i="15"/>
  <c r="U119" i="15"/>
  <c r="U120" i="15"/>
  <c r="U121" i="15"/>
  <c r="U122" i="15"/>
  <c r="U123" i="15"/>
  <c r="U124" i="15"/>
  <c r="U125" i="15"/>
  <c r="U126" i="15"/>
  <c r="U127" i="15"/>
  <c r="U128" i="15"/>
  <c r="U130" i="15"/>
  <c r="U131" i="15"/>
  <c r="U132" i="15"/>
  <c r="U133" i="15"/>
  <c r="U134" i="15"/>
  <c r="U135" i="15"/>
  <c r="U136" i="15"/>
  <c r="U137" i="15"/>
  <c r="U138" i="15"/>
  <c r="C48" i="15"/>
  <c r="U73" i="15" l="1"/>
  <c r="U139" i="15"/>
  <c r="N70" i="15"/>
  <c r="D47" i="15"/>
  <c r="E47" i="15"/>
  <c r="D48" i="15"/>
  <c r="F48" i="15"/>
  <c r="E48" i="15"/>
  <c r="D46" i="15"/>
  <c r="F46" i="15"/>
  <c r="E46" i="15"/>
  <c r="C49" i="15"/>
  <c r="G16" i="1" s="1"/>
  <c r="F47" i="15"/>
  <c r="F49" i="15" l="1"/>
  <c r="E49" i="15"/>
  <c r="D49" i="15"/>
  <c r="N2" i="14" l="1"/>
  <c r="N3" i="14"/>
  <c r="N4" i="14"/>
  <c r="N5" i="14"/>
  <c r="N6" i="14"/>
  <c r="N7" i="14"/>
  <c r="N8" i="14"/>
  <c r="N9" i="14"/>
  <c r="N10" i="14"/>
  <c r="N11" i="14"/>
  <c r="N12" i="14"/>
  <c r="N13" i="14"/>
  <c r="N14" i="14"/>
  <c r="N15" i="14"/>
  <c r="N16" i="14"/>
  <c r="N17" i="14"/>
  <c r="N18" i="14"/>
  <c r="N19" i="14"/>
  <c r="N20" i="14"/>
  <c r="N21" i="14"/>
  <c r="N22" i="14"/>
  <c r="N23" i="14"/>
  <c r="N24" i="14"/>
  <c r="N25" i="14"/>
  <c r="N26" i="14"/>
  <c r="N27" i="14"/>
  <c r="N28" i="14"/>
  <c r="N29" i="14"/>
  <c r="N30" i="14"/>
  <c r="N31" i="14"/>
  <c r="N32" i="14"/>
  <c r="N33" i="14"/>
  <c r="N34" i="14"/>
  <c r="N35" i="14"/>
  <c r="N36" i="14"/>
  <c r="N37" i="14"/>
  <c r="N38" i="14"/>
  <c r="N39" i="14"/>
  <c r="N40" i="14"/>
  <c r="N41" i="14"/>
  <c r="N42" i="14"/>
  <c r="N43" i="14"/>
  <c r="N44" i="14"/>
  <c r="N45" i="14"/>
  <c r="N46" i="14"/>
  <c r="N47" i="14"/>
  <c r="N48" i="14"/>
  <c r="N49" i="14"/>
  <c r="N50" i="14"/>
  <c r="N51" i="14"/>
  <c r="N52" i="14"/>
  <c r="N53" i="14"/>
  <c r="N54" i="14"/>
  <c r="N55" i="14"/>
  <c r="M56" i="14"/>
  <c r="C50" i="14" s="1"/>
  <c r="D50" i="14" l="1"/>
  <c r="D51" i="14" s="1"/>
  <c r="E50" i="14"/>
  <c r="E51" i="14" s="1"/>
  <c r="F50" i="14"/>
  <c r="F51" i="14" s="1"/>
  <c r="N56" i="14"/>
  <c r="C51" i="14"/>
  <c r="B62" i="14" s="1"/>
  <c r="G13" i="1" l="1"/>
  <c r="N2" i="11" l="1"/>
  <c r="U2" i="11"/>
  <c r="U3" i="11"/>
  <c r="N3" i="11"/>
  <c r="U4" i="11"/>
  <c r="U5" i="11"/>
  <c r="N4" i="11"/>
  <c r="U6" i="11"/>
  <c r="N5" i="11"/>
  <c r="U7" i="11"/>
  <c r="N6" i="11"/>
  <c r="U8" i="11"/>
  <c r="U9" i="11"/>
  <c r="N7" i="11"/>
  <c r="U10" i="11"/>
  <c r="U11" i="11"/>
  <c r="N8" i="11"/>
  <c r="U12" i="11"/>
  <c r="N9" i="11"/>
  <c r="U13" i="11"/>
  <c r="N10" i="11"/>
  <c r="U14" i="11"/>
  <c r="N11" i="11"/>
  <c r="U15" i="11"/>
  <c r="N12" i="11"/>
  <c r="U16" i="11"/>
  <c r="N13" i="11"/>
  <c r="U17" i="11"/>
  <c r="N14" i="11"/>
  <c r="N15" i="11"/>
  <c r="U18" i="11"/>
  <c r="N16" i="11"/>
  <c r="U19" i="11"/>
  <c r="N17" i="11"/>
  <c r="U20" i="11"/>
  <c r="N18" i="11"/>
  <c r="U21" i="11"/>
  <c r="N19" i="11"/>
  <c r="U22" i="11"/>
  <c r="N20" i="11"/>
  <c r="U23" i="11"/>
  <c r="U24" i="11"/>
  <c r="U25" i="11"/>
  <c r="N24" i="11"/>
  <c r="U26" i="11"/>
  <c r="N25" i="11"/>
  <c r="U27" i="11"/>
  <c r="U52" i="11"/>
  <c r="U28" i="11"/>
  <c r="U53" i="11"/>
  <c r="U29" i="11"/>
  <c r="U54" i="11"/>
  <c r="U30" i="11"/>
  <c r="U55" i="11"/>
  <c r="U31" i="11"/>
  <c r="U56" i="11"/>
  <c r="U32" i="11"/>
  <c r="U57" i="11"/>
  <c r="U33" i="11"/>
  <c r="U58" i="11"/>
  <c r="U34" i="11"/>
  <c r="U59" i="11"/>
  <c r="T35" i="11"/>
  <c r="C43" i="11" s="1"/>
  <c r="U60" i="11"/>
  <c r="U38" i="11"/>
  <c r="U39" i="11"/>
  <c r="U61" i="11"/>
  <c r="U40" i="11"/>
  <c r="U41" i="11"/>
  <c r="U62" i="11"/>
  <c r="U42" i="11"/>
  <c r="U63" i="11"/>
  <c r="U43" i="11"/>
  <c r="U64" i="11"/>
  <c r="U44" i="11"/>
  <c r="U65" i="11"/>
  <c r="C44" i="11"/>
  <c r="E44" i="11" s="1"/>
  <c r="U45" i="11"/>
  <c r="N49" i="11"/>
  <c r="N29" i="11"/>
  <c r="U46" i="11"/>
  <c r="N30" i="11"/>
  <c r="U47" i="11"/>
  <c r="N31" i="11"/>
  <c r="U48" i="11"/>
  <c r="N32" i="11"/>
  <c r="U49" i="11"/>
  <c r="N33" i="11"/>
  <c r="N50" i="11"/>
  <c r="N34" i="11"/>
  <c r="N35" i="11"/>
  <c r="N51" i="11"/>
  <c r="N36" i="11"/>
  <c r="N52" i="11"/>
  <c r="N37" i="11"/>
  <c r="N53" i="11"/>
  <c r="N54" i="11"/>
  <c r="N38" i="11"/>
  <c r="N39" i="11"/>
  <c r="N40" i="11"/>
  <c r="U50" i="11"/>
  <c r="N41" i="11"/>
  <c r="U51" i="11"/>
  <c r="N42" i="11"/>
  <c r="N43" i="11"/>
  <c r="N44" i="11"/>
  <c r="N45" i="11"/>
  <c r="N46" i="11"/>
  <c r="N47" i="11"/>
  <c r="N48" i="11"/>
  <c r="C46" i="11" l="1"/>
  <c r="B49" i="11" s="1"/>
  <c r="U66" i="11"/>
  <c r="N55" i="11"/>
  <c r="N26" i="11"/>
  <c r="U35" i="11"/>
  <c r="F44" i="11"/>
  <c r="F43" i="11"/>
  <c r="E43" i="11"/>
  <c r="E42" i="11"/>
  <c r="F42" i="11"/>
  <c r="D44" i="11"/>
  <c r="D42" i="11"/>
  <c r="D45" i="11"/>
  <c r="D43" i="11"/>
  <c r="G15" i="1" l="1"/>
  <c r="F46" i="11"/>
  <c r="D46" i="11"/>
  <c r="E46" i="11"/>
  <c r="U2" i="10" l="1"/>
  <c r="N17" i="10"/>
  <c r="N18" i="10"/>
  <c r="N19" i="10"/>
  <c r="N20" i="10"/>
  <c r="U3" i="10"/>
  <c r="N21" i="10"/>
  <c r="U4" i="10"/>
  <c r="U5" i="10"/>
  <c r="N22" i="10"/>
  <c r="U6" i="10"/>
  <c r="N23" i="10"/>
  <c r="U7" i="10"/>
  <c r="U8" i="10"/>
  <c r="N24" i="10"/>
  <c r="U9" i="10"/>
  <c r="N25" i="10"/>
  <c r="U10" i="10"/>
  <c r="N26" i="10"/>
  <c r="U11" i="10"/>
  <c r="N27" i="10"/>
  <c r="U12" i="10"/>
  <c r="N28" i="10"/>
  <c r="U13" i="10"/>
  <c r="N29" i="10"/>
  <c r="U14" i="10"/>
  <c r="N30" i="10"/>
  <c r="U15" i="10"/>
  <c r="N31" i="10"/>
  <c r="U16" i="10"/>
  <c r="N32" i="10"/>
  <c r="N33" i="10"/>
  <c r="U17" i="10"/>
  <c r="N34" i="10"/>
  <c r="U18" i="10"/>
  <c r="N35" i="10"/>
  <c r="U19" i="10"/>
  <c r="N36" i="10"/>
  <c r="U20" i="10"/>
  <c r="N37" i="10"/>
  <c r="U21" i="10"/>
  <c r="M38" i="10"/>
  <c r="C57" i="10" s="1"/>
  <c r="U22" i="10"/>
  <c r="U23" i="10"/>
  <c r="U24" i="10"/>
  <c r="N41" i="10"/>
  <c r="U25" i="10"/>
  <c r="N42" i="10"/>
  <c r="U26" i="10"/>
  <c r="N43" i="10"/>
  <c r="U27" i="10"/>
  <c r="N44" i="10"/>
  <c r="U28" i="10"/>
  <c r="N45" i="10"/>
  <c r="U29" i="10"/>
  <c r="N46" i="10"/>
  <c r="T30" i="10"/>
  <c r="C59" i="10" s="1"/>
  <c r="N47" i="10"/>
  <c r="N48" i="10"/>
  <c r="N49" i="10"/>
  <c r="U33" i="10"/>
  <c r="N50" i="10"/>
  <c r="U34" i="10"/>
  <c r="N51" i="10"/>
  <c r="U35" i="10"/>
  <c r="N52" i="10"/>
  <c r="U36" i="10"/>
  <c r="N53" i="10"/>
  <c r="U37" i="10"/>
  <c r="N54" i="10"/>
  <c r="U38" i="10"/>
  <c r="U39" i="10"/>
  <c r="U40" i="10"/>
  <c r="N55" i="10"/>
  <c r="U41" i="10"/>
  <c r="N56" i="10"/>
  <c r="U42" i="10"/>
  <c r="U43" i="10"/>
  <c r="U44" i="10"/>
  <c r="U45" i="10"/>
  <c r="N57" i="10"/>
  <c r="U46" i="10"/>
  <c r="N58" i="10"/>
  <c r="U47" i="10"/>
  <c r="N59" i="10"/>
  <c r="U48" i="10"/>
  <c r="N60" i="10"/>
  <c r="U49" i="10"/>
  <c r="U50" i="10"/>
  <c r="N61" i="10"/>
  <c r="N62" i="10"/>
  <c r="U51" i="10"/>
  <c r="U52" i="10"/>
  <c r="N63" i="10"/>
  <c r="N64" i="10"/>
  <c r="U53" i="10"/>
  <c r="N65" i="10"/>
  <c r="N66" i="10"/>
  <c r="N67" i="10"/>
  <c r="U54" i="10"/>
  <c r="N68" i="10"/>
  <c r="U55" i="10"/>
  <c r="N69" i="10"/>
  <c r="U56" i="10"/>
  <c r="M70" i="10"/>
  <c r="C58" i="10" s="1"/>
  <c r="U57" i="10"/>
  <c r="U58" i="10"/>
  <c r="N73" i="10"/>
  <c r="U59" i="10"/>
  <c r="N74" i="10"/>
  <c r="U60" i="10"/>
  <c r="N75" i="10"/>
  <c r="N76" i="10"/>
  <c r="N77" i="10"/>
  <c r="U61" i="10"/>
  <c r="N78" i="10"/>
  <c r="C60" i="10"/>
  <c r="N79" i="10"/>
  <c r="N80" i="10"/>
  <c r="N81" i="10"/>
  <c r="U65" i="10"/>
  <c r="N82" i="10"/>
  <c r="U66" i="10"/>
  <c r="N83" i="10"/>
  <c r="U67" i="10"/>
  <c r="N84" i="10"/>
  <c r="U68" i="10"/>
  <c r="U69" i="10"/>
  <c r="N85" i="10"/>
  <c r="U70" i="10"/>
  <c r="N86" i="10"/>
  <c r="U71" i="10"/>
  <c r="N87" i="10"/>
  <c r="U72" i="10"/>
  <c r="N88" i="10"/>
  <c r="U73" i="10"/>
  <c r="N89" i="10"/>
  <c r="U74" i="10"/>
  <c r="N90" i="10"/>
  <c r="U75" i="10"/>
  <c r="U76" i="10"/>
  <c r="N91" i="10"/>
  <c r="U77" i="10"/>
  <c r="C62" i="10"/>
  <c r="U78" i="10"/>
  <c r="U79" i="10"/>
  <c r="U80" i="10"/>
  <c r="U81" i="10"/>
  <c r="U82" i="10"/>
  <c r="U83" i="10"/>
  <c r="U84" i="10"/>
  <c r="T85" i="10"/>
  <c r="C61" i="10" s="1"/>
  <c r="U85" i="10" l="1"/>
  <c r="U62" i="10"/>
  <c r="N38" i="10"/>
  <c r="U30" i="10"/>
  <c r="N93" i="10"/>
  <c r="N70" i="10"/>
  <c r="F57" i="10"/>
  <c r="C63" i="10"/>
  <c r="B74" i="10" s="1"/>
  <c r="E57" i="10"/>
  <c r="D57" i="10"/>
  <c r="E61" i="10"/>
  <c r="D61" i="10"/>
  <c r="F61" i="10"/>
  <c r="E62" i="10"/>
  <c r="D62" i="10"/>
  <c r="F62" i="10"/>
  <c r="E58" i="10"/>
  <c r="D58" i="10"/>
  <c r="F58" i="10"/>
  <c r="E60" i="10"/>
  <c r="D60" i="10"/>
  <c r="F60" i="10"/>
  <c r="E59" i="10"/>
  <c r="D59" i="10"/>
  <c r="F59" i="10"/>
  <c r="G14" i="1" l="1"/>
  <c r="D63" i="10"/>
  <c r="F63" i="10"/>
  <c r="E63" i="10"/>
  <c r="U2" i="9"/>
  <c r="U3" i="9"/>
  <c r="U4" i="9"/>
  <c r="U32" i="9"/>
  <c r="U5" i="9"/>
  <c r="U6" i="9"/>
  <c r="U33" i="9"/>
  <c r="U7" i="9"/>
  <c r="U34" i="9"/>
  <c r="U8" i="9"/>
  <c r="U35" i="9"/>
  <c r="U9" i="9"/>
  <c r="U36" i="9"/>
  <c r="U37" i="9"/>
  <c r="U38" i="9"/>
  <c r="U10" i="9"/>
  <c r="U11" i="9"/>
  <c r="U39" i="9"/>
  <c r="U40" i="9"/>
  <c r="U41" i="9"/>
  <c r="U42" i="9"/>
  <c r="U15" i="9"/>
  <c r="U43" i="9"/>
  <c r="U16" i="9"/>
  <c r="U44" i="9"/>
  <c r="C41" i="9"/>
  <c r="U17" i="9"/>
  <c r="U48" i="9"/>
  <c r="U49" i="9"/>
  <c r="U18" i="9"/>
  <c r="U50" i="9"/>
  <c r="U19" i="9"/>
  <c r="U51" i="9"/>
  <c r="U52" i="9"/>
  <c r="U20" i="9"/>
  <c r="U21" i="9"/>
  <c r="U53" i="9"/>
  <c r="U22" i="9"/>
  <c r="U23" i="9"/>
  <c r="U54" i="9"/>
  <c r="U24" i="9"/>
  <c r="U55" i="9"/>
  <c r="U25" i="9"/>
  <c r="U56" i="9"/>
  <c r="U26" i="9"/>
  <c r="U27" i="9"/>
  <c r="U57" i="9"/>
  <c r="U28" i="9"/>
  <c r="U58" i="9"/>
  <c r="C44" i="9"/>
  <c r="U59" i="9"/>
  <c r="U62" i="9"/>
  <c r="U63" i="9"/>
  <c r="U64" i="9"/>
  <c r="C42" i="9"/>
  <c r="U29" i="9" l="1"/>
  <c r="U45" i="9"/>
  <c r="U65" i="9"/>
  <c r="U12" i="9"/>
  <c r="F47" i="9"/>
  <c r="F49" i="9" s="1"/>
  <c r="E47" i="9"/>
  <c r="E49" i="9" s="1"/>
  <c r="D47" i="9"/>
  <c r="D49" i="9" s="1"/>
  <c r="D41" i="9"/>
  <c r="F41" i="9"/>
  <c r="D43" i="9"/>
  <c r="F43" i="9"/>
  <c r="E43" i="9"/>
  <c r="E41" i="9"/>
  <c r="D44" i="9"/>
  <c r="F44" i="9"/>
  <c r="E44" i="9"/>
  <c r="D42" i="9"/>
  <c r="F42" i="9"/>
  <c r="E42" i="9"/>
  <c r="C45" i="9"/>
  <c r="B88" i="9" s="1"/>
  <c r="G10" i="1" l="1"/>
  <c r="E45" i="9"/>
  <c r="D45" i="9"/>
  <c r="F45" i="9"/>
  <c r="N19" i="8" l="1"/>
  <c r="U2" i="8"/>
  <c r="N20" i="8"/>
  <c r="U3" i="8"/>
  <c r="N21" i="8"/>
  <c r="U4" i="8"/>
  <c r="N22" i="8"/>
  <c r="U5" i="8"/>
  <c r="N23" i="8"/>
  <c r="U6" i="8"/>
  <c r="N24" i="8"/>
  <c r="N25" i="8"/>
  <c r="U7" i="8"/>
  <c r="N26" i="8"/>
  <c r="U8" i="8"/>
  <c r="N27" i="8"/>
  <c r="U9" i="8"/>
  <c r="N28" i="8"/>
  <c r="U10" i="8"/>
  <c r="N29" i="8"/>
  <c r="U11" i="8"/>
  <c r="N30" i="8"/>
  <c r="U12" i="8"/>
  <c r="N31" i="8"/>
  <c r="U13" i="8"/>
  <c r="N32" i="8"/>
  <c r="U14" i="8"/>
  <c r="N33" i="8"/>
  <c r="U15" i="8"/>
  <c r="N34" i="8"/>
  <c r="U16" i="8"/>
  <c r="N35" i="8"/>
  <c r="U17" i="8"/>
  <c r="N36" i="8"/>
  <c r="N37" i="8"/>
  <c r="U18" i="8"/>
  <c r="N38" i="8"/>
  <c r="U19" i="8"/>
  <c r="N39" i="8"/>
  <c r="N40" i="8"/>
  <c r="U20" i="8"/>
  <c r="N41" i="8"/>
  <c r="N42" i="8"/>
  <c r="U21" i="8"/>
  <c r="N43" i="8"/>
  <c r="U22" i="8"/>
  <c r="N44" i="8"/>
  <c r="U23" i="8"/>
  <c r="N45" i="8"/>
  <c r="U24" i="8"/>
  <c r="N46" i="8"/>
  <c r="U25" i="8"/>
  <c r="U26" i="8"/>
  <c r="N47" i="8"/>
  <c r="U27" i="8"/>
  <c r="N48" i="8"/>
  <c r="U28" i="8"/>
  <c r="N49" i="8"/>
  <c r="U29" i="8"/>
  <c r="N50" i="8"/>
  <c r="C52" i="8"/>
  <c r="N51" i="8"/>
  <c r="N52" i="8"/>
  <c r="N53" i="8"/>
  <c r="U39" i="8"/>
  <c r="M54" i="8"/>
  <c r="C50" i="8" s="1"/>
  <c r="U40" i="8"/>
  <c r="U41" i="8"/>
  <c r="U42" i="8"/>
  <c r="N57" i="8"/>
  <c r="U43" i="8"/>
  <c r="N58" i="8"/>
  <c r="U44" i="8"/>
  <c r="N59" i="8"/>
  <c r="U45" i="8"/>
  <c r="N60" i="8"/>
  <c r="U46" i="8"/>
  <c r="U47" i="8"/>
  <c r="N61" i="8"/>
  <c r="U48" i="8"/>
  <c r="N62" i="8"/>
  <c r="U49" i="8"/>
  <c r="N63" i="8"/>
  <c r="U50" i="8"/>
  <c r="N64" i="8"/>
  <c r="U51" i="8"/>
  <c r="N65" i="8"/>
  <c r="U52" i="8"/>
  <c r="U53" i="8"/>
  <c r="U54" i="8"/>
  <c r="N66" i="8"/>
  <c r="U55" i="8"/>
  <c r="N67" i="8"/>
  <c r="U56" i="8"/>
  <c r="U57" i="8"/>
  <c r="N68" i="8"/>
  <c r="U58" i="8"/>
  <c r="N69" i="8"/>
  <c r="U59" i="8"/>
  <c r="N70" i="8"/>
  <c r="U60" i="8"/>
  <c r="N71" i="8"/>
  <c r="U61" i="8"/>
  <c r="N72" i="8"/>
  <c r="U62" i="8"/>
  <c r="N73" i="8"/>
  <c r="U63" i="8"/>
  <c r="N74" i="8"/>
  <c r="U64" i="8"/>
  <c r="N75" i="8"/>
  <c r="U65" i="8"/>
  <c r="N76" i="8"/>
  <c r="C53" i="8"/>
  <c r="N77" i="8"/>
  <c r="C51" i="8"/>
  <c r="U75" i="8"/>
  <c r="U76" i="8"/>
  <c r="U77" i="8"/>
  <c r="U78" i="8"/>
  <c r="U79" i="8"/>
  <c r="U80" i="8"/>
  <c r="U81" i="8"/>
  <c r="U82" i="8"/>
  <c r="U83" i="8"/>
  <c r="U84" i="8"/>
  <c r="U85" i="8"/>
  <c r="U86" i="8"/>
  <c r="U87" i="8"/>
  <c r="U88" i="8"/>
  <c r="U89" i="8"/>
  <c r="U90" i="8"/>
  <c r="U91" i="8"/>
  <c r="U92" i="8"/>
  <c r="U93" i="8"/>
  <c r="U94" i="8"/>
  <c r="U95" i="8"/>
  <c r="U96" i="8"/>
  <c r="U97" i="8"/>
  <c r="U98" i="8"/>
  <c r="U99" i="8"/>
  <c r="U100" i="8"/>
  <c r="U101" i="8"/>
  <c r="U102" i="8"/>
  <c r="U103" i="8"/>
  <c r="U104" i="8"/>
  <c r="U105" i="8"/>
  <c r="C54" i="8"/>
  <c r="N54" i="8" l="1"/>
  <c r="N81" i="8"/>
  <c r="U36" i="8"/>
  <c r="U110" i="8"/>
  <c r="U72" i="8"/>
  <c r="F58" i="8"/>
  <c r="C58" i="8"/>
  <c r="D58" i="8"/>
  <c r="C55" i="8"/>
  <c r="E54" i="8"/>
  <c r="D54" i="8"/>
  <c r="F54" i="8"/>
  <c r="E50" i="8"/>
  <c r="D50" i="8"/>
  <c r="F50" i="8"/>
  <c r="E51" i="8"/>
  <c r="D51" i="8"/>
  <c r="F51" i="8"/>
  <c r="E53" i="8"/>
  <c r="D53" i="8"/>
  <c r="F53" i="8"/>
  <c r="E52" i="8"/>
  <c r="D52" i="8"/>
  <c r="F52" i="8"/>
  <c r="B65" i="8" l="1"/>
  <c r="G9" i="1" s="1"/>
  <c r="D55" i="8"/>
  <c r="E55" i="8"/>
  <c r="F55" i="8"/>
  <c r="N2" i="7" l="1"/>
  <c r="U2" i="7"/>
  <c r="U3" i="7"/>
  <c r="N3" i="7"/>
  <c r="U4" i="7"/>
  <c r="N4" i="7"/>
  <c r="U5" i="7"/>
  <c r="N5" i="7"/>
  <c r="U6" i="7"/>
  <c r="N6" i="7"/>
  <c r="U7" i="7"/>
  <c r="N7" i="7"/>
  <c r="U8" i="7"/>
  <c r="N8" i="7"/>
  <c r="U9" i="7"/>
  <c r="N9" i="7"/>
  <c r="U10" i="7"/>
  <c r="U11" i="7"/>
  <c r="U12" i="7"/>
  <c r="U13" i="7"/>
  <c r="U14" i="7"/>
  <c r="U15" i="7"/>
  <c r="U16" i="7"/>
  <c r="U17" i="7"/>
  <c r="U18" i="7"/>
  <c r="U19" i="7"/>
  <c r="U20" i="7"/>
  <c r="U21" i="7"/>
  <c r="U23" i="7"/>
  <c r="U24" i="7"/>
  <c r="U25" i="7"/>
  <c r="U26" i="7"/>
  <c r="U27" i="7"/>
  <c r="U28" i="7"/>
  <c r="U29" i="7"/>
  <c r="U30" i="7"/>
  <c r="U31" i="7"/>
  <c r="U32" i="7"/>
  <c r="U33" i="7"/>
  <c r="U34" i="7"/>
  <c r="U35" i="7"/>
  <c r="U36" i="7"/>
  <c r="U38" i="7"/>
  <c r="U39" i="7"/>
  <c r="U40" i="7"/>
  <c r="U41" i="7"/>
  <c r="U42" i="7"/>
  <c r="U44" i="7"/>
  <c r="U45" i="7"/>
  <c r="U47" i="7"/>
  <c r="U48" i="7"/>
  <c r="U49" i="7"/>
  <c r="U50" i="7"/>
  <c r="U51" i="7"/>
  <c r="M53" i="7"/>
  <c r="C65" i="7" s="1"/>
  <c r="U53" i="7"/>
  <c r="U54" i="7"/>
  <c r="N56" i="7"/>
  <c r="U55" i="7"/>
  <c r="N57" i="7"/>
  <c r="U56" i="7"/>
  <c r="N58" i="7"/>
  <c r="U57" i="7"/>
  <c r="T58" i="7"/>
  <c r="C66" i="7" s="1"/>
  <c r="N59" i="7"/>
  <c r="N60" i="7"/>
  <c r="N61" i="7"/>
  <c r="N62" i="7"/>
  <c r="N63" i="7"/>
  <c r="N64" i="7"/>
  <c r="N65" i="7"/>
  <c r="N66" i="7"/>
  <c r="N67" i="7"/>
  <c r="N68" i="7"/>
  <c r="N69" i="7"/>
  <c r="N70" i="7"/>
  <c r="N71" i="7"/>
  <c r="N72" i="7"/>
  <c r="N73" i="7"/>
  <c r="N74" i="7"/>
  <c r="N75" i="7"/>
  <c r="N76" i="7"/>
  <c r="N77" i="7"/>
  <c r="N78" i="7"/>
  <c r="N79" i="7"/>
  <c r="N80" i="7"/>
  <c r="N81" i="7"/>
  <c r="C67" i="7"/>
  <c r="N82" i="7"/>
  <c r="N83" i="7"/>
  <c r="N84" i="7"/>
  <c r="N85" i="7"/>
  <c r="N86" i="7"/>
  <c r="N87" i="7"/>
  <c r="N88" i="7"/>
  <c r="N89" i="7"/>
  <c r="N90" i="7"/>
  <c r="N91" i="7"/>
  <c r="N92" i="7"/>
  <c r="N93" i="7"/>
  <c r="N94" i="7"/>
  <c r="C71" i="7" l="1"/>
  <c r="B77" i="7" s="1"/>
  <c r="G8" i="1" s="1"/>
  <c r="D65" i="7"/>
  <c r="E65" i="7"/>
  <c r="E67" i="7"/>
  <c r="D67" i="7"/>
  <c r="F67" i="7"/>
  <c r="E68" i="7"/>
  <c r="D68" i="7"/>
  <c r="F68" i="7"/>
  <c r="E66" i="7"/>
  <c r="D66" i="7"/>
  <c r="F66" i="7"/>
  <c r="F65" i="7"/>
  <c r="F71" i="7" l="1"/>
  <c r="E71" i="7"/>
  <c r="D71" i="7"/>
  <c r="N15" i="6"/>
  <c r="N16" i="6"/>
  <c r="N17" i="6"/>
  <c r="N18" i="6"/>
  <c r="N20" i="6"/>
  <c r="N21" i="6"/>
  <c r="N22" i="6"/>
  <c r="N23" i="6"/>
  <c r="N24" i="6"/>
  <c r="N25" i="6"/>
  <c r="N26" i="6"/>
  <c r="N27" i="6"/>
  <c r="N28" i="6"/>
  <c r="N29" i="6"/>
  <c r="N30" i="6"/>
  <c r="N31" i="6"/>
  <c r="N32" i="6"/>
  <c r="N33" i="6"/>
  <c r="N34" i="6"/>
  <c r="N35" i="6"/>
  <c r="N36" i="6"/>
  <c r="N37" i="6"/>
  <c r="N38" i="6"/>
  <c r="N40" i="6"/>
  <c r="N44" i="6"/>
  <c r="N45" i="6"/>
  <c r="N46" i="6"/>
  <c r="N47" i="6"/>
  <c r="N48" i="6"/>
  <c r="N49" i="6"/>
  <c r="N50" i="6"/>
  <c r="N52" i="6"/>
  <c r="N53" i="6"/>
  <c r="N54" i="6"/>
  <c r="N55" i="6"/>
  <c r="N56" i="6"/>
  <c r="N57" i="6"/>
  <c r="N58" i="6"/>
  <c r="N59" i="6"/>
  <c r="N60" i="6"/>
  <c r="N61" i="6"/>
  <c r="N62" i="6"/>
  <c r="N63" i="6"/>
  <c r="N64" i="6"/>
  <c r="N65" i="6"/>
  <c r="N66" i="6"/>
  <c r="N67" i="6"/>
  <c r="N68" i="6"/>
  <c r="N69" i="6"/>
  <c r="N70" i="6"/>
  <c r="N71" i="6"/>
  <c r="N72" i="6"/>
  <c r="N73" i="6"/>
  <c r="N74" i="6"/>
  <c r="N75" i="6"/>
  <c r="C83" i="6"/>
  <c r="N79" i="6"/>
  <c r="N80" i="6"/>
  <c r="N81" i="6"/>
  <c r="N82" i="6"/>
  <c r="N83" i="6"/>
  <c r="N84" i="6"/>
  <c r="N85" i="6"/>
  <c r="N86" i="6"/>
  <c r="N87" i="6"/>
  <c r="N88" i="6"/>
  <c r="N89" i="6"/>
  <c r="N90" i="6"/>
  <c r="N91" i="6"/>
  <c r="N92" i="6"/>
  <c r="N93" i="6"/>
  <c r="N94" i="6"/>
  <c r="N95" i="6"/>
  <c r="N96" i="6"/>
  <c r="N97" i="6"/>
  <c r="N98" i="6"/>
  <c r="N99" i="6"/>
  <c r="N100" i="6"/>
  <c r="N101" i="6"/>
  <c r="N102" i="6"/>
  <c r="C84" i="6"/>
  <c r="F84" i="6" s="1"/>
  <c r="N41" i="6" l="1"/>
  <c r="C87" i="6"/>
  <c r="B102" i="6" s="1"/>
  <c r="N76" i="6"/>
  <c r="N103" i="6"/>
  <c r="F90" i="6"/>
  <c r="E89" i="6"/>
  <c r="E90" i="6" s="1"/>
  <c r="F83" i="6"/>
  <c r="F87" i="6" s="1"/>
  <c r="D82" i="6"/>
  <c r="E82" i="6"/>
  <c r="E84" i="6"/>
  <c r="D84" i="6"/>
  <c r="E86" i="6"/>
  <c r="D86" i="6"/>
  <c r="E85" i="6"/>
  <c r="D85" i="6"/>
  <c r="E83" i="6"/>
  <c r="D83" i="6"/>
  <c r="G11" i="1" l="1"/>
  <c r="D87" i="6"/>
  <c r="E87" i="6"/>
  <c r="S17" i="4"/>
  <c r="C44" i="4" s="1"/>
  <c r="F44" i="4" s="1"/>
  <c r="C41" i="4"/>
  <c r="C45" i="4"/>
  <c r="L78" i="4"/>
  <c r="C43" i="4" s="1"/>
  <c r="C48" i="4" l="1"/>
  <c r="D44" i="4"/>
  <c r="E44" i="4"/>
  <c r="E45" i="4"/>
  <c r="D45" i="4"/>
  <c r="F45" i="4"/>
  <c r="E41" i="4"/>
  <c r="D41" i="4"/>
  <c r="F41" i="4"/>
  <c r="E43" i="4"/>
  <c r="D43" i="4"/>
  <c r="F43" i="4"/>
  <c r="E42" i="4"/>
  <c r="D42" i="4"/>
  <c r="F42" i="4"/>
  <c r="D48" i="4" l="1"/>
  <c r="F48" i="4"/>
  <c r="E48" i="4"/>
  <c r="G7" i="1"/>
  <c r="N12" i="3"/>
  <c r="N13" i="3"/>
  <c r="N14" i="3"/>
  <c r="N15" i="3"/>
  <c r="N16" i="3"/>
  <c r="N17" i="3"/>
  <c r="N18" i="3"/>
  <c r="N19" i="3"/>
  <c r="N20" i="3"/>
  <c r="N21" i="3"/>
  <c r="N22" i="3"/>
  <c r="N23" i="3"/>
  <c r="N24" i="3"/>
  <c r="N25" i="3"/>
  <c r="U2" i="3"/>
  <c r="N26" i="3"/>
  <c r="U3" i="3"/>
  <c r="N27" i="3"/>
  <c r="U4" i="3"/>
  <c r="N28" i="3"/>
  <c r="U5" i="3"/>
  <c r="N29" i="3"/>
  <c r="U6" i="3"/>
  <c r="U7" i="3"/>
  <c r="U8" i="3"/>
  <c r="M30" i="3"/>
  <c r="C38" i="3" s="1"/>
  <c r="U9" i="3"/>
  <c r="U10" i="3"/>
  <c r="T11" i="3"/>
  <c r="C41" i="3" s="1"/>
  <c r="N33" i="3"/>
  <c r="N34" i="3"/>
  <c r="U14" i="3"/>
  <c r="N35" i="3"/>
  <c r="U15" i="3"/>
  <c r="N36" i="3"/>
  <c r="U16" i="3"/>
  <c r="N37" i="3"/>
  <c r="N38" i="3"/>
  <c r="U17" i="3"/>
  <c r="N39" i="3"/>
  <c r="U18" i="3"/>
  <c r="N40" i="3"/>
  <c r="U19" i="3"/>
  <c r="N41" i="3"/>
  <c r="N42" i="3"/>
  <c r="N43" i="3"/>
  <c r="U20" i="3"/>
  <c r="U21" i="3"/>
  <c r="N44" i="3"/>
  <c r="U22" i="3"/>
  <c r="N45" i="3"/>
  <c r="U23" i="3"/>
  <c r="U24" i="3"/>
  <c r="N46" i="3"/>
  <c r="U25" i="3"/>
  <c r="N47" i="3"/>
  <c r="N48" i="3"/>
  <c r="U26" i="3"/>
  <c r="N49" i="3"/>
  <c r="N50" i="3"/>
  <c r="U27" i="3"/>
  <c r="N51" i="3"/>
  <c r="T28" i="3"/>
  <c r="C42" i="3" s="1"/>
  <c r="F42" i="3" s="1"/>
  <c r="N52" i="3"/>
  <c r="N53" i="3"/>
  <c r="N54" i="3"/>
  <c r="N55" i="3"/>
  <c r="N56" i="3"/>
  <c r="N57" i="3"/>
  <c r="N58" i="3"/>
  <c r="N59" i="3"/>
  <c r="U32" i="3"/>
  <c r="N60" i="3"/>
  <c r="U33" i="3"/>
  <c r="N61" i="3"/>
  <c r="U34" i="3"/>
  <c r="N62" i="3"/>
  <c r="U35" i="3"/>
  <c r="N64" i="3"/>
  <c r="U36" i="3"/>
  <c r="M65" i="3"/>
  <c r="C39" i="3" s="1"/>
  <c r="U37" i="3"/>
  <c r="U38" i="3"/>
  <c r="U39" i="3"/>
  <c r="U40" i="3"/>
  <c r="U41" i="3"/>
  <c r="U42" i="3"/>
  <c r="C43" i="3" l="1"/>
  <c r="B55" i="3" s="1"/>
  <c r="U47" i="3"/>
  <c r="F40" i="3"/>
  <c r="N65" i="3"/>
  <c r="U11" i="3"/>
  <c r="N30" i="3"/>
  <c r="U28" i="3"/>
  <c r="E39" i="3"/>
  <c r="D39" i="3"/>
  <c r="F39" i="3"/>
  <c r="D42" i="3"/>
  <c r="E42" i="3"/>
  <c r="E41" i="3"/>
  <c r="D41" i="3"/>
  <c r="F41" i="3"/>
  <c r="E38" i="3"/>
  <c r="D38" i="3"/>
  <c r="F38" i="3"/>
  <c r="F43" i="3" l="1"/>
  <c r="E40" i="3"/>
  <c r="E43" i="3" s="1"/>
  <c r="D40" i="3"/>
  <c r="D43" i="3" s="1"/>
  <c r="G12" i="1"/>
  <c r="G23" i="1" s="1"/>
  <c r="E53" i="4" l="1"/>
  <c r="E54" i="4" s="1"/>
  <c r="D53" i="4" l="1"/>
  <c r="D54" i="4" s="1"/>
</calcChain>
</file>

<file path=xl/sharedStrings.xml><?xml version="1.0" encoding="utf-8"?>
<sst xmlns="http://schemas.openxmlformats.org/spreadsheetml/2006/main" count="5346" uniqueCount="1303">
  <si>
    <t>ОБСЛУЖИВАНИЕ СТЕНДОВ</t>
  </si>
  <si>
    <t>ПЕЧАТЬ ТИРАЖА</t>
  </si>
  <si>
    <t>РАЗМЕЩЕНИЕ РЕКЛАМЫ</t>
  </si>
  <si>
    <t>АРЕНДА МЕСТА НА СТЕНДЕ</t>
  </si>
  <si>
    <t>В СТОИМОСТЬ РАЗМЕЩЕНИЯ УЖЕ ВКЛЮЧЕНО:</t>
  </si>
  <si>
    <t>Итого</t>
  </si>
  <si>
    <t>ЖК Новая Каменка</t>
  </si>
  <si>
    <t>ЖК Муринский Посад</t>
  </si>
  <si>
    <t>Кудрово ЖК Весна</t>
  </si>
  <si>
    <t>ЖК Серебряные ключи</t>
  </si>
  <si>
    <t>Центральный</t>
  </si>
  <si>
    <t>Невский</t>
  </si>
  <si>
    <t>Московский</t>
  </si>
  <si>
    <t>Красногвардейский</t>
  </si>
  <si>
    <t>Выборгский</t>
  </si>
  <si>
    <t>Калининский</t>
  </si>
  <si>
    <t>Приморский</t>
  </si>
  <si>
    <t>Фрунзенский</t>
  </si>
  <si>
    <t>Кировский</t>
  </si>
  <si>
    <t>Красносельский</t>
  </si>
  <si>
    <t>Лифты</t>
  </si>
  <si>
    <t xml:space="preserve">Районы размещения </t>
  </si>
  <si>
    <t>5 корп.3</t>
  </si>
  <si>
    <t>ул. Шостаковича</t>
  </si>
  <si>
    <t>5 корп.1</t>
  </si>
  <si>
    <t>пр-кт Энгельса</t>
  </si>
  <si>
    <t xml:space="preserve">ул. Композиторов </t>
  </si>
  <si>
    <t>пр-кт Просвещения</t>
  </si>
  <si>
    <t xml:space="preserve">Шостаковича ул. </t>
  </si>
  <si>
    <t>Просвещения пр.</t>
  </si>
  <si>
    <t>1 корп.1</t>
  </si>
  <si>
    <t>20/25</t>
  </si>
  <si>
    <t>14 корп.3</t>
  </si>
  <si>
    <t>Квартиры</t>
  </si>
  <si>
    <t>Дом</t>
  </si>
  <si>
    <t>Адрес</t>
  </si>
  <si>
    <t>Блок</t>
  </si>
  <si>
    <t>№</t>
  </si>
  <si>
    <t>31</t>
  </si>
  <si>
    <t>Выборгское ш.</t>
  </si>
  <si>
    <t>25</t>
  </si>
  <si>
    <t>23 корп.3</t>
  </si>
  <si>
    <t>27 корп.1</t>
  </si>
  <si>
    <t>пр-кт Художников</t>
  </si>
  <si>
    <t>Выборгский 2</t>
  </si>
  <si>
    <t>26 корп.3</t>
  </si>
  <si>
    <t>6 корп.2</t>
  </si>
  <si>
    <t>ул. Сантъяго-де-Куба</t>
  </si>
  <si>
    <t>24 корп.2</t>
  </si>
  <si>
    <t>ул. Руднева</t>
  </si>
  <si>
    <t>20 корп.1</t>
  </si>
  <si>
    <t>пр-кт Культуры</t>
  </si>
  <si>
    <t>ул. Жени Егоровой</t>
  </si>
  <si>
    <t>6 корп.1</t>
  </si>
  <si>
    <t>ул.Сантьяго-де-Куба</t>
  </si>
  <si>
    <t>31 корп.2</t>
  </si>
  <si>
    <t>12 корп.2</t>
  </si>
  <si>
    <t>27 корп.3</t>
  </si>
  <si>
    <t>13</t>
  </si>
  <si>
    <t>Поэтический б-р</t>
  </si>
  <si>
    <t>11 корп.4</t>
  </si>
  <si>
    <t>11 корп.2</t>
  </si>
  <si>
    <t>11 корп.1</t>
  </si>
  <si>
    <t>41</t>
  </si>
  <si>
    <t>ул. Сантьяго-де-Куба</t>
  </si>
  <si>
    <t>43/14</t>
  </si>
  <si>
    <t>Выборгский 5</t>
  </si>
  <si>
    <t>9к2</t>
  </si>
  <si>
    <t>30 корп.1</t>
  </si>
  <si>
    <t>8к2</t>
  </si>
  <si>
    <t>28 корп.1</t>
  </si>
  <si>
    <t>4к1</t>
  </si>
  <si>
    <t>23</t>
  </si>
  <si>
    <t>Придорожная аллея</t>
  </si>
  <si>
    <t>3к1</t>
  </si>
  <si>
    <t>21</t>
  </si>
  <si>
    <t>13к1</t>
  </si>
  <si>
    <t>ул. Кустодиева</t>
  </si>
  <si>
    <t>27 корп.2</t>
  </si>
  <si>
    <t>16к1</t>
  </si>
  <si>
    <t>33</t>
  </si>
  <si>
    <t>14к1</t>
  </si>
  <si>
    <t>10к1</t>
  </si>
  <si>
    <t>33к1</t>
  </si>
  <si>
    <t>17</t>
  </si>
  <si>
    <t>31\1</t>
  </si>
  <si>
    <t>15</t>
  </si>
  <si>
    <t>21к1</t>
  </si>
  <si>
    <t>пр-кт Луначарского</t>
  </si>
  <si>
    <t>30к3</t>
  </si>
  <si>
    <t>72к2</t>
  </si>
  <si>
    <t>54</t>
  </si>
  <si>
    <t>70к2</t>
  </si>
  <si>
    <t>26к1</t>
  </si>
  <si>
    <t xml:space="preserve">пр. Культуры </t>
  </si>
  <si>
    <t>68к3</t>
  </si>
  <si>
    <t>24к2</t>
  </si>
  <si>
    <t>66к3</t>
  </si>
  <si>
    <t>пр. Просвещения</t>
  </si>
  <si>
    <t>37к2</t>
  </si>
  <si>
    <t>22/26</t>
  </si>
  <si>
    <t>Сиреневый бульвар</t>
  </si>
  <si>
    <t>33к2</t>
  </si>
  <si>
    <t>20 корп.2</t>
  </si>
  <si>
    <t>33 корп.1</t>
  </si>
  <si>
    <t>19к1</t>
  </si>
  <si>
    <t>Поэтический б.р</t>
  </si>
  <si>
    <t>17к1</t>
  </si>
  <si>
    <t>Выборгский 4</t>
  </si>
  <si>
    <t>Выборгский 3</t>
  </si>
  <si>
    <t>143 корп.1</t>
  </si>
  <si>
    <t>32 корп.1</t>
  </si>
  <si>
    <t>ул. Есенина</t>
  </si>
  <si>
    <t>Выборгский 1</t>
  </si>
  <si>
    <t>34</t>
  </si>
  <si>
    <t>9</t>
  </si>
  <si>
    <t>ул. Ивана Фомина</t>
  </si>
  <si>
    <t>Стоимость за 1 стенд на 30 дней в рублях</t>
  </si>
  <si>
    <t>36/141</t>
  </si>
  <si>
    <t>А5 (188*126 мм)</t>
  </si>
  <si>
    <t>А4 (188*258 мм)</t>
  </si>
  <si>
    <t>А3 (380*258 мм)</t>
  </si>
  <si>
    <t>Количество стендов</t>
  </si>
  <si>
    <t>Название блока</t>
  </si>
  <si>
    <t>15/5</t>
  </si>
  <si>
    <t>15 корп.1</t>
  </si>
  <si>
    <t>Прайс-Выборгский район</t>
  </si>
  <si>
    <t>2 корп.1</t>
  </si>
  <si>
    <t>56 корп.3</t>
  </si>
  <si>
    <t>1</t>
  </si>
  <si>
    <t>125</t>
  </si>
  <si>
    <t>36к1</t>
  </si>
  <si>
    <t>26 корп.4</t>
  </si>
  <si>
    <t>46к1</t>
  </si>
  <si>
    <t>14</t>
  </si>
  <si>
    <t>Учебный пер.</t>
  </si>
  <si>
    <t>7к1</t>
  </si>
  <si>
    <t>8к1</t>
  </si>
  <si>
    <t>28к1</t>
  </si>
  <si>
    <t>6</t>
  </si>
  <si>
    <t>8к3</t>
  </si>
  <si>
    <t>111к1</t>
  </si>
  <si>
    <t>129к2</t>
  </si>
  <si>
    <t>7</t>
  </si>
  <si>
    <t>62к2</t>
  </si>
  <si>
    <t>58к3</t>
  </si>
  <si>
    <t>58к2</t>
  </si>
  <si>
    <t>Асафьева ул.</t>
  </si>
  <si>
    <t>56к1</t>
  </si>
  <si>
    <t>62к1</t>
  </si>
  <si>
    <t>25к1</t>
  </si>
  <si>
    <t>Маршала Захарова</t>
  </si>
  <si>
    <t>Красносельский 3</t>
  </si>
  <si>
    <t>43к1</t>
  </si>
  <si>
    <t xml:space="preserve">Маршала Жукова </t>
  </si>
  <si>
    <t>32к3</t>
  </si>
  <si>
    <t>Десантников ул.</t>
  </si>
  <si>
    <t>28</t>
  </si>
  <si>
    <t>26</t>
  </si>
  <si>
    <t>24</t>
  </si>
  <si>
    <t>20к1</t>
  </si>
  <si>
    <t>Ленинский пр.</t>
  </si>
  <si>
    <t>Ветеранов пр.</t>
  </si>
  <si>
    <t>Красносельский 5</t>
  </si>
  <si>
    <t>60 к1</t>
  </si>
  <si>
    <t>Авангардная ул.</t>
  </si>
  <si>
    <t>35к2</t>
  </si>
  <si>
    <t>35к1</t>
  </si>
  <si>
    <t>29к3</t>
  </si>
  <si>
    <t>22к1</t>
  </si>
  <si>
    <t>29к2</t>
  </si>
  <si>
    <t>18к1</t>
  </si>
  <si>
    <t>29 к1</t>
  </si>
  <si>
    <t>27к2</t>
  </si>
  <si>
    <t>Народного Ополчения пр.</t>
  </si>
  <si>
    <t>27к1</t>
  </si>
  <si>
    <t>Петергофское шоссе</t>
  </si>
  <si>
    <t>Отважных ул.</t>
  </si>
  <si>
    <t>5к2</t>
  </si>
  <si>
    <t>Добровольцев ул.</t>
  </si>
  <si>
    <t>5к1</t>
  </si>
  <si>
    <t>3к6</t>
  </si>
  <si>
    <t>3к5</t>
  </si>
  <si>
    <t>3к4</t>
  </si>
  <si>
    <t>1к1</t>
  </si>
  <si>
    <t>10к2</t>
  </si>
  <si>
    <t>Партизана Германа ул.</t>
  </si>
  <si>
    <t>21к3</t>
  </si>
  <si>
    <t>Красносельский 2</t>
  </si>
  <si>
    <t>41к3</t>
  </si>
  <si>
    <t>15к2</t>
  </si>
  <si>
    <t>39к2</t>
  </si>
  <si>
    <t>11\21</t>
  </si>
  <si>
    <t>24к1</t>
  </si>
  <si>
    <t>Доблести ул.</t>
  </si>
  <si>
    <t>33к3</t>
  </si>
  <si>
    <t>22к2</t>
  </si>
  <si>
    <t>Брестский бул.</t>
  </si>
  <si>
    <t>19/17</t>
  </si>
  <si>
    <t>Кузнецова пр.</t>
  </si>
  <si>
    <t>28к2</t>
  </si>
  <si>
    <t>118к2</t>
  </si>
  <si>
    <t>118к1</t>
  </si>
  <si>
    <t>Красносельский 4</t>
  </si>
  <si>
    <t>26к2</t>
  </si>
  <si>
    <t>14к2</t>
  </si>
  <si>
    <t>79к1</t>
  </si>
  <si>
    <t>Красносельский 1</t>
  </si>
  <si>
    <t>14\117</t>
  </si>
  <si>
    <t>26 к1</t>
  </si>
  <si>
    <t>25 к1</t>
  </si>
  <si>
    <t>23к1</t>
  </si>
  <si>
    <t>96к3</t>
  </si>
  <si>
    <t>96 к2</t>
  </si>
  <si>
    <t>42к1</t>
  </si>
  <si>
    <t>Ул. П.Горькавого</t>
  </si>
  <si>
    <t>92к3</t>
  </si>
  <si>
    <t>40к1</t>
  </si>
  <si>
    <t>Тамбасова ул.</t>
  </si>
  <si>
    <t>Котина ул.</t>
  </si>
  <si>
    <t>31к1</t>
  </si>
  <si>
    <t>Маршала Казакова</t>
  </si>
  <si>
    <t>2 к1</t>
  </si>
  <si>
    <t>37к3</t>
  </si>
  <si>
    <t>Маршала Жукова</t>
  </si>
  <si>
    <t>Пионерстроя ул.</t>
  </si>
  <si>
    <t>37к1</t>
  </si>
  <si>
    <t>19 к2</t>
  </si>
  <si>
    <t>28к3</t>
  </si>
  <si>
    <t>241 к 1</t>
  </si>
  <si>
    <t>Здоровцева ул.</t>
  </si>
  <si>
    <t>38к1</t>
  </si>
  <si>
    <t>40 к1</t>
  </si>
  <si>
    <t>2-я Комсомольская ул.</t>
  </si>
  <si>
    <t>8к4</t>
  </si>
  <si>
    <t>ул Черкасова</t>
  </si>
  <si>
    <t>Калининский 3</t>
  </si>
  <si>
    <t>6к3</t>
  </si>
  <si>
    <t>6к1</t>
  </si>
  <si>
    <t>12к1</t>
  </si>
  <si>
    <t>11к1</t>
  </si>
  <si>
    <t>Ул Руставели</t>
  </si>
  <si>
    <t>48к1</t>
  </si>
  <si>
    <t>Ул Лужская</t>
  </si>
  <si>
    <t>Ул Киришская</t>
  </si>
  <si>
    <t>пр Просвешения</t>
  </si>
  <si>
    <t>108к3</t>
  </si>
  <si>
    <t>Пр Луначарского</t>
  </si>
  <si>
    <t>Пр Гражданский</t>
  </si>
  <si>
    <t>123к1</t>
  </si>
  <si>
    <t>9к1</t>
  </si>
  <si>
    <t>ул Ушинского</t>
  </si>
  <si>
    <t>Калининский 2</t>
  </si>
  <si>
    <t>3к2</t>
  </si>
  <si>
    <t>39к1</t>
  </si>
  <si>
    <t>22/97</t>
  </si>
  <si>
    <t>15к1</t>
  </si>
  <si>
    <t>ул Тимуровская</t>
  </si>
  <si>
    <t>ул Брянцева</t>
  </si>
  <si>
    <t>Суздальский пр</t>
  </si>
  <si>
    <t>пр Суздальский</t>
  </si>
  <si>
    <t>Пискаревский пр.</t>
  </si>
  <si>
    <t>Калининский 5</t>
  </si>
  <si>
    <t>пр Светлановский</t>
  </si>
  <si>
    <t>Михайлова ул.</t>
  </si>
  <si>
    <t>84к3</t>
  </si>
  <si>
    <t>Мечникова пр.</t>
  </si>
  <si>
    <t>130к1</t>
  </si>
  <si>
    <t>122к4</t>
  </si>
  <si>
    <t>114к5</t>
  </si>
  <si>
    <t>94к1</t>
  </si>
  <si>
    <t>Металлистов пр.</t>
  </si>
  <si>
    <t>110к4</t>
  </si>
  <si>
    <t>120к1</t>
  </si>
  <si>
    <t>106к1</t>
  </si>
  <si>
    <t>92к2</t>
  </si>
  <si>
    <t>3А</t>
  </si>
  <si>
    <t>Лесной пр.</t>
  </si>
  <si>
    <t>Учительская ул.</t>
  </si>
  <si>
    <t>13\8 литА</t>
  </si>
  <si>
    <t>Кондратьевский пр.</t>
  </si>
  <si>
    <t>7к2</t>
  </si>
  <si>
    <t>Ольги Форш ул.</t>
  </si>
  <si>
    <t>51к4</t>
  </si>
  <si>
    <t>51к1</t>
  </si>
  <si>
    <t>Луначарского пр.</t>
  </si>
  <si>
    <t>48к 1</t>
  </si>
  <si>
    <t>86к3</t>
  </si>
  <si>
    <t>32А</t>
  </si>
  <si>
    <t>86к2</t>
  </si>
  <si>
    <t>26А</t>
  </si>
  <si>
    <t>86к1</t>
  </si>
  <si>
    <t>84к4</t>
  </si>
  <si>
    <t>Комсомола ул.</t>
  </si>
  <si>
    <t>ул. Д.Бедного</t>
  </si>
  <si>
    <t>6\5</t>
  </si>
  <si>
    <t>Комиссара Смирнова ул.</t>
  </si>
  <si>
    <t>Замшина ул.</t>
  </si>
  <si>
    <t>32к1</t>
  </si>
  <si>
    <t>31к3</t>
  </si>
  <si>
    <t>30к1</t>
  </si>
  <si>
    <t>26к4</t>
  </si>
  <si>
    <t>Брюсовская ул.</t>
  </si>
  <si>
    <t>26к3</t>
  </si>
  <si>
    <t>11к2</t>
  </si>
  <si>
    <t>19А</t>
  </si>
  <si>
    <t>Академика Лебедева ул.</t>
  </si>
  <si>
    <t>Просвещения пр</t>
  </si>
  <si>
    <t>17\2 А</t>
  </si>
  <si>
    <t>Калининский 4</t>
  </si>
  <si>
    <t>14\2 А</t>
  </si>
  <si>
    <t>63к3</t>
  </si>
  <si>
    <t>66к1</t>
  </si>
  <si>
    <t>70к1</t>
  </si>
  <si>
    <t>Калининский 1</t>
  </si>
  <si>
    <t>29к7</t>
  </si>
  <si>
    <t>пр Культуры</t>
  </si>
  <si>
    <t>9к3</t>
  </si>
  <si>
    <t>Софьи Ковалевской ул.</t>
  </si>
  <si>
    <t>5к7</t>
  </si>
  <si>
    <t>13к2</t>
  </si>
  <si>
    <t>2к1</t>
  </si>
  <si>
    <t>11к7</t>
  </si>
  <si>
    <t>11к6</t>
  </si>
  <si>
    <t>14к3</t>
  </si>
  <si>
    <t>91к1</t>
  </si>
  <si>
    <t>Северный пр.</t>
  </si>
  <si>
    <t>10к4</t>
  </si>
  <si>
    <t>85к1</t>
  </si>
  <si>
    <t>53к3</t>
  </si>
  <si>
    <t>45к2</t>
  </si>
  <si>
    <t>Науки пр.</t>
  </si>
  <si>
    <t>53к1</t>
  </si>
  <si>
    <t>44к1</t>
  </si>
  <si>
    <t>38к2</t>
  </si>
  <si>
    <t>Карпинского ул.</t>
  </si>
  <si>
    <t>36к7</t>
  </si>
  <si>
    <t>15к7</t>
  </si>
  <si>
    <t>34к6</t>
  </si>
  <si>
    <t>34к5</t>
  </si>
  <si>
    <t>11к5</t>
  </si>
  <si>
    <t>80к4</t>
  </si>
  <si>
    <t>Луначарского пр</t>
  </si>
  <si>
    <t>80к2</t>
  </si>
  <si>
    <t>78к2</t>
  </si>
  <si>
    <t>ул. Краснопутиловская</t>
  </si>
  <si>
    <t xml:space="preserve">ул. Автовская </t>
  </si>
  <si>
    <t>8</t>
  </si>
  <si>
    <t>4</t>
  </si>
  <si>
    <t>46</t>
  </si>
  <si>
    <t>ул. Червонного Казачества</t>
  </si>
  <si>
    <t>44</t>
  </si>
  <si>
    <t>96</t>
  </si>
  <si>
    <t>пр-кт Стачек</t>
  </si>
  <si>
    <t>92 корп.2</t>
  </si>
  <si>
    <t>88</t>
  </si>
  <si>
    <t>77</t>
  </si>
  <si>
    <t>69</t>
  </si>
  <si>
    <t>ул. Кронштадтская</t>
  </si>
  <si>
    <t>ул. Генерала Симоняка</t>
  </si>
  <si>
    <t>Кировский 3</t>
  </si>
  <si>
    <t>22</t>
  </si>
  <si>
    <t>64 корп.1</t>
  </si>
  <si>
    <t>ул. Жукова</t>
  </si>
  <si>
    <t>20</t>
  </si>
  <si>
    <t>99</t>
  </si>
  <si>
    <t>пр-кт Ветеранов</t>
  </si>
  <si>
    <t>ул. Примакова</t>
  </si>
  <si>
    <t>105</t>
  </si>
  <si>
    <t>ул. Маринеско</t>
  </si>
  <si>
    <t>104</t>
  </si>
  <si>
    <t>74к3</t>
  </si>
  <si>
    <t xml:space="preserve">5 </t>
  </si>
  <si>
    <t>74к1</t>
  </si>
  <si>
    <t>Стойкости ул.</t>
  </si>
  <si>
    <t>Кировский 4</t>
  </si>
  <si>
    <t>2\11</t>
  </si>
  <si>
    <t>5</t>
  </si>
  <si>
    <t>ул. Зенитчиков</t>
  </si>
  <si>
    <t>3 корп.2</t>
  </si>
  <si>
    <t>3 корп.1</t>
  </si>
  <si>
    <t xml:space="preserve">9 </t>
  </si>
  <si>
    <t>ул. Зайцева</t>
  </si>
  <si>
    <t>23к2</t>
  </si>
  <si>
    <t>8 корп.2</t>
  </si>
  <si>
    <t>8 корп.1</t>
  </si>
  <si>
    <t>84 корп.2</t>
  </si>
  <si>
    <t>84 корп.1</t>
  </si>
  <si>
    <t>60к2</t>
  </si>
  <si>
    <t>80</t>
  </si>
  <si>
    <t>Г.Симоняка ул.</t>
  </si>
  <si>
    <t>59</t>
  </si>
  <si>
    <t>57</t>
  </si>
  <si>
    <t>27/193</t>
  </si>
  <si>
    <t>12</t>
  </si>
  <si>
    <t>11</t>
  </si>
  <si>
    <t>67 корп.6</t>
  </si>
  <si>
    <t>Бульвар Новаторов</t>
  </si>
  <si>
    <t>Кировский 2</t>
  </si>
  <si>
    <t>67 корп.3</t>
  </si>
  <si>
    <t>67 корп.2</t>
  </si>
  <si>
    <t>67 корп.1</t>
  </si>
  <si>
    <t>30к2</t>
  </si>
  <si>
    <t>Дачный пр.</t>
  </si>
  <si>
    <t>Кировский 1</t>
  </si>
  <si>
    <t>139</t>
  </si>
  <si>
    <t>пр-кт Народного Ополчения</t>
  </si>
  <si>
    <t>10\7</t>
  </si>
  <si>
    <t>23 корп.1</t>
  </si>
  <si>
    <t>Дачный пр-кт</t>
  </si>
  <si>
    <t>7 корп. 5</t>
  </si>
  <si>
    <t>5 корп.2</t>
  </si>
  <si>
    <t>ул. Лени Голикова</t>
  </si>
  <si>
    <t>3к3</t>
  </si>
  <si>
    <t>Лени Голикова ул.</t>
  </si>
  <si>
    <t>84к2</t>
  </si>
  <si>
    <t xml:space="preserve">Новаторов Бульвар </t>
  </si>
  <si>
    <t>Т.Хрустицкого ул.</t>
  </si>
  <si>
    <t>71к4</t>
  </si>
  <si>
    <t>71к3</t>
  </si>
  <si>
    <t>71к2</t>
  </si>
  <si>
    <t>21к2</t>
  </si>
  <si>
    <t>81</t>
  </si>
  <si>
    <t>45</t>
  </si>
  <si>
    <t>72</t>
  </si>
  <si>
    <t>б-р Новаторов</t>
  </si>
  <si>
    <t>17к5</t>
  </si>
  <si>
    <t xml:space="preserve"> Зины Портновой ул.</t>
  </si>
  <si>
    <t>220к3</t>
  </si>
  <si>
    <t>Стачек пр.</t>
  </si>
  <si>
    <t>Трамвайный пр.</t>
  </si>
  <si>
    <t>212к2</t>
  </si>
  <si>
    <t>Счастливая ул.</t>
  </si>
  <si>
    <t>Подводника Кузьмина ул.</t>
  </si>
  <si>
    <t>117к2</t>
  </si>
  <si>
    <t>Зины Портновой ул.</t>
  </si>
  <si>
    <t>27к6</t>
  </si>
  <si>
    <t>15к4</t>
  </si>
  <si>
    <t>6к2</t>
  </si>
  <si>
    <t>15к3</t>
  </si>
  <si>
    <t>31\91</t>
  </si>
  <si>
    <t>19\66</t>
  </si>
  <si>
    <t>9к7</t>
  </si>
  <si>
    <t>3к7</t>
  </si>
  <si>
    <t>5к3</t>
  </si>
  <si>
    <t>ул. Будапештская</t>
  </si>
  <si>
    <t>Фрунзенский 5</t>
  </si>
  <si>
    <t>Белградская ул.</t>
  </si>
  <si>
    <t>34к1</t>
  </si>
  <si>
    <t>пр. Славы</t>
  </si>
  <si>
    <t>Альпийский пер.</t>
  </si>
  <si>
    <t>12  корп.1</t>
  </si>
  <si>
    <t>пр-кт Славы</t>
  </si>
  <si>
    <t> 2 корп.4</t>
  </si>
  <si>
    <t> 2 корп.3</t>
  </si>
  <si>
    <t> 2 корп.2</t>
  </si>
  <si>
    <t> 2  корп.1</t>
  </si>
  <si>
    <t>ул. Бухаресткая</t>
  </si>
  <si>
    <t>35 корп.1</t>
  </si>
  <si>
    <t>31 корп.1</t>
  </si>
  <si>
    <t>21 </t>
  </si>
  <si>
    <t>14 корп.2</t>
  </si>
  <si>
    <t>14 корп.1</t>
  </si>
  <si>
    <t>10 корп.2</t>
  </si>
  <si>
    <t> 9 корп.1</t>
  </si>
  <si>
    <t> 4 корп.3</t>
  </si>
  <si>
    <t>ул. Белы Куна</t>
  </si>
  <si>
    <t> 4 корп.2</t>
  </si>
  <si>
    <t> 2 корп.1</t>
  </si>
  <si>
    <t>24 </t>
  </si>
  <si>
    <t>ул. Белградская</t>
  </si>
  <si>
    <t>16 </t>
  </si>
  <si>
    <t>12 </t>
  </si>
  <si>
    <t>5 корп.13</t>
  </si>
  <si>
    <t>Турку ул. </t>
  </si>
  <si>
    <t>2 корп.1</t>
  </si>
  <si>
    <t>ул. Турку</t>
  </si>
  <si>
    <t>9 к5</t>
  </si>
  <si>
    <t>9 к2</t>
  </si>
  <si>
    <t>36к3</t>
  </si>
  <si>
    <t>Олеко Дундича ул.</t>
  </si>
  <si>
    <t>Фрунзенский 2</t>
  </si>
  <si>
    <t>19к4</t>
  </si>
  <si>
    <t>122к1</t>
  </si>
  <si>
    <t>Бухарестская ул.</t>
  </si>
  <si>
    <t>Фрунзенский 4</t>
  </si>
  <si>
    <t>42к3</t>
  </si>
  <si>
    <t>Малая Балканская ул.</t>
  </si>
  <si>
    <t>116к1</t>
  </si>
  <si>
    <t>71к1</t>
  </si>
  <si>
    <t>Будапештская ул.</t>
  </si>
  <si>
    <t>88к3</t>
  </si>
  <si>
    <t>М.Карпатская ул.</t>
  </si>
  <si>
    <t>20к4</t>
  </si>
  <si>
    <t>Купчинская ул.</t>
  </si>
  <si>
    <t>20к3</t>
  </si>
  <si>
    <t>20к2</t>
  </si>
  <si>
    <t>19к3</t>
  </si>
  <si>
    <t>19к2</t>
  </si>
  <si>
    <t>128к1</t>
  </si>
  <si>
    <t>89к1</t>
  </si>
  <si>
    <t>7к3</t>
  </si>
  <si>
    <t>Загребский бульв.</t>
  </si>
  <si>
    <t>17к3</t>
  </si>
  <si>
    <t>108/24</t>
  </si>
  <si>
    <t>Дунайский пр.</t>
  </si>
  <si>
    <t>106к2</t>
  </si>
  <si>
    <t>35к3</t>
  </si>
  <si>
    <t>53к2</t>
  </si>
  <si>
    <t>58к1</t>
  </si>
  <si>
    <t>Моравский пер.</t>
  </si>
  <si>
    <t>Димитрова ул.</t>
  </si>
  <si>
    <t>19к5</t>
  </si>
  <si>
    <t>91к2</t>
  </si>
  <si>
    <t>8/22,8/1</t>
  </si>
  <si>
    <t>Ярослава Гашека ул.</t>
  </si>
  <si>
    <t>12-100</t>
  </si>
  <si>
    <t>17 к1</t>
  </si>
  <si>
    <t>Пражская ул.</t>
  </si>
  <si>
    <t>Фрунзенский 1</t>
  </si>
  <si>
    <t>З8</t>
  </si>
  <si>
    <t>94 к1</t>
  </si>
  <si>
    <t>66 к1</t>
  </si>
  <si>
    <t>16 корп.3</t>
  </si>
  <si>
    <t>ул. Димитрова</t>
  </si>
  <si>
    <t>Фрунзенский 3</t>
  </si>
  <si>
    <t>39 к1</t>
  </si>
  <si>
    <t>12 корп. 2</t>
  </si>
  <si>
    <t>З6</t>
  </si>
  <si>
    <t>10 корп.4</t>
  </si>
  <si>
    <t>38 к3</t>
  </si>
  <si>
    <t> 4 корп.1</t>
  </si>
  <si>
    <t>63 корп.1</t>
  </si>
  <si>
    <t>61 корп.1</t>
  </si>
  <si>
    <t>32 к1</t>
  </si>
  <si>
    <t>55 </t>
  </si>
  <si>
    <t>51 </t>
  </si>
  <si>
    <t>23 к1</t>
  </si>
  <si>
    <t>23 корп.2</t>
  </si>
  <si>
    <t>Альпийский пер. </t>
  </si>
  <si>
    <t>22 к2</t>
  </si>
  <si>
    <t>22 к1</t>
  </si>
  <si>
    <t>Прайс-Фрунзенский район</t>
  </si>
  <si>
    <t>12 к2</t>
  </si>
  <si>
    <t>10 к1</t>
  </si>
  <si>
    <t>Ул. Бухарестская</t>
  </si>
  <si>
    <t>10к3</t>
  </si>
  <si>
    <t>42/79</t>
  </si>
  <si>
    <t>20 к1</t>
  </si>
  <si>
    <t>15 к4</t>
  </si>
  <si>
    <t>15 к1</t>
  </si>
  <si>
    <t>35 к2</t>
  </si>
  <si>
    <t>Софийская ул.</t>
  </si>
  <si>
    <t>9 к1</t>
  </si>
  <si>
    <t>18к2</t>
  </si>
  <si>
    <t>7 к1</t>
  </si>
  <si>
    <t>17к4</t>
  </si>
  <si>
    <t>35 к8</t>
  </si>
  <si>
    <t>43 к1</t>
  </si>
  <si>
    <t>Пловдивская ул.</t>
  </si>
  <si>
    <t>41 к2</t>
  </si>
  <si>
    <t>38 к2</t>
  </si>
  <si>
    <t>Прайс-Красносельский район</t>
  </si>
  <si>
    <t>Прайс-Кировский район</t>
  </si>
  <si>
    <t>Прайс-Калининский район</t>
  </si>
  <si>
    <t>Комендантский пр-кт</t>
  </si>
  <si>
    <t>Приморский 2</t>
  </si>
  <si>
    <t>Камышовая</t>
  </si>
  <si>
    <t>7 к.1</t>
  </si>
  <si>
    <t>21 корп.2</t>
  </si>
  <si>
    <t xml:space="preserve">ул. Планерная </t>
  </si>
  <si>
    <t>6 корп.4</t>
  </si>
  <si>
    <t>ул. Камышовая</t>
  </si>
  <si>
    <t>Богатырский пр-кт</t>
  </si>
  <si>
    <t>ул. Яхтенная</t>
  </si>
  <si>
    <t>38 корп. 2</t>
  </si>
  <si>
    <t xml:space="preserve">ул. Туристская </t>
  </si>
  <si>
    <t>Приморский 5</t>
  </si>
  <si>
    <t>69\1</t>
  </si>
  <si>
    <t>Планерная</t>
  </si>
  <si>
    <t>54 корп.1</t>
  </si>
  <si>
    <t>Ольховая</t>
  </si>
  <si>
    <t>53 корп.3</t>
  </si>
  <si>
    <t>50 к. 1</t>
  </si>
  <si>
    <t>Королева пр-кт</t>
  </si>
  <si>
    <t>52 корп.1</t>
  </si>
  <si>
    <t>23 корп.2</t>
  </si>
  <si>
    <t>24\3</t>
  </si>
  <si>
    <t>21 корп.3</t>
  </si>
  <si>
    <t>17\2</t>
  </si>
  <si>
    <t>ул. Ситцевая</t>
  </si>
  <si>
    <t>16\2</t>
  </si>
  <si>
    <t>15 к.1</t>
  </si>
  <si>
    <t>Ильюшина</t>
  </si>
  <si>
    <t>Приморский 4</t>
  </si>
  <si>
    <t>54 корп.2</t>
  </si>
  <si>
    <t>Приморский 1</t>
  </si>
  <si>
    <t>33/1</t>
  </si>
  <si>
    <t>Авиаконструкторов пр-кт</t>
  </si>
  <si>
    <t>34 корп.1</t>
  </si>
  <si>
    <t>23\1</t>
  </si>
  <si>
    <t>28 корп.2</t>
  </si>
  <si>
    <t>Прайс-Приморский район</t>
  </si>
  <si>
    <t>4\1</t>
  </si>
  <si>
    <t>10 корп.3</t>
  </si>
  <si>
    <t>Уточкина</t>
  </si>
  <si>
    <t>126 корп.1</t>
  </si>
  <si>
    <t xml:space="preserve">ул. Школьная </t>
  </si>
  <si>
    <t>6\1</t>
  </si>
  <si>
    <t>6 корп.3</t>
  </si>
  <si>
    <t>134 корп.3</t>
  </si>
  <si>
    <t>ул. Савушкина</t>
  </si>
  <si>
    <t>134 корп.1</t>
  </si>
  <si>
    <t>12 корп.3</t>
  </si>
  <si>
    <t>Новоколомяжский пр-кт</t>
  </si>
  <si>
    <t>Приморский пр-кт</t>
  </si>
  <si>
    <t>125 корп.3</t>
  </si>
  <si>
    <t>123 корп.5</t>
  </si>
  <si>
    <t>ул. Вербная</t>
  </si>
  <si>
    <t>123 корп.4</t>
  </si>
  <si>
    <t>123 корп.3</t>
  </si>
  <si>
    <t>24 корп.3</t>
  </si>
  <si>
    <t>ул. Афонская</t>
  </si>
  <si>
    <t>ул. Щербакова</t>
  </si>
  <si>
    <t>17 корп.1</t>
  </si>
  <si>
    <t>ул. Репищева</t>
  </si>
  <si>
    <t>15 корп.3</t>
  </si>
  <si>
    <t>11\9</t>
  </si>
  <si>
    <t>Яковлевский пер.</t>
  </si>
  <si>
    <t>Московский 5</t>
  </si>
  <si>
    <t>ул. Севастьянова</t>
  </si>
  <si>
    <t>Свеаборгская ул.</t>
  </si>
  <si>
    <t>ул. Решетникова</t>
  </si>
  <si>
    <t>Киевская</t>
  </si>
  <si>
    <t>Московский 6</t>
  </si>
  <si>
    <t>Московский пр.</t>
  </si>
  <si>
    <t>Заозерная</t>
  </si>
  <si>
    <t>Смоленская</t>
  </si>
  <si>
    <t>Мариинская ул.</t>
  </si>
  <si>
    <t>Кузнецовская ул.</t>
  </si>
  <si>
    <t>ул. Глеба Успенского</t>
  </si>
  <si>
    <t>11/17 Б</t>
  </si>
  <si>
    <t>ул. Коли Томчака</t>
  </si>
  <si>
    <t>Благодатная ул.</t>
  </si>
  <si>
    <t>136, лит. А</t>
  </si>
  <si>
    <t>3\5</t>
  </si>
  <si>
    <t>31\20</t>
  </si>
  <si>
    <t>ул. Фрунзе</t>
  </si>
  <si>
    <t>Московский 4</t>
  </si>
  <si>
    <t>Обводного канала наб.</t>
  </si>
  <si>
    <t>Московский пр-кт</t>
  </si>
  <si>
    <t>Ленсовета</t>
  </si>
  <si>
    <t>Ю. Гагарина пр-кт</t>
  </si>
  <si>
    <t>Гастелло</t>
  </si>
  <si>
    <t>ул. Победы</t>
  </si>
  <si>
    <t>Московский 2</t>
  </si>
  <si>
    <t>145а</t>
  </si>
  <si>
    <t>192/194</t>
  </si>
  <si>
    <t>37</t>
  </si>
  <si>
    <t>ул. Бассейная</t>
  </si>
  <si>
    <t>пр. Юрия Гагарина</t>
  </si>
  <si>
    <t>Бассейная ул.</t>
  </si>
  <si>
    <t>пл. Чернышевского</t>
  </si>
  <si>
    <t>2 лит.А</t>
  </si>
  <si>
    <t>6 лит.А</t>
  </si>
  <si>
    <t>191 лит. А</t>
  </si>
  <si>
    <t>Авиационная</t>
  </si>
  <si>
    <t>189 лит.А</t>
  </si>
  <si>
    <t>175 лит.А</t>
  </si>
  <si>
    <t>Типанова</t>
  </si>
  <si>
    <t>171 лит.А</t>
  </si>
  <si>
    <t>161 лит.А</t>
  </si>
  <si>
    <t>159 лит.А</t>
  </si>
  <si>
    <t>157 лит.А</t>
  </si>
  <si>
    <t>Ленинский пр-кт</t>
  </si>
  <si>
    <t>158 лит.А</t>
  </si>
  <si>
    <t>154 лит.А</t>
  </si>
  <si>
    <t>150 лит. А</t>
  </si>
  <si>
    <t>77 лит.А</t>
  </si>
  <si>
    <t>71 лит.А</t>
  </si>
  <si>
    <t>101 лит.А</t>
  </si>
  <si>
    <t>Новоизмайловский пр-кт</t>
  </si>
  <si>
    <t>85 лит.А</t>
  </si>
  <si>
    <t>51 лит.А</t>
  </si>
  <si>
    <t>46 лит.А</t>
  </si>
  <si>
    <t>Московский 3</t>
  </si>
  <si>
    <t>40 лит.А</t>
  </si>
  <si>
    <t>34 лит.А</t>
  </si>
  <si>
    <t>28 лит.А</t>
  </si>
  <si>
    <t>22 лит.А</t>
  </si>
  <si>
    <t>Московский 1</t>
  </si>
  <si>
    <t>15 лит.А</t>
  </si>
  <si>
    <t>ул. Варшавская</t>
  </si>
  <si>
    <t>63 к.2</t>
  </si>
  <si>
    <t>Орджоникидзе</t>
  </si>
  <si>
    <t>Прайс-Московский район</t>
  </si>
  <si>
    <t>63 к.1</t>
  </si>
  <si>
    <t>Московское ш.</t>
  </si>
  <si>
    <t>16 к.1</t>
  </si>
  <si>
    <t>Пулковское шоссе .</t>
  </si>
  <si>
    <t>73 к.3</t>
  </si>
  <si>
    <t>13к5</t>
  </si>
  <si>
    <t>73 к.2</t>
  </si>
  <si>
    <t>13к4</t>
  </si>
  <si>
    <t>Космонавтов пр-кт</t>
  </si>
  <si>
    <t>Пулковское шоссе</t>
  </si>
  <si>
    <t>Звездная</t>
  </si>
  <si>
    <t>Краснопутиловская ул.</t>
  </si>
  <si>
    <t>Витебский пр-кт</t>
  </si>
  <si>
    <t>Костюшко ул.</t>
  </si>
  <si>
    <t>Варшавская ул.</t>
  </si>
  <si>
    <t>5-ый Предпортовый пр-д</t>
  </si>
  <si>
    <t>63 корп.1</t>
  </si>
  <si>
    <t>147 лит.А</t>
  </si>
  <si>
    <t>197 лит.А</t>
  </si>
  <si>
    <t>18</t>
  </si>
  <si>
    <t>ул. Шотмана</t>
  </si>
  <si>
    <t>12/1</t>
  </si>
  <si>
    <t>9/1</t>
  </si>
  <si>
    <t>7/1</t>
  </si>
  <si>
    <t>6/1</t>
  </si>
  <si>
    <t>5/1</t>
  </si>
  <si>
    <t>7/2</t>
  </si>
  <si>
    <t>Невский 4</t>
  </si>
  <si>
    <t>ул. Евдокима Огнева</t>
  </si>
  <si>
    <t>21/4</t>
  </si>
  <si>
    <t>ул. Коллонтай</t>
  </si>
  <si>
    <t>21/3</t>
  </si>
  <si>
    <t>8/1</t>
  </si>
  <si>
    <t>4/1</t>
  </si>
  <si>
    <t>27/1</t>
  </si>
  <si>
    <t>ул. Дыбенко</t>
  </si>
  <si>
    <t>22/1</t>
  </si>
  <si>
    <t>18/1</t>
  </si>
  <si>
    <t>12/3</t>
  </si>
  <si>
    <t>25/1</t>
  </si>
  <si>
    <t>ул. Антонова-Овсиенко</t>
  </si>
  <si>
    <t>9/2</t>
  </si>
  <si>
    <t xml:space="preserve">пр-кт Большевиков </t>
  </si>
  <si>
    <t>5/2</t>
  </si>
  <si>
    <t>11/19</t>
  </si>
  <si>
    <t>29</t>
  </si>
  <si>
    <t>Искровский пр-кт</t>
  </si>
  <si>
    <t>9/3</t>
  </si>
  <si>
    <t>15/2</t>
  </si>
  <si>
    <t>15/1</t>
  </si>
  <si>
    <t>пр-кт Большевиков</t>
  </si>
  <si>
    <t>6/6</t>
  </si>
  <si>
    <t>17/2</t>
  </si>
  <si>
    <t>пр-кт Пятилеток</t>
  </si>
  <si>
    <t>Невский 3</t>
  </si>
  <si>
    <t>6/4</t>
  </si>
  <si>
    <t>20/1</t>
  </si>
  <si>
    <t xml:space="preserve"> ул. Подвойского</t>
  </si>
  <si>
    <t>14/1</t>
  </si>
  <si>
    <t>6/3</t>
  </si>
  <si>
    <t xml:space="preserve"> Искровский пр-кт</t>
  </si>
  <si>
    <t>4/3</t>
  </si>
  <si>
    <t>3/1</t>
  </si>
  <si>
    <t>ул. Бадаева</t>
  </si>
  <si>
    <t>4/2</t>
  </si>
  <si>
    <t>ул. Чудновского</t>
  </si>
  <si>
    <t>2/11</t>
  </si>
  <si>
    <t>5/4</t>
  </si>
  <si>
    <t>ул. Кржижановского</t>
  </si>
  <si>
    <t>16/1</t>
  </si>
  <si>
    <t>10</t>
  </si>
  <si>
    <t>ул. Дж.Рида</t>
  </si>
  <si>
    <t>ул. Тельмана</t>
  </si>
  <si>
    <t>Невский 2</t>
  </si>
  <si>
    <t>52</t>
  </si>
  <si>
    <t>ул. Ворошилова</t>
  </si>
  <si>
    <t>43/3</t>
  </si>
  <si>
    <t>19/1</t>
  </si>
  <si>
    <t>40</t>
  </si>
  <si>
    <t>36/1</t>
  </si>
  <si>
    <t>32/1</t>
  </si>
  <si>
    <t>ул. Народная</t>
  </si>
  <si>
    <t>Российский пр-кт</t>
  </si>
  <si>
    <t>3/5</t>
  </si>
  <si>
    <t>пр-кт Солидарности</t>
  </si>
  <si>
    <t>73</t>
  </si>
  <si>
    <t>68/2</t>
  </si>
  <si>
    <t>65</t>
  </si>
  <si>
    <t>45/1</t>
  </si>
  <si>
    <t>Невский 1</t>
  </si>
  <si>
    <t>16</t>
  </si>
  <si>
    <t>43/1</t>
  </si>
  <si>
    <t>27/3</t>
  </si>
  <si>
    <t>45/3</t>
  </si>
  <si>
    <t>ул. Крыленко</t>
  </si>
  <si>
    <t>25/2</t>
  </si>
  <si>
    <t>Прайс-Невский район</t>
  </si>
  <si>
    <t>50/1</t>
  </si>
  <si>
    <t>40/1</t>
  </si>
  <si>
    <t>34/1</t>
  </si>
  <si>
    <t>24/2</t>
  </si>
  <si>
    <t>49</t>
  </si>
  <si>
    <t>37/1</t>
  </si>
  <si>
    <t>47/5</t>
  </si>
  <si>
    <t>47/4</t>
  </si>
  <si>
    <t>30/3</t>
  </si>
  <si>
    <t>Товарищеский пр-кт</t>
  </si>
  <si>
    <t>94/4</t>
  </si>
  <si>
    <t>Октябрьская наб.</t>
  </si>
  <si>
    <t>35/38</t>
  </si>
  <si>
    <t>2</t>
  </si>
  <si>
    <t>50/3</t>
  </si>
  <si>
    <t>50/2</t>
  </si>
  <si>
    <t>63</t>
  </si>
  <si>
    <t>13/2</t>
  </si>
  <si>
    <t>61</t>
  </si>
  <si>
    <t>39/1</t>
  </si>
  <si>
    <t>10/2</t>
  </si>
  <si>
    <t>33/5</t>
  </si>
  <si>
    <t>35/2</t>
  </si>
  <si>
    <t>29к1</t>
  </si>
  <si>
    <t>Большеохтинский пр.</t>
  </si>
  <si>
    <t xml:space="preserve">Красногвардейский </t>
  </si>
  <si>
    <t>Большая Пороховская ул.</t>
  </si>
  <si>
    <t>Шепетовская ул.</t>
  </si>
  <si>
    <t>ш. Революции</t>
  </si>
  <si>
    <t>Цимлянская ул.</t>
  </si>
  <si>
    <t>9б</t>
  </si>
  <si>
    <t>ул. Стахановцев</t>
  </si>
  <si>
    <t>ул. Молдагуловой</t>
  </si>
  <si>
    <t>ул. Громова</t>
  </si>
  <si>
    <t>Таллинская ул.</t>
  </si>
  <si>
    <t>Среднеохтинский пр.</t>
  </si>
  <si>
    <t>пр. Энергетиков</t>
  </si>
  <si>
    <t>Перевозный пер.</t>
  </si>
  <si>
    <t>Новочеркасский пр.</t>
  </si>
  <si>
    <t>47к2</t>
  </si>
  <si>
    <t>Малоохтинский пр.</t>
  </si>
  <si>
    <t>86в</t>
  </si>
  <si>
    <t>84б</t>
  </si>
  <si>
    <t>84а</t>
  </si>
  <si>
    <t>Прайс-Красногвардейский район</t>
  </si>
  <si>
    <t>Красногвардейская пл.</t>
  </si>
  <si>
    <t>Заневский пр.</t>
  </si>
  <si>
    <t>44к4</t>
  </si>
  <si>
    <t>44к3</t>
  </si>
  <si>
    <t>54к1</t>
  </si>
  <si>
    <t>пр. Металлистов</t>
  </si>
  <si>
    <t>23к5</t>
  </si>
  <si>
    <t>23к4</t>
  </si>
  <si>
    <t>23к3</t>
  </si>
  <si>
    <t>Центральный-3</t>
  </si>
  <si>
    <t>Чайковского ул.</t>
  </si>
  <si>
    <t>77к1</t>
  </si>
  <si>
    <t>Херсонская ул.</t>
  </si>
  <si>
    <t>5-7</t>
  </si>
  <si>
    <t xml:space="preserve">Ульяны Громовой пер. </t>
  </si>
  <si>
    <t>27/29</t>
  </si>
  <si>
    <t>Тверская ул.</t>
  </si>
  <si>
    <t xml:space="preserve">Тверская ул. </t>
  </si>
  <si>
    <t>23/3</t>
  </si>
  <si>
    <t>Тульская ул.</t>
  </si>
  <si>
    <t xml:space="preserve">Таврическая ул.  </t>
  </si>
  <si>
    <t>Солдатский пер.</t>
  </si>
  <si>
    <t>Суворовский пр.</t>
  </si>
  <si>
    <t>Невский пр.</t>
  </si>
  <si>
    <t xml:space="preserve">Некрасова ул.     </t>
  </si>
  <si>
    <t xml:space="preserve">Некрасова ул.       </t>
  </si>
  <si>
    <t>Мытнинская ул.</t>
  </si>
  <si>
    <t xml:space="preserve">Конная ул.         </t>
  </si>
  <si>
    <t>22/5</t>
  </si>
  <si>
    <t>5/3</t>
  </si>
  <si>
    <t>Калужский пер.</t>
  </si>
  <si>
    <t>14/16</t>
  </si>
  <si>
    <t>Кавалерградская ул.</t>
  </si>
  <si>
    <t>6/18</t>
  </si>
  <si>
    <t xml:space="preserve">Заячий пер.  </t>
  </si>
  <si>
    <t>Жуковского ул.</t>
  </si>
  <si>
    <t>Заячий пер.</t>
  </si>
  <si>
    <t xml:space="preserve">Заячий пер.   </t>
  </si>
  <si>
    <t>Греческий пр.</t>
  </si>
  <si>
    <t>Восстания ул.</t>
  </si>
  <si>
    <t xml:space="preserve">Виленский пер. </t>
  </si>
  <si>
    <t>39\24</t>
  </si>
  <si>
    <t xml:space="preserve">8-я советская ул.    </t>
  </si>
  <si>
    <t>6\8</t>
  </si>
  <si>
    <t xml:space="preserve">8-я советская ул.      </t>
  </si>
  <si>
    <t>17/19</t>
  </si>
  <si>
    <t>9/13</t>
  </si>
  <si>
    <t xml:space="preserve">7-я Советская ул.     </t>
  </si>
  <si>
    <t>5 А</t>
  </si>
  <si>
    <t>18/8</t>
  </si>
  <si>
    <t xml:space="preserve">6-я Советская ул.     </t>
  </si>
  <si>
    <t>20\16</t>
  </si>
  <si>
    <t>Востания ул.</t>
  </si>
  <si>
    <t>Центральный-1</t>
  </si>
  <si>
    <t xml:space="preserve">4-я Советская ул.      </t>
  </si>
  <si>
    <t>19-21</t>
  </si>
  <si>
    <t>Апраксин пер.</t>
  </si>
  <si>
    <t>26/12</t>
  </si>
  <si>
    <t>44/46</t>
  </si>
  <si>
    <t xml:space="preserve">3-я Советская ул.   </t>
  </si>
  <si>
    <t>Чехова ул.</t>
  </si>
  <si>
    <t>Фурштатская ул.</t>
  </si>
  <si>
    <t>Фонтанки наб.р.</t>
  </si>
  <si>
    <t>67/69</t>
  </si>
  <si>
    <t>Центральный-2</t>
  </si>
  <si>
    <t>51/53</t>
  </si>
  <si>
    <t>9/38</t>
  </si>
  <si>
    <t>ЗАГОРОДНЫЙ пр.</t>
  </si>
  <si>
    <t>80/2</t>
  </si>
  <si>
    <t>РУБИНШТЕЙНА ул.</t>
  </si>
  <si>
    <t>Саперный пер.</t>
  </si>
  <si>
    <t>2/45</t>
  </si>
  <si>
    <t>Садовая ул.</t>
  </si>
  <si>
    <t>1/43</t>
  </si>
  <si>
    <t>Рылеева ул.</t>
  </si>
  <si>
    <t>21-23</t>
  </si>
  <si>
    <t>38/26</t>
  </si>
  <si>
    <t>Некрасова ул.</t>
  </si>
  <si>
    <t>32</t>
  </si>
  <si>
    <t>КОЛОМЕНСКАЯ ул.</t>
  </si>
  <si>
    <t>МАРАТА ул.</t>
  </si>
  <si>
    <t>ЧЕРНЯХОВСКОГО ул</t>
  </si>
  <si>
    <t>СОЦИАЛИСТИЧЕСКАЯ ул.</t>
  </si>
  <si>
    <t>1\38</t>
  </si>
  <si>
    <t>РАЗЪЕЗЖАЯ ул.</t>
  </si>
  <si>
    <t>ПРАВДЫ ул.</t>
  </si>
  <si>
    <t>106</t>
  </si>
  <si>
    <t>100</t>
  </si>
  <si>
    <t>42</t>
  </si>
  <si>
    <t>Моховая ул.</t>
  </si>
  <si>
    <t>65/20</t>
  </si>
  <si>
    <t>3</t>
  </si>
  <si>
    <t>55/5</t>
  </si>
  <si>
    <t>ЛИГОВСКИЙ пр.</t>
  </si>
  <si>
    <t>35-37</t>
  </si>
  <si>
    <t>К.ЗАСЛОНОВА Ул.</t>
  </si>
  <si>
    <t>Митавский пер.</t>
  </si>
  <si>
    <t>ДОСТОЕВСКОГО ул.</t>
  </si>
  <si>
    <t>Маяковского ул.</t>
  </si>
  <si>
    <t>29/18</t>
  </si>
  <si>
    <t>3\54</t>
  </si>
  <si>
    <t>Мал. Садовая ул.</t>
  </si>
  <si>
    <t>Мал. Морская ул.</t>
  </si>
  <si>
    <t>Литейный пр</t>
  </si>
  <si>
    <t>15-17</t>
  </si>
  <si>
    <t>ВОРОНЕЖСКАЯ ул.</t>
  </si>
  <si>
    <t>26-28</t>
  </si>
  <si>
    <t>БОРОВАЯ ул.</t>
  </si>
  <si>
    <t>11-13</t>
  </si>
  <si>
    <t>Центральный 3</t>
  </si>
  <si>
    <t>1/6</t>
  </si>
  <si>
    <t>СТРЕМЯННАЯ ул.</t>
  </si>
  <si>
    <t>Литейный пер.</t>
  </si>
  <si>
    <t>Центральный 2</t>
  </si>
  <si>
    <t>СВЕЧНОЙ пер.</t>
  </si>
  <si>
    <t>Центральный 1</t>
  </si>
  <si>
    <t>16-18</t>
  </si>
  <si>
    <t>Ковенский пер.</t>
  </si>
  <si>
    <t>Прайс-Центральный район</t>
  </si>
  <si>
    <t>Кирочная ул.</t>
  </si>
  <si>
    <t>Караванная ул.</t>
  </si>
  <si>
    <t>8/10</t>
  </si>
  <si>
    <t>Казанская ул.</t>
  </si>
  <si>
    <t>37/18</t>
  </si>
  <si>
    <t>Итальянская ул.</t>
  </si>
  <si>
    <t>6/7</t>
  </si>
  <si>
    <t>Малая московская ул.</t>
  </si>
  <si>
    <t>2/18</t>
  </si>
  <si>
    <t>КОЛОКОЛЬНАЯ ул.</t>
  </si>
  <si>
    <t>Захарьевская ул.</t>
  </si>
  <si>
    <t>Большая московская  ул</t>
  </si>
  <si>
    <t>ПУШКИНСКАЯ ул.</t>
  </si>
  <si>
    <t>7\9</t>
  </si>
  <si>
    <t>Грибоедова кан.</t>
  </si>
  <si>
    <t>Гороховая ул.</t>
  </si>
  <si>
    <t>1/77</t>
  </si>
  <si>
    <t>32\5</t>
  </si>
  <si>
    <t>А5 (210*148 мм)</t>
  </si>
  <si>
    <t>А4 (210*297 мм)</t>
  </si>
  <si>
    <t>А3 (422*297 мм)</t>
  </si>
  <si>
    <t>62к3</t>
  </si>
  <si>
    <t>пр. Кондратьевский</t>
  </si>
  <si>
    <t>Пулковская улица</t>
  </si>
  <si>
    <t>65к9</t>
  </si>
  <si>
    <t>Пр. Космонавтов</t>
  </si>
  <si>
    <t>65к2</t>
  </si>
  <si>
    <t>65к10</t>
  </si>
  <si>
    <t>д.43</t>
  </si>
  <si>
    <t>д.41 к.1</t>
  </si>
  <si>
    <t>д.39 к.1</t>
  </si>
  <si>
    <t xml:space="preserve"> д.37 к.1</t>
  </si>
  <si>
    <t>д.10 к.2</t>
  </si>
  <si>
    <t>Малая Бухарестская ул.</t>
  </si>
  <si>
    <t>д.10 к.1</t>
  </si>
  <si>
    <t>д.8 к.1</t>
  </si>
  <si>
    <t>д.6 к.1</t>
  </si>
  <si>
    <t>д.2</t>
  </si>
  <si>
    <t>ЖК Весна</t>
  </si>
  <si>
    <t>Прайс-ЖК Весна (Кудрово)</t>
  </si>
  <si>
    <t>14 к5</t>
  </si>
  <si>
    <t>Европейский пр.</t>
  </si>
  <si>
    <t>14 к4</t>
  </si>
  <si>
    <t>59 к2</t>
  </si>
  <si>
    <t>ул. Шоссе в Лаврики</t>
  </si>
  <si>
    <t>59 к1</t>
  </si>
  <si>
    <t>ЖК Кантемировский</t>
  </si>
  <si>
    <t>5к4</t>
  </si>
  <si>
    <t>Кушелевская дорога</t>
  </si>
  <si>
    <t>пр. Комендантский</t>
  </si>
  <si>
    <t>27 к2</t>
  </si>
  <si>
    <t>ул. Глухарская</t>
  </si>
  <si>
    <t>Назад к выбору района</t>
  </si>
  <si>
    <t xml:space="preserve">Карпинского </t>
  </si>
  <si>
    <t>28 к.1</t>
  </si>
  <si>
    <t>Науки</t>
  </si>
  <si>
    <t>3 к.4</t>
  </si>
  <si>
    <t>Замшина</t>
  </si>
  <si>
    <t>27 к.4</t>
  </si>
  <si>
    <t xml:space="preserve"> пр.Лабораторный </t>
  </si>
  <si>
    <t>ЖК Жемчужный Каскад</t>
  </si>
  <si>
    <t>пр-кт Героев</t>
  </si>
  <si>
    <t>35 к.1</t>
  </si>
  <si>
    <t>пр-кт Патриотов</t>
  </si>
  <si>
    <t>34 к.1</t>
  </si>
  <si>
    <t>Экраны</t>
  </si>
  <si>
    <t>ЖК Жемчужный каскад</t>
  </si>
  <si>
    <t>Стоимость размещения 1 ролика на 30 дней в рублях</t>
  </si>
  <si>
    <t>Количество экранов</t>
  </si>
  <si>
    <t>4-я Советская ул.</t>
  </si>
  <si>
    <t xml:space="preserve">6-я Советская  ул. </t>
  </si>
  <si>
    <t>2-я Советская ул.</t>
  </si>
  <si>
    <t>9-я Советская ул.</t>
  </si>
  <si>
    <t>57к2</t>
  </si>
  <si>
    <t>улица Оптиков</t>
  </si>
  <si>
    <t>34к2</t>
  </si>
  <si>
    <t>68к1</t>
  </si>
  <si>
    <t>104к2</t>
  </si>
  <si>
    <t>74к5</t>
  </si>
  <si>
    <t>13/70</t>
  </si>
  <si>
    <t>11\67</t>
  </si>
  <si>
    <t>4к4</t>
  </si>
  <si>
    <t>4к3</t>
  </si>
  <si>
    <t>ЖК Жемчужная гавань</t>
  </si>
  <si>
    <t>Тип носителя</t>
  </si>
  <si>
    <t>Видеоэкран</t>
  </si>
  <si>
    <t>наб. Дудергофского канала</t>
  </si>
  <si>
    <t>ЖК Московские ворота</t>
  </si>
  <si>
    <t>ЖК Северная регата</t>
  </si>
  <si>
    <t>ЖК Ленинградская Симфония</t>
  </si>
  <si>
    <t>ЖК Победитель</t>
  </si>
  <si>
    <t>ЖК Master</t>
  </si>
  <si>
    <t>ЖК Золотая гавань</t>
  </si>
  <si>
    <t>ЖК Лыжный, 7</t>
  </si>
  <si>
    <t>ЖК Камышовая, 48 корп 1</t>
  </si>
  <si>
    <t>ЖК Fusion</t>
  </si>
  <si>
    <t>д. 4, корп. 1</t>
  </si>
  <si>
    <t>д. 2</t>
  </si>
  <si>
    <t>д. 4, корп. 4</t>
  </si>
  <si>
    <t>Приморский пр.</t>
  </si>
  <si>
    <t>Заставская улица</t>
  </si>
  <si>
    <t>Крапивный пер.</t>
  </si>
  <si>
    <t>Лыжный пер.</t>
  </si>
  <si>
    <t>Богатырский пр.</t>
  </si>
  <si>
    <t>Лыжный, 7</t>
  </si>
  <si>
    <t>д. 7, корп. 7</t>
  </si>
  <si>
    <t>ул. Оптиков</t>
  </si>
  <si>
    <t>Камышовая, 48 корп 1</t>
  </si>
  <si>
    <t>д. 48, корп. 1</t>
  </si>
  <si>
    <t>д. 45, корп. 1</t>
  </si>
  <si>
    <t>Серебристый бульвар</t>
  </si>
  <si>
    <t>д. 19</t>
  </si>
  <si>
    <t>д. 137, корп. 2</t>
  </si>
  <si>
    <t>ЖК  Ленинградская Симфония</t>
  </si>
  <si>
    <t>ЖК  Master</t>
  </si>
  <si>
    <t>Константиновский пр.</t>
  </si>
  <si>
    <t>д. 23</t>
  </si>
  <si>
    <t>ЖК Diadema Club House</t>
  </si>
  <si>
    <t>ЖК Royal Park</t>
  </si>
  <si>
    <t>Royal Park</t>
  </si>
  <si>
    <t>Петровский пр.</t>
  </si>
  <si>
    <t>ЖК Петроградский эталон</t>
  </si>
  <si>
    <t>Петрозаводская ул.</t>
  </si>
  <si>
    <t>ул. Кораблестроителей</t>
  </si>
  <si>
    <t>ЖК Морской фасад</t>
  </si>
  <si>
    <t>ЖК Морской каскад</t>
  </si>
  <si>
    <t>ИТОГО</t>
  </si>
  <si>
    <t xml:space="preserve">Петроградский </t>
  </si>
  <si>
    <t xml:space="preserve">Василеостровский </t>
  </si>
  <si>
    <t>д. 30</t>
  </si>
  <si>
    <t>д. 32 к 1</t>
  </si>
  <si>
    <t>д. 32 к 3</t>
  </si>
  <si>
    <t>д. 21 к 2</t>
  </si>
  <si>
    <t>д. 13</t>
  </si>
  <si>
    <t>д. 137, корп. 1</t>
  </si>
  <si>
    <t xml:space="preserve">Морская наб. </t>
  </si>
  <si>
    <t xml:space="preserve">Количество носителей </t>
  </si>
  <si>
    <t xml:space="preserve">Стенд в лифте </t>
  </si>
  <si>
    <t>Прайс-Петроградский район</t>
  </si>
  <si>
    <t xml:space="preserve">Прайс-Василеостровский район </t>
  </si>
  <si>
    <t>СТЕНД В ЛИФТЕ</t>
  </si>
  <si>
    <t>ВИДЕОЭКРАН В ХОЛЛЕ/ЛИФТЕ</t>
  </si>
  <si>
    <t>д. 49, корп.1</t>
  </si>
  <si>
    <t>д. 49, корп.2</t>
  </si>
  <si>
    <t>ЖК Континенты</t>
  </si>
  <si>
    <t>Брюлловская улица</t>
  </si>
  <si>
    <t>9 стр.1</t>
  </si>
  <si>
    <t>Архитектора Белова</t>
  </si>
  <si>
    <t>ЖК на Космонавтов 65</t>
  </si>
  <si>
    <t>ЖК на Пулковской</t>
  </si>
  <si>
    <t>ЖК на Оптиков 34 к.2</t>
  </si>
  <si>
    <t>ЖК на Кондратьевском 62к3</t>
  </si>
  <si>
    <t>81к1</t>
  </si>
  <si>
    <t>ЖК на Туристской 15 к.2</t>
  </si>
  <si>
    <t>улица Туристская</t>
  </si>
  <si>
    <t>ЖК Lotos Club</t>
  </si>
  <si>
    <t>ЖК Жемчужная Гавань</t>
  </si>
  <si>
    <t>ЖК Жили-Были</t>
  </si>
  <si>
    <t>Заречная улица</t>
  </si>
  <si>
    <t>Ленина пл.</t>
  </si>
  <si>
    <t>8\2</t>
  </si>
  <si>
    <t>ЖК Юбилейный Квартал</t>
  </si>
  <si>
    <t>д.51 к.1</t>
  </si>
  <si>
    <t>д.53 к.1</t>
  </si>
  <si>
    <t>д.53 к.3</t>
  </si>
  <si>
    <t>д.53 к.4</t>
  </si>
  <si>
    <t xml:space="preserve">ЖК Радуга </t>
  </si>
  <si>
    <t>ЖК Радуга</t>
  </si>
  <si>
    <t xml:space="preserve">Малая Каштановая </t>
  </si>
  <si>
    <t>д.9 к. 1</t>
  </si>
  <si>
    <t xml:space="preserve">Загребский бульвар </t>
  </si>
  <si>
    <t>д. 9 лит. А</t>
  </si>
  <si>
    <t>ЖК Полежаевские дома</t>
  </si>
  <si>
    <t xml:space="preserve">ЖК Полежаевские дома </t>
  </si>
  <si>
    <t>48 к 1</t>
  </si>
  <si>
    <t>2к2</t>
  </si>
  <si>
    <t>Прайс - Мурино</t>
  </si>
  <si>
    <t>ЖК Муринские высоты</t>
  </si>
  <si>
    <t>ЖК Муринские Высоты</t>
  </si>
  <si>
    <t>ул. Графская</t>
  </si>
  <si>
    <t>пр. Авиаторов Балтики</t>
  </si>
  <si>
    <t>г. Кудрово</t>
  </si>
  <si>
    <t>г. Мурино</t>
  </si>
  <si>
    <t>ЖК на Тухачевского</t>
  </si>
  <si>
    <t>25А</t>
  </si>
  <si>
    <t>ул. Маршала Тухачевского</t>
  </si>
  <si>
    <t>Железноводская ул.</t>
  </si>
  <si>
    <t>Кима пр.</t>
  </si>
  <si>
    <t>28Б</t>
  </si>
  <si>
    <t>5\34</t>
  </si>
  <si>
    <t>Кораблестроителей ул.</t>
  </si>
  <si>
    <t>29к4</t>
  </si>
  <si>
    <t>Морская наб.</t>
  </si>
  <si>
    <t>Наличная ул.</t>
  </si>
  <si>
    <t>40к4</t>
  </si>
  <si>
    <t>40к5</t>
  </si>
  <si>
    <t>40к7</t>
  </si>
  <si>
    <r>
      <t>А4 (210х297 мм</t>
    </r>
    <r>
      <rPr>
        <b/>
        <u/>
        <sz val="12"/>
        <color theme="1"/>
        <rFont val="Times New Roman"/>
        <family val="1"/>
        <charset val="204"/>
      </rPr>
      <t xml:space="preserve"> гор</t>
    </r>
    <r>
      <rPr>
        <b/>
        <sz val="12"/>
        <color theme="1"/>
        <rFont val="Times New Roman"/>
        <family val="1"/>
        <charset val="204"/>
      </rPr>
      <t>)</t>
    </r>
  </si>
  <si>
    <r>
      <t xml:space="preserve">А3 (297х420 мм </t>
    </r>
    <r>
      <rPr>
        <b/>
        <u/>
        <sz val="12"/>
        <color theme="1"/>
        <rFont val="Times New Roman"/>
        <family val="1"/>
        <charset val="204"/>
      </rPr>
      <t>вер</t>
    </r>
    <r>
      <rPr>
        <b/>
        <sz val="12"/>
        <color theme="1"/>
        <rFont val="Times New Roman"/>
        <family val="1"/>
        <charset val="204"/>
      </rPr>
      <t>т)</t>
    </r>
  </si>
  <si>
    <t>Каховского ул.</t>
  </si>
  <si>
    <t>ЖК Гуси-Лебеди</t>
  </si>
  <si>
    <t>ЖК Амстер</t>
  </si>
  <si>
    <t>д.45</t>
  </si>
  <si>
    <r>
      <t>А3 (297х420 мм</t>
    </r>
    <r>
      <rPr>
        <b/>
        <sz val="12"/>
        <color theme="1"/>
        <rFont val="Times New Roman"/>
        <family val="1"/>
        <charset val="204"/>
      </rPr>
      <t>)</t>
    </r>
  </si>
  <si>
    <r>
      <t>А4 (210х297 мм</t>
    </r>
    <r>
      <rPr>
        <b/>
        <sz val="12"/>
        <color theme="1"/>
        <rFont val="Times New Roman"/>
        <family val="1"/>
        <charset val="204"/>
      </rPr>
      <t>)</t>
    </r>
  </si>
  <si>
    <t>Кировский 5</t>
  </si>
  <si>
    <t>Кировский 6</t>
  </si>
  <si>
    <t>72к1</t>
  </si>
  <si>
    <t>74к4</t>
  </si>
  <si>
    <t>41к1</t>
  </si>
  <si>
    <t>Козлова ул.</t>
  </si>
  <si>
    <t>45к1</t>
  </si>
  <si>
    <t>Ул. Солдата Корзуна</t>
  </si>
  <si>
    <t>пр. Народного Ополчения</t>
  </si>
  <si>
    <t>167/21</t>
  </si>
  <si>
    <t>18к3</t>
  </si>
  <si>
    <t>Бурцева ул.</t>
  </si>
  <si>
    <t>109к1</t>
  </si>
  <si>
    <t>56к2</t>
  </si>
  <si>
    <t>Беринга ул.</t>
  </si>
  <si>
    <t>32к2</t>
  </si>
  <si>
    <t>30А</t>
  </si>
  <si>
    <t xml:space="preserve">Новосмоленская </t>
  </si>
  <si>
    <t>40к2</t>
  </si>
  <si>
    <t>10 сек (1400*1080)</t>
  </si>
  <si>
    <t>15 сек (1920*1080)</t>
  </si>
  <si>
    <t>10 сек (1920*1080)</t>
  </si>
  <si>
    <t>Невский1</t>
  </si>
  <si>
    <t>56 корп.2</t>
  </si>
  <si>
    <t>Все цены указаны с учетом НДС 5%</t>
  </si>
  <si>
    <t>Адмиралтейский</t>
  </si>
  <si>
    <t xml:space="preserve">Прайс-Адмиралтейский район </t>
  </si>
  <si>
    <t>Измайловский бульвар</t>
  </si>
  <si>
    <t>11 стр.1</t>
  </si>
  <si>
    <t>Батайский пер.</t>
  </si>
  <si>
    <t>Большой казачий пер.</t>
  </si>
  <si>
    <t>1/61</t>
  </si>
  <si>
    <t>Бородинская</t>
  </si>
  <si>
    <t>Бронницкая</t>
  </si>
  <si>
    <t>Верейская</t>
  </si>
  <si>
    <t>2/60</t>
  </si>
  <si>
    <t>3Б</t>
  </si>
  <si>
    <t>47</t>
  </si>
  <si>
    <t>Гороховая</t>
  </si>
  <si>
    <t>68</t>
  </si>
  <si>
    <t>Загородный пр.</t>
  </si>
  <si>
    <t>64</t>
  </si>
  <si>
    <t>Малодетскосельский пр.</t>
  </si>
  <si>
    <t>30</t>
  </si>
  <si>
    <t>38</t>
  </si>
  <si>
    <t>Можайская</t>
  </si>
  <si>
    <t>3-5</t>
  </si>
  <si>
    <t>37-39</t>
  </si>
  <si>
    <t>127</t>
  </si>
  <si>
    <t>Подольская</t>
  </si>
  <si>
    <t>1-3-5</t>
  </si>
  <si>
    <t>27</t>
  </si>
  <si>
    <t>43</t>
  </si>
  <si>
    <t>9-11</t>
  </si>
  <si>
    <t>Рузовская</t>
  </si>
  <si>
    <t>Серпуховская</t>
  </si>
  <si>
    <t>Фонтанки наб.</t>
  </si>
  <si>
    <t>NEW</t>
  </si>
  <si>
    <t>ЖК Квартал "Галактика"-1</t>
  </si>
  <si>
    <t>ЖК Квартал "Галактика"-2</t>
  </si>
  <si>
    <t>5к6</t>
  </si>
  <si>
    <t>ул. Бестужевская</t>
  </si>
  <si>
    <t>85к2</t>
  </si>
  <si>
    <t>Лабороторная ул.</t>
  </si>
  <si>
    <t>пр. Маршала Блюхера</t>
  </si>
  <si>
    <t>Полюстровский</t>
  </si>
  <si>
    <t>ЖК Upoint</t>
  </si>
  <si>
    <t>шоссе Революции</t>
  </si>
  <si>
    <t>ЖК Дом на Рюхина</t>
  </si>
  <si>
    <t>ул. Рюхина</t>
  </si>
  <si>
    <t>д. 12</t>
  </si>
  <si>
    <t>ЖК Муринское-1</t>
  </si>
  <si>
    <t>ЖК Ромашки</t>
  </si>
  <si>
    <t>ЖК Парнас</t>
  </si>
  <si>
    <t>6 к1</t>
  </si>
  <si>
    <t>6 к3</t>
  </si>
  <si>
    <t>6 к5</t>
  </si>
  <si>
    <t>Василеостровский 1</t>
  </si>
  <si>
    <t>Василеостровский 2</t>
  </si>
  <si>
    <t>3-я линия В.О.</t>
  </si>
  <si>
    <t>4-я линия В.О.</t>
  </si>
  <si>
    <t>5-я линия В.О.</t>
  </si>
  <si>
    <t>64/13</t>
  </si>
  <si>
    <t>6-я линия В.О.</t>
  </si>
  <si>
    <t>Средний пр. В.О.</t>
  </si>
  <si>
    <t>Малый пр. В.О.</t>
  </si>
  <si>
    <t>7-я линия В.О.</t>
  </si>
  <si>
    <t>8-я линия В.О.</t>
  </si>
  <si>
    <t>9-я линия В.О.</t>
  </si>
  <si>
    <t>10-я линия В.О.</t>
  </si>
  <si>
    <t>11-я линия В.О.</t>
  </si>
  <si>
    <t>13-я линия В.О.</t>
  </si>
  <si>
    <t>Малый пр. В.О., 31 (10-я лин. 51)</t>
  </si>
  <si>
    <t>Красносельский 6</t>
  </si>
  <si>
    <t>53 к.1</t>
  </si>
  <si>
    <t>24 к.2</t>
  </si>
  <si>
    <t>53 к.4</t>
  </si>
  <si>
    <t>26 к.1</t>
  </si>
  <si>
    <t>26 к.2</t>
  </si>
  <si>
    <t>Красное Село 1</t>
  </si>
  <si>
    <t>Стрельнинское ш.</t>
  </si>
  <si>
    <t>4к2</t>
  </si>
  <si>
    <t xml:space="preserve">Стрельнинское ш. </t>
  </si>
  <si>
    <t xml:space="preserve">ул. Бронетанковая </t>
  </si>
  <si>
    <t>13к3</t>
  </si>
  <si>
    <t xml:space="preserve">ул. Освобождения </t>
  </si>
  <si>
    <t>ул.Освобождения</t>
  </si>
  <si>
    <t>ул. Спирина</t>
  </si>
  <si>
    <t>ул .Освобождения</t>
  </si>
  <si>
    <t>25к2</t>
  </si>
  <si>
    <t xml:space="preserve">ул.Освобождения </t>
  </si>
  <si>
    <t>25к3</t>
  </si>
  <si>
    <t>31к2</t>
  </si>
  <si>
    <t>31к4</t>
  </si>
  <si>
    <t xml:space="preserve">ул. Спирина </t>
  </si>
  <si>
    <t>1к2</t>
  </si>
  <si>
    <t xml:space="preserve">ул. Геологическая </t>
  </si>
  <si>
    <t>ПВЗ  Петергофское ш 45</t>
  </si>
  <si>
    <t>ПВЗ  Петергофское ш 59</t>
  </si>
  <si>
    <t>Стоимость размещения 1 ролика на 90 дней в рублях</t>
  </si>
  <si>
    <t>ПВЗ Парфеновская ул. 5</t>
  </si>
  <si>
    <t>ПВЗ Парфеновская ул. 14 к1</t>
  </si>
  <si>
    <t>ПВЗ Муринская д. 27 к4</t>
  </si>
  <si>
    <t>Название ПВЗ</t>
  </si>
  <si>
    <t>Курортный</t>
  </si>
  <si>
    <t xml:space="preserve">Прайс-Курортный район </t>
  </si>
  <si>
    <t>Сестрорецк</t>
  </si>
  <si>
    <t xml:space="preserve">Володарского ул. </t>
  </si>
  <si>
    <t>Дубковское шоссе</t>
  </si>
  <si>
    <t>Инструментальщиков ул.</t>
  </si>
  <si>
    <t>Комсомольская ул.</t>
  </si>
  <si>
    <t xml:space="preserve">Ленина пр. </t>
  </si>
  <si>
    <t xml:space="preserve">Мосина ул. </t>
  </si>
  <si>
    <t xml:space="preserve">реки Сестры наб. </t>
  </si>
  <si>
    <t xml:space="preserve">Строителей наб. </t>
  </si>
  <si>
    <t xml:space="preserve">Привокзальная ул. </t>
  </si>
  <si>
    <t>Приморское шоссе</t>
  </si>
  <si>
    <t>261 к2</t>
  </si>
  <si>
    <t>267 к2</t>
  </si>
  <si>
    <t xml:space="preserve">Токарева ул. </t>
  </si>
  <si>
    <t xml:space="preserve">Транспортная ул.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</si>
</sst>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-* #,##0.00\ &quot;₽&quot;_-;\-* #,##0.00\ &quot;₽&quot;_-;_-* &quot;-&quot;??\ &quot;₽&quot;_-;_-@_-"/>
    <numFmt numFmtId="164" formatCode="#,##0_ ;\-#,##0\ "/>
    <numFmt numFmtId="165" formatCode="_-* #,##0.00_р_._-;\-* #,##0.00_р_._-;_-* &quot;-&quot;??_р_._-;_-@"/>
    <numFmt numFmtId="166" formatCode="#,##0.00\ &quot;₽&quot;"/>
    <numFmt numFmtId="167" formatCode="_-* #,##0.00_р_._-;\-* #,##0.00_р_._-;_-* \-??_р_._-;_-@"/>
  </numFmts>
  <fonts count="50" x14ac:knownFonts="1">
    <font>
      <sz val="11"/>
      <color rgb="FF000000"/>
      <name val="Calibri"/>
      <family val="2"/>
      <charset val="1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rgb="FF000000"/>
      <name val="Calibri"/>
      <family val="2"/>
      <charset val="204"/>
    </font>
    <font>
      <b/>
      <sz val="14"/>
      <color theme="3" tint="-0.249977111117893"/>
      <name val="Calibri"/>
      <family val="2"/>
      <charset val="204"/>
      <scheme val="minor"/>
    </font>
    <font>
      <b/>
      <sz val="13"/>
      <color rgb="FF44546A"/>
      <name val="Calibri"/>
      <family val="2"/>
      <charset val="204"/>
    </font>
    <font>
      <b/>
      <sz val="20"/>
      <color rgb="FF44546A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u/>
      <sz val="16"/>
      <color theme="0"/>
      <name val="Calibri"/>
      <family val="2"/>
      <charset val="204"/>
    </font>
    <font>
      <b/>
      <sz val="15"/>
      <color rgb="FF44546A"/>
      <name val="Calibri"/>
      <family val="2"/>
      <charset val="204"/>
    </font>
    <font>
      <b/>
      <sz val="11"/>
      <color rgb="FF000000"/>
      <name val="Calibri"/>
      <family val="2"/>
      <charset val="204"/>
    </font>
    <font>
      <b/>
      <sz val="22"/>
      <color rgb="FF44546A"/>
      <name val="Calibri"/>
      <family val="2"/>
      <charset val="204"/>
    </font>
    <font>
      <b/>
      <sz val="12"/>
      <color rgb="FF333F50"/>
      <name val="Calibri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sz val="10"/>
      <name val="Arial"/>
      <family val="2"/>
      <charset val="204"/>
    </font>
    <font>
      <b/>
      <sz val="11"/>
      <color rgb="FFFF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3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11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sz val="12"/>
      <name val="Times New Roman"/>
      <family val="1"/>
      <charset val="204"/>
    </font>
    <font>
      <b/>
      <u/>
      <sz val="16"/>
      <color theme="4" tint="-0.249977111117893"/>
      <name val="Calibri"/>
      <family val="2"/>
      <charset val="204"/>
    </font>
    <font>
      <b/>
      <u/>
      <sz val="12"/>
      <color theme="4" tint="-0.249977111117893"/>
      <name val="Times New Roman"/>
      <family val="1"/>
      <charset val="204"/>
    </font>
    <font>
      <b/>
      <u/>
      <sz val="11"/>
      <color theme="4" tint="-0.249977111117893"/>
      <name val="Calibri"/>
      <family val="2"/>
      <charset val="204"/>
    </font>
    <font>
      <b/>
      <sz val="11"/>
      <color theme="1"/>
      <name val="Times New Roman"/>
      <family val="1"/>
      <charset val="204"/>
    </font>
    <font>
      <sz val="11"/>
      <color rgb="FF000000"/>
      <name val="Calibri"/>
      <family val="2"/>
      <charset val="1"/>
    </font>
    <font>
      <b/>
      <u/>
      <sz val="11"/>
      <color theme="4" tint="-0.249977111117893"/>
      <name val="Times New Roman"/>
      <family val="1"/>
      <charset val="204"/>
    </font>
    <font>
      <b/>
      <sz val="11"/>
      <color theme="3"/>
      <name val="Times New Roman"/>
      <family val="1"/>
      <charset val="204"/>
    </font>
    <font>
      <b/>
      <sz val="16"/>
      <color theme="4"/>
      <name val="Calibri"/>
      <family val="2"/>
      <charset val="204"/>
    </font>
    <font>
      <b/>
      <u/>
      <sz val="16"/>
      <color theme="8"/>
      <name val="Calibri"/>
      <family val="2"/>
      <charset val="204"/>
    </font>
    <font>
      <b/>
      <sz val="16"/>
      <color theme="0"/>
      <name val="Calibri"/>
      <family val="2"/>
      <charset val="204"/>
    </font>
    <font>
      <b/>
      <u/>
      <sz val="12"/>
      <color theme="1"/>
      <name val="Times New Roman"/>
      <family val="1"/>
      <charset val="204"/>
    </font>
    <font>
      <sz val="10"/>
      <color theme="1"/>
      <name val="Times New Roman"/>
      <family val="2"/>
      <charset val="204"/>
    </font>
    <font>
      <sz val="11"/>
      <name val="Times New Roman"/>
      <family val="1"/>
    </font>
    <font>
      <sz val="11"/>
      <color rgb="FF000000"/>
      <name val="Times New Roman"/>
      <family val="1"/>
    </font>
    <font>
      <sz val="11"/>
      <color theme="1"/>
      <name val="Times New Roman"/>
      <family val="1"/>
    </font>
    <font>
      <b/>
      <sz val="11"/>
      <color rgb="FF000000"/>
      <name val="Times New Roman"/>
      <family val="1"/>
    </font>
    <font>
      <sz val="12"/>
      <name val="Times New Roman"/>
      <family val="1"/>
    </font>
    <font>
      <b/>
      <u/>
      <sz val="16"/>
      <color theme="8"/>
      <name val="Calibri"/>
      <family val="2"/>
    </font>
    <font>
      <b/>
      <sz val="16"/>
      <color rgb="FFFF0000"/>
      <name val="Calibri"/>
      <family val="2"/>
    </font>
    <font>
      <sz val="10"/>
      <name val="Arial Cyr"/>
      <charset val="204"/>
    </font>
  </fonts>
  <fills count="22">
    <fill>
      <patternFill patternType="none"/>
    </fill>
    <fill>
      <patternFill patternType="gray125"/>
    </fill>
    <fill>
      <patternFill patternType="solid">
        <fgColor theme="3" tint="0.59999389629810485"/>
        <bgColor indexed="64"/>
      </patternFill>
    </fill>
    <fill>
      <patternFill patternType="solid">
        <fgColor rgb="FF9DC3E6"/>
        <bgColor rgb="FFADCDEA"/>
      </patternFill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FFFFCC"/>
      </patternFill>
    </fill>
    <fill>
      <patternFill patternType="solid">
        <fgColor rgb="FFBDD7EE"/>
        <bgColor rgb="FFADCDEA"/>
      </patternFill>
    </fill>
    <fill>
      <patternFill patternType="solid">
        <fgColor rgb="FF5B9BD5"/>
        <bgColor rgb="FF8497B0"/>
      </patternFill>
    </fill>
    <fill>
      <patternFill patternType="solid">
        <fgColor theme="0"/>
        <bgColor rgb="FF8497B0"/>
      </patternFill>
    </fill>
    <fill>
      <patternFill patternType="solid">
        <fgColor theme="0"/>
        <bgColor rgb="FFADCDEA"/>
      </patternFill>
    </fill>
    <fill>
      <patternFill patternType="solid">
        <fgColor theme="3" tint="0.39997558519241921"/>
        <bgColor rgb="FFFFFFCC"/>
      </patternFill>
    </fill>
    <fill>
      <patternFill patternType="solid">
        <fgColor theme="0"/>
        <bgColor rgb="FFFFFFCC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63A0D7"/>
        <bgColor indexed="64"/>
      </patternFill>
    </fill>
    <fill>
      <patternFill patternType="solid">
        <fgColor rgb="FF63A0D7"/>
        <bgColor rgb="FFFFFFCC"/>
      </patternFill>
    </fill>
    <fill>
      <patternFill patternType="solid">
        <fgColor rgb="FF63A0D7"/>
        <bgColor rgb="FF8497B0"/>
      </patternFill>
    </fill>
    <fill>
      <patternFill patternType="solid">
        <fgColor rgb="FFFFFFFF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0000"/>
        <bgColor rgb="FFFFFFCC"/>
      </patternFill>
    </fill>
  </fills>
  <borders count="63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 style="medium">
        <color theme="4"/>
      </right>
      <top/>
      <bottom style="medium">
        <color theme="4"/>
      </bottom>
      <diagonal/>
    </border>
    <border>
      <left/>
      <right/>
      <top/>
      <bottom style="medium">
        <color theme="4"/>
      </bottom>
      <diagonal/>
    </border>
    <border>
      <left style="medium">
        <color theme="4"/>
      </left>
      <right/>
      <top/>
      <bottom style="medium">
        <color theme="4"/>
      </bottom>
      <diagonal/>
    </border>
    <border>
      <left/>
      <right style="medium">
        <color theme="4"/>
      </right>
      <top/>
      <bottom/>
      <diagonal/>
    </border>
    <border>
      <left style="medium">
        <color theme="4"/>
      </left>
      <right/>
      <top/>
      <bottom/>
      <diagonal/>
    </border>
    <border>
      <left/>
      <right style="medium">
        <color theme="4"/>
      </right>
      <top style="medium">
        <color theme="4"/>
      </top>
      <bottom/>
      <diagonal/>
    </border>
    <border>
      <left/>
      <right/>
      <top style="medium">
        <color theme="4"/>
      </top>
      <bottom/>
      <diagonal/>
    </border>
    <border>
      <left style="medium">
        <color theme="4"/>
      </left>
      <right/>
      <top style="medium">
        <color theme="4"/>
      </top>
      <bottom/>
      <diagonal/>
    </border>
    <border>
      <left/>
      <right style="medium">
        <color theme="4"/>
      </right>
      <top style="medium">
        <color theme="4"/>
      </top>
      <bottom style="medium">
        <color theme="4"/>
      </bottom>
      <diagonal/>
    </border>
    <border>
      <left/>
      <right/>
      <top style="medium">
        <color theme="4"/>
      </top>
      <bottom style="medium">
        <color theme="4"/>
      </bottom>
      <diagonal/>
    </border>
    <border>
      <left style="medium">
        <color theme="4"/>
      </left>
      <right/>
      <top style="medium">
        <color theme="4"/>
      </top>
      <bottom style="medium">
        <color theme="4"/>
      </bottom>
      <diagonal/>
    </border>
    <border>
      <left/>
      <right/>
      <top/>
      <bottom style="thick">
        <color rgb="FFADCDEA"/>
      </bottom>
      <diagonal/>
    </border>
    <border>
      <left style="thick">
        <color theme="4"/>
      </left>
      <right style="thick">
        <color theme="4"/>
      </right>
      <top/>
      <bottom style="thick">
        <color theme="4"/>
      </bottom>
      <diagonal/>
    </border>
    <border>
      <left/>
      <right style="thick">
        <color theme="4"/>
      </right>
      <top style="thick">
        <color theme="4"/>
      </top>
      <bottom style="thick">
        <color theme="4"/>
      </bottom>
      <diagonal/>
    </border>
    <border>
      <left/>
      <right/>
      <top style="thick">
        <color theme="4"/>
      </top>
      <bottom style="thick">
        <color theme="4"/>
      </bottom>
      <diagonal/>
    </border>
    <border>
      <left style="thick">
        <color theme="4"/>
      </left>
      <right/>
      <top style="thick">
        <color theme="4"/>
      </top>
      <bottom style="thick">
        <color theme="4"/>
      </bottom>
      <diagonal/>
    </border>
    <border>
      <left style="thick">
        <color theme="4"/>
      </left>
      <right style="thick">
        <color theme="4"/>
      </right>
      <top/>
      <bottom style="thick">
        <color rgb="FF5B9BD5"/>
      </bottom>
      <diagonal/>
    </border>
    <border>
      <left style="thick">
        <color theme="4"/>
      </left>
      <right style="thick">
        <color theme="4"/>
      </right>
      <top style="thick">
        <color theme="4"/>
      </top>
      <bottom style="thick">
        <color rgb="FF5B9BD5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3" tint="0.59999389629810485"/>
      </left>
      <right/>
      <top/>
      <bottom/>
      <diagonal/>
    </border>
    <border>
      <left style="medium">
        <color theme="4"/>
      </left>
      <right style="medium">
        <color theme="4"/>
      </right>
      <top style="medium">
        <color theme="4"/>
      </top>
      <bottom style="medium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indexed="64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 style="thin">
        <color theme="0" tint="-0.14999847407452621"/>
      </left>
      <right/>
      <top/>
      <bottom/>
      <diagonal/>
    </border>
    <border>
      <left style="thin">
        <color theme="1"/>
      </left>
      <right style="thin">
        <color theme="1"/>
      </right>
      <top/>
      <bottom style="thin">
        <color indexed="64"/>
      </bottom>
      <diagonal/>
    </border>
    <border>
      <left/>
      <right style="thin">
        <color theme="0" tint="-0.14999847407452621"/>
      </right>
      <top/>
      <bottom style="thin">
        <color theme="0" tint="-0.14999847407452621"/>
      </bottom>
      <diagonal/>
    </border>
    <border>
      <left/>
      <right/>
      <top/>
      <bottom style="thin">
        <color theme="0" tint="-0.14999847407452621"/>
      </bottom>
      <diagonal/>
    </border>
    <border>
      <left style="thin">
        <color theme="0" tint="-0.14999847407452621"/>
      </left>
      <right/>
      <top/>
      <bottom style="thin">
        <color theme="0" tint="-0.14999847407452621"/>
      </bottom>
      <diagonal/>
    </border>
    <border>
      <left/>
      <right style="thin">
        <color theme="0" tint="-0.14999847407452621"/>
      </right>
      <top/>
      <bottom/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  <border>
      <left style="thin">
        <color theme="0" tint="-0.14999847407452621"/>
      </left>
      <right style="thin">
        <color theme="0" tint="-0.14999847407452621"/>
      </right>
      <top/>
      <bottom style="thin">
        <color theme="0" tint="-0.14999847407452621"/>
      </bottom>
      <diagonal/>
    </border>
    <border>
      <left style="medium">
        <color auto="1"/>
      </left>
      <right style="medium">
        <color auto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theme="1"/>
      </right>
      <top style="thin">
        <color indexed="64"/>
      </top>
      <bottom style="thin">
        <color indexed="64"/>
      </bottom>
      <diagonal/>
    </border>
    <border>
      <left style="thin">
        <color theme="0" tint="-0.14999847407452621"/>
      </left>
      <right/>
      <top style="thin">
        <color theme="0" tint="-0.14999847407452621"/>
      </top>
      <bottom style="thin">
        <color theme="0" tint="-0.14999847407452621"/>
      </bottom>
      <diagonal/>
    </border>
    <border>
      <left/>
      <right/>
      <top style="thin">
        <color auto="1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theme="4"/>
      </left>
      <right style="medium">
        <color theme="4"/>
      </right>
      <top/>
      <bottom style="medium">
        <color theme="4"/>
      </bottom>
      <diagonal/>
    </border>
    <border>
      <left style="medium">
        <color rgb="FF63A0D7"/>
      </left>
      <right style="medium">
        <color rgb="FF63A0D7"/>
      </right>
      <top style="medium">
        <color rgb="FF63A0D7"/>
      </top>
      <bottom style="medium">
        <color rgb="FF63A0D7"/>
      </bottom>
      <diagonal/>
    </border>
    <border>
      <left style="medium">
        <color rgb="FF63A0D7"/>
      </left>
      <right/>
      <top style="medium">
        <color rgb="FF63A0D7"/>
      </top>
      <bottom style="medium">
        <color rgb="FF63A0D7"/>
      </bottom>
      <diagonal/>
    </border>
    <border>
      <left/>
      <right/>
      <top style="medium">
        <color rgb="FF63A0D7"/>
      </top>
      <bottom style="medium">
        <color rgb="FF63A0D7"/>
      </bottom>
      <diagonal/>
    </border>
    <border>
      <left/>
      <right style="medium">
        <color rgb="FF63A0D7"/>
      </right>
      <top style="medium">
        <color rgb="FF63A0D7"/>
      </top>
      <bottom style="medium">
        <color rgb="FF63A0D7"/>
      </bottom>
      <diagonal/>
    </border>
    <border>
      <left style="medium">
        <color rgb="FF63A0D7"/>
      </left>
      <right/>
      <top style="medium">
        <color rgb="FF63A0D7"/>
      </top>
      <bottom/>
      <diagonal/>
    </border>
    <border>
      <left/>
      <right/>
      <top style="medium">
        <color rgb="FF63A0D7"/>
      </top>
      <bottom/>
      <diagonal/>
    </border>
    <border>
      <left/>
      <right style="medium">
        <color rgb="FF63A0D7"/>
      </right>
      <top style="medium">
        <color rgb="FF63A0D7"/>
      </top>
      <bottom/>
      <diagonal/>
    </border>
    <border>
      <left/>
      <right/>
      <top/>
      <bottom style="medium">
        <color rgb="FF63A0D7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theme="1"/>
      </left>
      <right/>
      <top/>
      <bottom style="thin">
        <color theme="1"/>
      </bottom>
      <diagonal/>
    </border>
  </borders>
  <cellStyleXfs count="10">
    <xf numFmtId="0" fontId="0" fillId="0" borderId="0"/>
    <xf numFmtId="0" fontId="5" fillId="0" borderId="13" applyProtection="0"/>
    <xf numFmtId="0" fontId="7" fillId="0" borderId="0" applyBorder="0" applyProtection="0"/>
    <xf numFmtId="0" fontId="13" fillId="0" borderId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2" fillId="0" borderId="0"/>
    <xf numFmtId="44" fontId="34" fillId="0" borderId="0" applyFont="0" applyFill="0" applyBorder="0" applyAlignment="0" applyProtection="0"/>
    <xf numFmtId="0" fontId="41" fillId="0" borderId="0"/>
    <xf numFmtId="0" fontId="49" fillId="0" borderId="0"/>
  </cellStyleXfs>
  <cellXfs count="587">
    <xf numFmtId="0" fontId="0" fillId="0" borderId="0" xfId="0"/>
    <xf numFmtId="0" fontId="3" fillId="2" borderId="2" xfId="0" applyFont="1" applyFill="1" applyBorder="1"/>
    <xf numFmtId="0" fontId="3" fillId="2" borderId="5" xfId="0" applyFont="1" applyFill="1" applyBorder="1"/>
    <xf numFmtId="0" fontId="3" fillId="2" borderId="5" xfId="0" applyFont="1" applyFill="1" applyBorder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1" fontId="9" fillId="5" borderId="18" xfId="1" applyNumberFormat="1" applyFont="1" applyFill="1" applyBorder="1" applyAlignment="1" applyProtection="1">
      <alignment horizontal="center" vertical="center"/>
    </xf>
    <xf numFmtId="0" fontId="10" fillId="0" borderId="0" xfId="0" applyFont="1" applyAlignment="1">
      <alignment horizontal="left" vertical="center"/>
    </xf>
    <xf numFmtId="0" fontId="0" fillId="6" borderId="0" xfId="0" applyFill="1" applyAlignment="1">
      <alignment horizontal="left" vertical="center"/>
    </xf>
    <xf numFmtId="0" fontId="0" fillId="0" borderId="1" xfId="0" applyBorder="1"/>
    <xf numFmtId="0" fontId="0" fillId="0" borderId="0" xfId="0" applyAlignment="1">
      <alignment vertical="center"/>
    </xf>
    <xf numFmtId="0" fontId="14" fillId="0" borderId="0" xfId="3" applyFont="1"/>
    <xf numFmtId="0" fontId="14" fillId="0" borderId="0" xfId="3" applyFont="1" applyAlignment="1">
      <alignment horizontal="center"/>
    </xf>
    <xf numFmtId="0" fontId="14" fillId="0" borderId="0" xfId="3" applyFont="1" applyAlignment="1">
      <alignment horizontal="center" vertical="center"/>
    </xf>
    <xf numFmtId="164" fontId="15" fillId="0" borderId="0" xfId="3" applyNumberFormat="1" applyFont="1" applyAlignment="1">
      <alignment horizontal="center" vertical="center" wrapText="1"/>
    </xf>
    <xf numFmtId="49" fontId="16" fillId="0" borderId="0" xfId="3" applyNumberFormat="1" applyFont="1" applyAlignment="1">
      <alignment horizontal="center" vertical="center" wrapText="1"/>
    </xf>
    <xf numFmtId="0" fontId="17" fillId="0" borderId="0" xfId="3" applyFont="1" applyAlignment="1">
      <alignment horizontal="center" vertical="center" wrapText="1"/>
    </xf>
    <xf numFmtId="164" fontId="18" fillId="0" borderId="0" xfId="3" applyNumberFormat="1" applyFont="1" applyAlignment="1">
      <alignment horizontal="center" vertical="center"/>
    </xf>
    <xf numFmtId="165" fontId="18" fillId="0" borderId="0" xfId="3" applyNumberFormat="1" applyFont="1" applyAlignment="1">
      <alignment horizontal="center" vertical="center"/>
    </xf>
    <xf numFmtId="0" fontId="16" fillId="0" borderId="0" xfId="3" applyFont="1" applyAlignment="1">
      <alignment horizontal="center" vertical="center"/>
    </xf>
    <xf numFmtId="0" fontId="15" fillId="0" borderId="0" xfId="3" applyFont="1" applyAlignment="1">
      <alignment horizontal="center"/>
    </xf>
    <xf numFmtId="0" fontId="18" fillId="0" borderId="0" xfId="4" applyFont="1" applyFill="1" applyBorder="1" applyAlignment="1" applyProtection="1">
      <alignment horizontal="center" vertical="center"/>
    </xf>
    <xf numFmtId="0" fontId="16" fillId="0" borderId="0" xfId="3" applyFont="1" applyAlignment="1">
      <alignment horizontal="center" vertical="center" wrapText="1"/>
    </xf>
    <xf numFmtId="0" fontId="14" fillId="0" borderId="0" xfId="3" applyFont="1" applyAlignment="1">
      <alignment horizontal="center" vertical="center" readingOrder="1"/>
    </xf>
    <xf numFmtId="0" fontId="15" fillId="0" borderId="0" xfId="3" applyFont="1" applyAlignment="1">
      <alignment horizontal="center" vertical="center" readingOrder="1"/>
    </xf>
    <xf numFmtId="0" fontId="18" fillId="0" borderId="0" xfId="3" applyFont="1" applyAlignment="1">
      <alignment horizontal="center" vertical="center"/>
    </xf>
    <xf numFmtId="1" fontId="15" fillId="0" borderId="0" xfId="3" applyNumberFormat="1" applyFont="1" applyAlignment="1">
      <alignment horizontal="center" vertical="center"/>
    </xf>
    <xf numFmtId="0" fontId="16" fillId="0" borderId="0" xfId="3" applyFont="1" applyAlignment="1">
      <alignment horizontal="center"/>
    </xf>
    <xf numFmtId="0" fontId="16" fillId="0" borderId="0" xfId="3" applyFont="1" applyAlignment="1">
      <alignment horizontal="center" wrapText="1"/>
    </xf>
    <xf numFmtId="0" fontId="14" fillId="0" borderId="0" xfId="3" applyFont="1" applyAlignment="1">
      <alignment horizontal="center" wrapText="1"/>
    </xf>
    <xf numFmtId="1" fontId="15" fillId="8" borderId="20" xfId="3" applyNumberFormat="1" applyFont="1" applyFill="1" applyBorder="1" applyAlignment="1">
      <alignment horizontal="center" vertical="center"/>
    </xf>
    <xf numFmtId="0" fontId="16" fillId="0" borderId="21" xfId="3" applyFont="1" applyBorder="1" applyAlignment="1">
      <alignment horizontal="center" vertical="center"/>
    </xf>
    <xf numFmtId="0" fontId="16" fillId="0" borderId="22" xfId="3" applyFont="1" applyBorder="1" applyAlignment="1">
      <alignment horizontal="center" vertical="center"/>
    </xf>
    <xf numFmtId="0" fontId="14" fillId="0" borderId="23" xfId="3" applyFont="1" applyBorder="1" applyAlignment="1">
      <alignment horizontal="center"/>
    </xf>
    <xf numFmtId="0" fontId="16" fillId="0" borderId="23" xfId="3" applyFont="1" applyBorder="1" applyAlignment="1">
      <alignment horizontal="center"/>
    </xf>
    <xf numFmtId="0" fontId="14" fillId="5" borderId="23" xfId="3" applyFont="1" applyFill="1" applyBorder="1" applyAlignment="1">
      <alignment horizontal="center"/>
    </xf>
    <xf numFmtId="49" fontId="14" fillId="5" borderId="23" xfId="3" applyNumberFormat="1" applyFont="1" applyFill="1" applyBorder="1" applyAlignment="1">
      <alignment horizontal="center"/>
    </xf>
    <xf numFmtId="0" fontId="14" fillId="5" borderId="23" xfId="3" applyFont="1" applyFill="1" applyBorder="1" applyAlignment="1">
      <alignment horizontal="center" vertical="center"/>
    </xf>
    <xf numFmtId="0" fontId="16" fillId="6" borderId="23" xfId="3" applyFont="1" applyFill="1" applyBorder="1" applyAlignment="1">
      <alignment horizontal="center" vertical="center" wrapText="1"/>
    </xf>
    <xf numFmtId="0" fontId="18" fillId="5" borderId="23" xfId="4" applyFont="1" applyFill="1" applyBorder="1" applyAlignment="1" applyProtection="1">
      <alignment horizontal="center" vertical="center"/>
    </xf>
    <xf numFmtId="0" fontId="16" fillId="0" borderId="23" xfId="3" applyFont="1" applyBorder="1" applyAlignment="1">
      <alignment horizontal="center" vertical="center"/>
    </xf>
    <xf numFmtId="0" fontId="18" fillId="5" borderId="23" xfId="3" applyFont="1" applyFill="1" applyBorder="1" applyAlignment="1">
      <alignment horizontal="center" vertical="center"/>
    </xf>
    <xf numFmtId="49" fontId="18" fillId="5" borderId="23" xfId="3" applyNumberFormat="1" applyFont="1" applyFill="1" applyBorder="1" applyAlignment="1">
      <alignment horizontal="center" vertical="center"/>
    </xf>
    <xf numFmtId="49" fontId="14" fillId="5" borderId="23" xfId="3" applyNumberFormat="1" applyFont="1" applyFill="1" applyBorder="1" applyAlignment="1">
      <alignment horizontal="center" vertical="center"/>
    </xf>
    <xf numFmtId="0" fontId="15" fillId="3" borderId="23" xfId="3" applyFont="1" applyFill="1" applyBorder="1" applyAlignment="1">
      <alignment horizontal="center"/>
    </xf>
    <xf numFmtId="0" fontId="15" fillId="3" borderId="24" xfId="3" applyFont="1" applyFill="1" applyBorder="1" applyAlignment="1">
      <alignment horizontal="center"/>
    </xf>
    <xf numFmtId="49" fontId="16" fillId="0" borderId="23" xfId="3" applyNumberFormat="1" applyFont="1" applyBorder="1" applyAlignment="1">
      <alignment horizontal="center"/>
    </xf>
    <xf numFmtId="0" fontId="16" fillId="0" borderId="23" xfId="3" applyFont="1" applyBorder="1" applyAlignment="1">
      <alignment horizontal="center" wrapText="1"/>
    </xf>
    <xf numFmtId="0" fontId="14" fillId="0" borderId="26" xfId="3" applyFont="1" applyBorder="1" applyAlignment="1">
      <alignment horizontal="center"/>
    </xf>
    <xf numFmtId="0" fontId="14" fillId="0" borderId="27" xfId="3" applyFont="1" applyBorder="1" applyAlignment="1">
      <alignment horizontal="center"/>
    </xf>
    <xf numFmtId="1" fontId="15" fillId="8" borderId="23" xfId="3" applyNumberFormat="1" applyFont="1" applyFill="1" applyBorder="1" applyAlignment="1">
      <alignment horizontal="center" vertical="center"/>
    </xf>
    <xf numFmtId="0" fontId="14" fillId="0" borderId="23" xfId="3" applyFont="1" applyBorder="1" applyAlignment="1">
      <alignment horizontal="center" vertical="top" wrapText="1"/>
    </xf>
    <xf numFmtId="0" fontId="18" fillId="5" borderId="23" xfId="3" applyFont="1" applyFill="1" applyBorder="1" applyAlignment="1">
      <alignment horizontal="center" vertical="top"/>
    </xf>
    <xf numFmtId="0" fontId="16" fillId="5" borderId="23" xfId="3" applyFont="1" applyFill="1" applyBorder="1" applyAlignment="1">
      <alignment horizontal="center" vertical="center"/>
    </xf>
    <xf numFmtId="0" fontId="16" fillId="0" borderId="27" xfId="3" applyFont="1" applyBorder="1" applyAlignment="1">
      <alignment horizontal="center"/>
    </xf>
    <xf numFmtId="0" fontId="20" fillId="0" borderId="0" xfId="3" applyFont="1"/>
    <xf numFmtId="166" fontId="21" fillId="0" borderId="29" xfId="3" applyNumberFormat="1" applyFont="1" applyBorder="1" applyAlignment="1">
      <alignment horizontal="center"/>
    </xf>
    <xf numFmtId="1" fontId="21" fillId="0" borderId="29" xfId="3" applyNumberFormat="1" applyFont="1" applyBorder="1" applyAlignment="1">
      <alignment horizontal="center"/>
    </xf>
    <xf numFmtId="0" fontId="22" fillId="0" borderId="29" xfId="3" applyFont="1" applyBorder="1" applyAlignment="1">
      <alignment horizontal="center"/>
    </xf>
    <xf numFmtId="166" fontId="23" fillId="0" borderId="29" xfId="3" applyNumberFormat="1" applyFont="1" applyBorder="1" applyAlignment="1">
      <alignment horizontal="center"/>
    </xf>
    <xf numFmtId="164" fontId="23" fillId="0" borderId="29" xfId="3" applyNumberFormat="1" applyFont="1" applyBorder="1" applyAlignment="1">
      <alignment horizontal="center"/>
    </xf>
    <xf numFmtId="0" fontId="24" fillId="0" borderId="29" xfId="3" applyFont="1" applyBorder="1" applyAlignment="1">
      <alignment horizontal="center"/>
    </xf>
    <xf numFmtId="0" fontId="15" fillId="3" borderId="30" xfId="3" applyFont="1" applyFill="1" applyBorder="1" applyAlignment="1">
      <alignment horizontal="center"/>
    </xf>
    <xf numFmtId="1" fontId="23" fillId="0" borderId="29" xfId="3" applyNumberFormat="1" applyFont="1" applyBorder="1" applyAlignment="1">
      <alignment horizontal="center"/>
    </xf>
    <xf numFmtId="1" fontId="15" fillId="8" borderId="32" xfId="3" applyNumberFormat="1" applyFont="1" applyFill="1" applyBorder="1" applyAlignment="1">
      <alignment horizontal="center" vertical="center"/>
    </xf>
    <xf numFmtId="0" fontId="16" fillId="0" borderId="24" xfId="3" applyFont="1" applyBorder="1" applyAlignment="1">
      <alignment horizontal="center" vertical="center"/>
    </xf>
    <xf numFmtId="166" fontId="25" fillId="0" borderId="29" xfId="3" applyNumberFormat="1" applyFont="1" applyBorder="1" applyAlignment="1">
      <alignment horizontal="center"/>
    </xf>
    <xf numFmtId="0" fontId="21" fillId="0" borderId="29" xfId="3" applyFont="1" applyBorder="1" applyAlignment="1">
      <alignment horizontal="center" vertical="center" wrapText="1"/>
    </xf>
    <xf numFmtId="0" fontId="18" fillId="5" borderId="23" xfId="3" applyFont="1" applyFill="1" applyBorder="1" applyAlignment="1">
      <alignment horizontal="center"/>
    </xf>
    <xf numFmtId="49" fontId="18" fillId="5" borderId="23" xfId="3" applyNumberFormat="1" applyFont="1" applyFill="1" applyBorder="1" applyAlignment="1">
      <alignment horizontal="center"/>
    </xf>
    <xf numFmtId="0" fontId="13" fillId="0" borderId="0" xfId="3"/>
    <xf numFmtId="0" fontId="13" fillId="0" borderId="0" xfId="3" applyAlignment="1">
      <alignment horizontal="center"/>
    </xf>
    <xf numFmtId="0" fontId="14" fillId="6" borderId="23" xfId="3" applyFont="1" applyFill="1" applyBorder="1" applyAlignment="1">
      <alignment horizontal="center" vertical="center"/>
    </xf>
    <xf numFmtId="0" fontId="18" fillId="0" borderId="23" xfId="4" applyFont="1" applyFill="1" applyBorder="1" applyAlignment="1" applyProtection="1">
      <alignment horizontal="center" vertical="center"/>
    </xf>
    <xf numFmtId="0" fontId="16" fillId="6" borderId="23" xfId="3" applyFont="1" applyFill="1" applyBorder="1" applyAlignment="1">
      <alignment horizontal="center" vertical="center"/>
    </xf>
    <xf numFmtId="0" fontId="14" fillId="0" borderId="22" xfId="3" applyFont="1" applyBorder="1" applyAlignment="1">
      <alignment horizontal="center"/>
    </xf>
    <xf numFmtId="0" fontId="14" fillId="0" borderId="24" xfId="3" applyFont="1" applyBorder="1" applyAlignment="1">
      <alignment horizontal="center"/>
    </xf>
    <xf numFmtId="0" fontId="13" fillId="0" borderId="28" xfId="3" applyBorder="1"/>
    <xf numFmtId="0" fontId="21" fillId="0" borderId="29" xfId="3" applyFont="1" applyBorder="1" applyAlignment="1">
      <alignment horizontal="center"/>
    </xf>
    <xf numFmtId="0" fontId="23" fillId="0" borderId="29" xfId="3" applyFont="1" applyBorder="1" applyAlignment="1">
      <alignment horizontal="center"/>
    </xf>
    <xf numFmtId="0" fontId="15" fillId="3" borderId="33" xfId="3" applyFont="1" applyFill="1" applyBorder="1" applyAlignment="1">
      <alignment horizontal="center"/>
    </xf>
    <xf numFmtId="0" fontId="15" fillId="8" borderId="32" xfId="3" applyFont="1" applyFill="1" applyBorder="1" applyAlignment="1">
      <alignment horizontal="center"/>
    </xf>
    <xf numFmtId="0" fontId="14" fillId="5" borderId="30" xfId="3" applyFont="1" applyFill="1" applyBorder="1" applyAlignment="1">
      <alignment horizontal="center"/>
    </xf>
    <xf numFmtId="0" fontId="16" fillId="10" borderId="23" xfId="3" applyFont="1" applyFill="1" applyBorder="1" applyAlignment="1">
      <alignment horizontal="center"/>
    </xf>
    <xf numFmtId="0" fontId="16" fillId="6" borderId="23" xfId="3" applyFont="1" applyFill="1" applyBorder="1" applyAlignment="1">
      <alignment horizontal="center" vertical="center" readingOrder="1"/>
    </xf>
    <xf numFmtId="0" fontId="13" fillId="0" borderId="0" xfId="3" applyAlignment="1">
      <alignment horizontal="center" wrapText="1"/>
    </xf>
    <xf numFmtId="1" fontId="18" fillId="6" borderId="31" xfId="3" applyNumberFormat="1" applyFont="1" applyFill="1" applyBorder="1" applyAlignment="1">
      <alignment horizontal="center" vertical="center" readingOrder="1"/>
    </xf>
    <xf numFmtId="0" fontId="15" fillId="8" borderId="20" xfId="3" applyFont="1" applyFill="1" applyBorder="1" applyAlignment="1">
      <alignment horizontal="center" vertical="center" wrapText="1" readingOrder="1"/>
    </xf>
    <xf numFmtId="0" fontId="16" fillId="6" borderId="24" xfId="3" applyFont="1" applyFill="1" applyBorder="1" applyAlignment="1">
      <alignment horizontal="center" vertical="center" wrapText="1" readingOrder="1"/>
    </xf>
    <xf numFmtId="0" fontId="18" fillId="6" borderId="23" xfId="3" applyFont="1" applyFill="1" applyBorder="1" applyAlignment="1">
      <alignment horizontal="center" vertical="center" readingOrder="1"/>
    </xf>
    <xf numFmtId="49" fontId="14" fillId="0" borderId="23" xfId="3" applyNumberFormat="1" applyFont="1" applyBorder="1" applyAlignment="1">
      <alignment horizontal="center"/>
    </xf>
    <xf numFmtId="0" fontId="14" fillId="0" borderId="23" xfId="3" applyFont="1" applyBorder="1" applyAlignment="1">
      <alignment horizontal="center" wrapText="1"/>
    </xf>
    <xf numFmtId="0" fontId="14" fillId="6" borderId="24" xfId="3" applyFont="1" applyFill="1" applyBorder="1" applyAlignment="1">
      <alignment horizontal="center" vertical="center" wrapText="1" readingOrder="1"/>
    </xf>
    <xf numFmtId="0" fontId="14" fillId="6" borderId="23" xfId="3" applyFont="1" applyFill="1" applyBorder="1" applyAlignment="1">
      <alignment horizontal="center" vertical="center" readingOrder="1"/>
    </xf>
    <xf numFmtId="0" fontId="18" fillId="0" borderId="24" xfId="4" applyFont="1" applyFill="1" applyBorder="1" applyAlignment="1" applyProtection="1">
      <alignment horizontal="center" vertical="center"/>
    </xf>
    <xf numFmtId="0" fontId="14" fillId="5" borderId="23" xfId="3" applyFont="1" applyFill="1" applyBorder="1" applyAlignment="1">
      <alignment horizontal="center" wrapText="1"/>
    </xf>
    <xf numFmtId="0" fontId="16" fillId="5" borderId="23" xfId="3" applyFont="1" applyFill="1" applyBorder="1" applyAlignment="1">
      <alignment horizontal="center"/>
    </xf>
    <xf numFmtId="0" fontId="10" fillId="3" borderId="23" xfId="3" applyFont="1" applyFill="1" applyBorder="1" applyAlignment="1">
      <alignment horizontal="center"/>
    </xf>
    <xf numFmtId="1" fontId="18" fillId="6" borderId="23" xfId="3" applyNumberFormat="1" applyFont="1" applyFill="1" applyBorder="1" applyAlignment="1">
      <alignment horizontal="center" vertical="center"/>
    </xf>
    <xf numFmtId="0" fontId="18" fillId="0" borderId="23" xfId="4" applyNumberFormat="1" applyFont="1" applyFill="1" applyBorder="1" applyAlignment="1" applyProtection="1">
      <alignment horizontal="center" vertical="center"/>
    </xf>
    <xf numFmtId="0" fontId="18" fillId="0" borderId="23" xfId="4" applyFont="1" applyFill="1" applyBorder="1" applyAlignment="1" applyProtection="1">
      <alignment horizontal="center" vertical="center" wrapText="1"/>
    </xf>
    <xf numFmtId="1" fontId="18" fillId="0" borderId="23" xfId="3" applyNumberFormat="1" applyFont="1" applyBorder="1" applyAlignment="1">
      <alignment horizontal="center" vertical="center"/>
    </xf>
    <xf numFmtId="0" fontId="18" fillId="0" borderId="24" xfId="4" applyNumberFormat="1" applyFont="1" applyFill="1" applyBorder="1" applyAlignment="1" applyProtection="1">
      <alignment horizontal="center" vertical="center"/>
    </xf>
    <xf numFmtId="0" fontId="18" fillId="6" borderId="23" xfId="3" applyFont="1" applyFill="1" applyBorder="1" applyAlignment="1">
      <alignment horizontal="center" vertical="center" wrapText="1"/>
    </xf>
    <xf numFmtId="0" fontId="18" fillId="0" borderId="23" xfId="3" applyFont="1" applyBorder="1" applyAlignment="1">
      <alignment horizontal="center" vertical="center" wrapText="1"/>
    </xf>
    <xf numFmtId="0" fontId="10" fillId="3" borderId="23" xfId="3" applyFont="1" applyFill="1" applyBorder="1" applyAlignment="1">
      <alignment horizontal="center" wrapText="1"/>
    </xf>
    <xf numFmtId="0" fontId="16" fillId="5" borderId="23" xfId="3" applyFont="1" applyFill="1" applyBorder="1" applyAlignment="1">
      <alignment horizontal="center" vertical="center" wrapText="1"/>
    </xf>
    <xf numFmtId="0" fontId="16" fillId="5" borderId="24" xfId="3" applyFont="1" applyFill="1" applyBorder="1" applyAlignment="1">
      <alignment horizontal="center" vertical="center" wrapText="1"/>
    </xf>
    <xf numFmtId="0" fontId="18" fillId="0" borderId="36" xfId="4" applyFont="1" applyFill="1" applyBorder="1" applyAlignment="1" applyProtection="1">
      <alignment horizontal="center" vertical="center"/>
    </xf>
    <xf numFmtId="0" fontId="15" fillId="0" borderId="0" xfId="3" applyFont="1" applyAlignment="1">
      <alignment horizontal="center" vertical="center" wrapText="1"/>
    </xf>
    <xf numFmtId="0" fontId="14" fillId="0" borderId="23" xfId="3" applyFont="1" applyBorder="1"/>
    <xf numFmtId="49" fontId="16" fillId="5" borderId="23" xfId="3" applyNumberFormat="1" applyFont="1" applyFill="1" applyBorder="1" applyAlignment="1">
      <alignment horizontal="center" vertical="center" wrapText="1"/>
    </xf>
    <xf numFmtId="0" fontId="16" fillId="5" borderId="30" xfId="3" applyFont="1" applyFill="1" applyBorder="1" applyAlignment="1">
      <alignment horizontal="center" vertical="center"/>
    </xf>
    <xf numFmtId="0" fontId="15" fillId="8" borderId="20" xfId="3" applyFont="1" applyFill="1" applyBorder="1" applyAlignment="1">
      <alignment horizontal="center"/>
    </xf>
    <xf numFmtId="0" fontId="16" fillId="0" borderId="30" xfId="3" applyFont="1" applyBorder="1" applyAlignment="1">
      <alignment horizontal="center" wrapText="1"/>
    </xf>
    <xf numFmtId="0" fontId="15" fillId="8" borderId="23" xfId="3" applyFont="1" applyFill="1" applyBorder="1" applyAlignment="1">
      <alignment horizontal="center"/>
    </xf>
    <xf numFmtId="0" fontId="15" fillId="3" borderId="30" xfId="3" applyFont="1" applyFill="1" applyBorder="1" applyAlignment="1">
      <alignment horizontal="center" wrapText="1"/>
    </xf>
    <xf numFmtId="16" fontId="14" fillId="0" borderId="23" xfId="3" applyNumberFormat="1" applyFont="1" applyBorder="1" applyAlignment="1">
      <alignment horizontal="center" wrapText="1"/>
    </xf>
    <xf numFmtId="0" fontId="15" fillId="0" borderId="0" xfId="3" applyFont="1" applyAlignment="1">
      <alignment horizontal="center" vertical="center"/>
    </xf>
    <xf numFmtId="0" fontId="14" fillId="5" borderId="22" xfId="3" applyFont="1" applyFill="1" applyBorder="1" applyAlignment="1">
      <alignment horizontal="center"/>
    </xf>
    <xf numFmtId="0" fontId="14" fillId="5" borderId="42" xfId="3" applyFont="1" applyFill="1" applyBorder="1" applyAlignment="1">
      <alignment horizontal="center" vertical="center"/>
    </xf>
    <xf numFmtId="164" fontId="15" fillId="5" borderId="42" xfId="3" applyNumberFormat="1" applyFont="1" applyFill="1" applyBorder="1" applyAlignment="1">
      <alignment horizontal="center" vertical="center" wrapText="1"/>
    </xf>
    <xf numFmtId="49" fontId="16" fillId="5" borderId="42" xfId="3" applyNumberFormat="1" applyFont="1" applyFill="1" applyBorder="1" applyAlignment="1">
      <alignment horizontal="center" vertical="center" wrapText="1"/>
    </xf>
    <xf numFmtId="0" fontId="17" fillId="5" borderId="42" xfId="3" applyFont="1" applyFill="1" applyBorder="1" applyAlignment="1">
      <alignment horizontal="center" vertical="center" wrapText="1"/>
    </xf>
    <xf numFmtId="0" fontId="14" fillId="5" borderId="42" xfId="3" applyFont="1" applyFill="1" applyBorder="1" applyAlignment="1">
      <alignment horizontal="center"/>
    </xf>
    <xf numFmtId="0" fontId="14" fillId="5" borderId="43" xfId="3" applyFont="1" applyFill="1" applyBorder="1" applyAlignment="1">
      <alignment horizontal="center"/>
    </xf>
    <xf numFmtId="0" fontId="14" fillId="0" borderId="42" xfId="3" applyFont="1" applyBorder="1" applyAlignment="1">
      <alignment horizontal="center"/>
    </xf>
    <xf numFmtId="164" fontId="18" fillId="5" borderId="42" xfId="3" applyNumberFormat="1" applyFont="1" applyFill="1" applyBorder="1" applyAlignment="1">
      <alignment horizontal="center" vertical="center"/>
    </xf>
    <xf numFmtId="165" fontId="18" fillId="5" borderId="42" xfId="3" applyNumberFormat="1" applyFont="1" applyFill="1" applyBorder="1" applyAlignment="1">
      <alignment horizontal="center" vertical="center"/>
    </xf>
    <xf numFmtId="0" fontId="16" fillId="5" borderId="42" xfId="3" applyFont="1" applyFill="1" applyBorder="1" applyAlignment="1">
      <alignment horizontal="center" vertical="center"/>
    </xf>
    <xf numFmtId="0" fontId="15" fillId="5" borderId="42" xfId="3" applyFont="1" applyFill="1" applyBorder="1" applyAlignment="1">
      <alignment horizontal="center"/>
    </xf>
    <xf numFmtId="0" fontId="18" fillId="5" borderId="42" xfId="4" applyFont="1" applyFill="1" applyBorder="1" applyAlignment="1" applyProtection="1">
      <alignment horizontal="center" vertical="center"/>
    </xf>
    <xf numFmtId="0" fontId="16" fillId="5" borderId="42" xfId="3" applyFont="1" applyFill="1" applyBorder="1" applyAlignment="1">
      <alignment horizontal="center" vertical="center" wrapText="1"/>
    </xf>
    <xf numFmtId="12" fontId="18" fillId="5" borderId="42" xfId="3" applyNumberFormat="1" applyFont="1" applyFill="1" applyBorder="1" applyAlignment="1">
      <alignment horizontal="center" vertical="center"/>
    </xf>
    <xf numFmtId="0" fontId="14" fillId="5" borderId="44" xfId="3" applyFont="1" applyFill="1" applyBorder="1" applyAlignment="1">
      <alignment horizontal="center"/>
    </xf>
    <xf numFmtId="0" fontId="15" fillId="5" borderId="42" xfId="3" applyFont="1" applyFill="1" applyBorder="1" applyAlignment="1">
      <alignment horizontal="center" vertical="center" wrapText="1"/>
    </xf>
    <xf numFmtId="0" fontId="16" fillId="12" borderId="42" xfId="3" applyFont="1" applyFill="1" applyBorder="1" applyAlignment="1">
      <alignment horizontal="center" vertical="center"/>
    </xf>
    <xf numFmtId="0" fontId="15" fillId="10" borderId="42" xfId="3" applyFont="1" applyFill="1" applyBorder="1" applyAlignment="1">
      <alignment horizontal="center"/>
    </xf>
    <xf numFmtId="0" fontId="26" fillId="9" borderId="42" xfId="3" applyFont="1" applyFill="1" applyBorder="1" applyAlignment="1">
      <alignment horizontal="center"/>
    </xf>
    <xf numFmtId="0" fontId="16" fillId="12" borderId="45" xfId="3" applyFont="1" applyFill="1" applyBorder="1" applyAlignment="1">
      <alignment horizontal="center" vertical="center"/>
    </xf>
    <xf numFmtId="0" fontId="14" fillId="5" borderId="45" xfId="3" applyFont="1" applyFill="1" applyBorder="1" applyAlignment="1">
      <alignment horizontal="center"/>
    </xf>
    <xf numFmtId="0" fontId="15" fillId="8" borderId="46" xfId="3" applyFont="1" applyFill="1" applyBorder="1" applyAlignment="1">
      <alignment horizontal="center"/>
    </xf>
    <xf numFmtId="0" fontId="14" fillId="6" borderId="24" xfId="3" applyFont="1" applyFill="1" applyBorder="1" applyAlignment="1">
      <alignment horizontal="center"/>
    </xf>
    <xf numFmtId="0" fontId="14" fillId="6" borderId="23" xfId="3" applyFont="1" applyFill="1" applyBorder="1" applyAlignment="1">
      <alignment horizontal="center"/>
    </xf>
    <xf numFmtId="0" fontId="14" fillId="0" borderId="47" xfId="3" applyFont="1" applyBorder="1" applyAlignment="1">
      <alignment horizontal="center"/>
    </xf>
    <xf numFmtId="1" fontId="15" fillId="8" borderId="46" xfId="3" applyNumberFormat="1" applyFont="1" applyFill="1" applyBorder="1" applyAlignment="1">
      <alignment horizontal="center"/>
    </xf>
    <xf numFmtId="0" fontId="18" fillId="0" borderId="30" xfId="4" applyFont="1" applyFill="1" applyBorder="1" applyAlignment="1" applyProtection="1">
      <alignment horizontal="center"/>
    </xf>
    <xf numFmtId="0" fontId="18" fillId="0" borderId="23" xfId="4" applyFont="1" applyFill="1" applyBorder="1" applyAlignment="1" applyProtection="1">
      <alignment horizontal="center"/>
    </xf>
    <xf numFmtId="0" fontId="17" fillId="5" borderId="23" xfId="3" applyFont="1" applyFill="1" applyBorder="1" applyAlignment="1">
      <alignment horizontal="center" vertical="center" wrapText="1"/>
    </xf>
    <xf numFmtId="0" fontId="15" fillId="13" borderId="23" xfId="3" applyFont="1" applyFill="1" applyBorder="1" applyAlignment="1">
      <alignment horizontal="center" vertical="center" wrapText="1"/>
    </xf>
    <xf numFmtId="0" fontId="26" fillId="9" borderId="45" xfId="3" applyFont="1" applyFill="1" applyBorder="1" applyAlignment="1">
      <alignment horizontal="center"/>
    </xf>
    <xf numFmtId="49" fontId="16" fillId="5" borderId="30" xfId="3" applyNumberFormat="1" applyFont="1" applyFill="1" applyBorder="1" applyAlignment="1">
      <alignment horizontal="center" vertical="center" wrapText="1"/>
    </xf>
    <xf numFmtId="0" fontId="14" fillId="5" borderId="30" xfId="3" applyFont="1" applyFill="1" applyBorder="1" applyAlignment="1">
      <alignment horizontal="center" vertical="center"/>
    </xf>
    <xf numFmtId="49" fontId="18" fillId="5" borderId="42" xfId="4" applyNumberFormat="1" applyFont="1" applyFill="1" applyBorder="1" applyAlignment="1" applyProtection="1">
      <alignment horizontal="center" vertical="center"/>
    </xf>
    <xf numFmtId="0" fontId="14" fillId="5" borderId="48" xfId="3" applyFont="1" applyFill="1" applyBorder="1" applyAlignment="1">
      <alignment horizontal="center"/>
    </xf>
    <xf numFmtId="0" fontId="28" fillId="6" borderId="23" xfId="3" applyFont="1" applyFill="1" applyBorder="1" applyAlignment="1">
      <alignment horizontal="center" vertical="top" wrapText="1"/>
    </xf>
    <xf numFmtId="0" fontId="15" fillId="10" borderId="48" xfId="3" applyFont="1" applyFill="1" applyBorder="1" applyAlignment="1">
      <alignment horizontal="center"/>
    </xf>
    <xf numFmtId="0" fontId="15" fillId="9" borderId="45" xfId="3" applyFont="1" applyFill="1" applyBorder="1" applyAlignment="1">
      <alignment horizontal="center" vertical="center"/>
    </xf>
    <xf numFmtId="0" fontId="14" fillId="12" borderId="45" xfId="3" applyFont="1" applyFill="1" applyBorder="1" applyAlignment="1">
      <alignment horizontal="center" vertical="center"/>
    </xf>
    <xf numFmtId="0" fontId="16" fillId="6" borderId="23" xfId="3" applyFont="1" applyFill="1" applyBorder="1" applyAlignment="1">
      <alignment horizontal="center" vertical="top" wrapText="1"/>
    </xf>
    <xf numFmtId="0" fontId="15" fillId="8" borderId="23" xfId="3" applyFont="1" applyFill="1" applyBorder="1" applyAlignment="1">
      <alignment horizontal="center" vertical="center"/>
    </xf>
    <xf numFmtId="0" fontId="14" fillId="0" borderId="23" xfId="3" applyFont="1" applyBorder="1" applyAlignment="1">
      <alignment horizontal="center" vertical="center"/>
    </xf>
    <xf numFmtId="0" fontId="15" fillId="9" borderId="23" xfId="3" applyFont="1" applyFill="1" applyBorder="1" applyAlignment="1">
      <alignment horizontal="center" vertical="center"/>
    </xf>
    <xf numFmtId="0" fontId="14" fillId="0" borderId="30" xfId="3" applyFont="1" applyBorder="1" applyAlignment="1">
      <alignment horizontal="center" vertical="center"/>
    </xf>
    <xf numFmtId="0" fontId="15" fillId="15" borderId="31" xfId="3" applyFont="1" applyFill="1" applyBorder="1" applyAlignment="1">
      <alignment horizontal="center"/>
    </xf>
    <xf numFmtId="0" fontId="15" fillId="15" borderId="23" xfId="3" applyFont="1" applyFill="1" applyBorder="1" applyAlignment="1">
      <alignment horizontal="center"/>
    </xf>
    <xf numFmtId="0" fontId="21" fillId="0" borderId="29" xfId="6" applyFont="1" applyBorder="1" applyAlignment="1">
      <alignment horizontal="center" vertical="center" wrapText="1"/>
    </xf>
    <xf numFmtId="0" fontId="24" fillId="0" borderId="29" xfId="6" applyFont="1" applyBorder="1" applyAlignment="1">
      <alignment horizontal="center"/>
    </xf>
    <xf numFmtId="1" fontId="23" fillId="0" borderId="29" xfId="6" applyNumberFormat="1" applyFont="1" applyBorder="1" applyAlignment="1">
      <alignment horizontal="center"/>
    </xf>
    <xf numFmtId="166" fontId="23" fillId="0" borderId="51" xfId="6" applyNumberFormat="1" applyFont="1" applyBorder="1" applyAlignment="1">
      <alignment horizontal="center"/>
    </xf>
    <xf numFmtId="0" fontId="27" fillId="3" borderId="23" xfId="3" applyFont="1" applyFill="1" applyBorder="1" applyAlignment="1">
      <alignment horizontal="center" wrapText="1"/>
    </xf>
    <xf numFmtId="0" fontId="14" fillId="0" borderId="0" xfId="3" applyFont="1" applyAlignment="1">
      <alignment wrapText="1"/>
    </xf>
    <xf numFmtId="0" fontId="15" fillId="3" borderId="23" xfId="3" applyFont="1" applyFill="1" applyBorder="1" applyAlignment="1">
      <alignment horizontal="center" wrapText="1"/>
    </xf>
    <xf numFmtId="0" fontId="13" fillId="0" borderId="0" xfId="3" applyAlignment="1">
      <alignment wrapText="1"/>
    </xf>
    <xf numFmtId="0" fontId="23" fillId="0" borderId="23" xfId="3" applyFont="1" applyBorder="1" applyAlignment="1">
      <alignment horizontal="center" vertical="center" wrapText="1"/>
    </xf>
    <xf numFmtId="0" fontId="14" fillId="0" borderId="27" xfId="3" applyFont="1" applyBorder="1" applyAlignment="1">
      <alignment horizontal="center" wrapText="1"/>
    </xf>
    <xf numFmtId="166" fontId="25" fillId="0" borderId="29" xfId="3" applyNumberFormat="1" applyFont="1" applyBorder="1" applyAlignment="1">
      <alignment horizontal="center" wrapText="1"/>
    </xf>
    <xf numFmtId="0" fontId="24" fillId="0" borderId="29" xfId="3" applyFont="1" applyBorder="1" applyAlignment="1">
      <alignment horizontal="center" wrapText="1"/>
    </xf>
    <xf numFmtId="1" fontId="23" fillId="0" borderId="29" xfId="3" applyNumberFormat="1" applyFont="1" applyBorder="1" applyAlignment="1">
      <alignment horizontal="center" wrapText="1"/>
    </xf>
    <xf numFmtId="166" fontId="23" fillId="0" borderId="29" xfId="3" applyNumberFormat="1" applyFont="1" applyBorder="1" applyAlignment="1">
      <alignment horizontal="center" wrapText="1"/>
    </xf>
    <xf numFmtId="0" fontId="18" fillId="0" borderId="23" xfId="3" applyFont="1" applyBorder="1" applyAlignment="1">
      <alignment horizontal="center" vertical="top" wrapText="1"/>
    </xf>
    <xf numFmtId="0" fontId="16" fillId="0" borderId="23" xfId="3" applyFont="1" applyBorder="1" applyAlignment="1">
      <alignment horizontal="center" vertical="center" wrapText="1"/>
    </xf>
    <xf numFmtId="0" fontId="20" fillId="0" borderId="0" xfId="3" applyFont="1" applyAlignment="1">
      <alignment wrapText="1"/>
    </xf>
    <xf numFmtId="0" fontId="14" fillId="0" borderId="26" xfId="3" applyFont="1" applyBorder="1" applyAlignment="1">
      <alignment horizontal="center" wrapText="1"/>
    </xf>
    <xf numFmtId="0" fontId="22" fillId="0" borderId="29" xfId="3" applyFont="1" applyBorder="1" applyAlignment="1">
      <alignment horizontal="center" wrapText="1"/>
    </xf>
    <xf numFmtId="1" fontId="21" fillId="0" borderId="29" xfId="3" applyNumberFormat="1" applyFont="1" applyBorder="1" applyAlignment="1">
      <alignment horizontal="center" wrapText="1"/>
    </xf>
    <xf numFmtId="166" fontId="21" fillId="0" borderId="29" xfId="3" applyNumberFormat="1" applyFont="1" applyBorder="1" applyAlignment="1">
      <alignment horizontal="center" wrapText="1"/>
    </xf>
    <xf numFmtId="0" fontId="14" fillId="0" borderId="24" xfId="3" applyFont="1" applyBorder="1" applyAlignment="1">
      <alignment horizontal="center" wrapText="1"/>
    </xf>
    <xf numFmtId="0" fontId="14" fillId="0" borderId="25" xfId="3" applyFont="1" applyBorder="1" applyAlignment="1">
      <alignment horizontal="center" wrapText="1"/>
    </xf>
    <xf numFmtId="0" fontId="15" fillId="8" borderId="32" xfId="3" applyFont="1" applyFill="1" applyBorder="1" applyAlignment="1">
      <alignment horizontal="center" wrapText="1"/>
    </xf>
    <xf numFmtId="0" fontId="16" fillId="6" borderId="23" xfId="3" applyFont="1" applyFill="1" applyBorder="1" applyAlignment="1">
      <alignment horizontal="center"/>
    </xf>
    <xf numFmtId="0" fontId="18" fillId="5" borderId="23" xfId="3" applyFont="1" applyFill="1" applyBorder="1" applyAlignment="1">
      <alignment horizontal="center" vertical="center" wrapText="1"/>
    </xf>
    <xf numFmtId="0" fontId="14" fillId="0" borderId="30" xfId="3" applyFont="1" applyBorder="1" applyAlignment="1">
      <alignment horizontal="center" wrapText="1"/>
    </xf>
    <xf numFmtId="0" fontId="15" fillId="15" borderId="32" xfId="3" applyFont="1" applyFill="1" applyBorder="1" applyAlignment="1">
      <alignment horizontal="center" wrapText="1"/>
    </xf>
    <xf numFmtId="0" fontId="14" fillId="6" borderId="23" xfId="3" applyFont="1" applyFill="1" applyBorder="1" applyAlignment="1">
      <alignment horizontal="center" vertical="center" wrapText="1"/>
    </xf>
    <xf numFmtId="164" fontId="23" fillId="0" borderId="29" xfId="3" applyNumberFormat="1" applyFont="1" applyBorder="1" applyAlignment="1">
      <alignment horizontal="center" wrapText="1"/>
    </xf>
    <xf numFmtId="0" fontId="16" fillId="5" borderId="31" xfId="3" applyFont="1" applyFill="1" applyBorder="1" applyAlignment="1">
      <alignment horizontal="center" vertical="center" wrapText="1"/>
    </xf>
    <xf numFmtId="17" fontId="16" fillId="5" borderId="24" xfId="3" applyNumberFormat="1" applyFont="1" applyFill="1" applyBorder="1" applyAlignment="1">
      <alignment horizontal="center" vertical="center" wrapText="1"/>
    </xf>
    <xf numFmtId="0" fontId="21" fillId="0" borderId="29" xfId="3" applyFont="1" applyBorder="1" applyAlignment="1">
      <alignment horizontal="center" wrapText="1"/>
    </xf>
    <xf numFmtId="0" fontId="14" fillId="6" borderId="24" xfId="3" applyFont="1" applyFill="1" applyBorder="1" applyAlignment="1">
      <alignment horizontal="center" vertical="center" wrapText="1"/>
    </xf>
    <xf numFmtId="0" fontId="15" fillId="11" borderId="20" xfId="3" applyFont="1" applyFill="1" applyBorder="1" applyAlignment="1">
      <alignment horizontal="center" vertical="center" wrapText="1"/>
    </xf>
    <xf numFmtId="0" fontId="14" fillId="6" borderId="31" xfId="3" applyFont="1" applyFill="1" applyBorder="1" applyAlignment="1">
      <alignment horizontal="center" vertical="center" wrapText="1"/>
    </xf>
    <xf numFmtId="0" fontId="16" fillId="5" borderId="30" xfId="3" applyFont="1" applyFill="1" applyBorder="1" applyAlignment="1">
      <alignment horizontal="center" vertical="center" wrapText="1"/>
    </xf>
    <xf numFmtId="0" fontId="18" fillId="0" borderId="23" xfId="4" applyFont="1" applyFill="1" applyBorder="1" applyAlignment="1" applyProtection="1">
      <alignment horizontal="center" vertical="top" wrapText="1"/>
    </xf>
    <xf numFmtId="0" fontId="16" fillId="12" borderId="23" xfId="3" applyFont="1" applyFill="1" applyBorder="1" applyAlignment="1">
      <alignment horizontal="center" vertical="center" wrapText="1"/>
    </xf>
    <xf numFmtId="0" fontId="18" fillId="5" borderId="23" xfId="4" applyFont="1" applyFill="1" applyBorder="1" applyAlignment="1" applyProtection="1">
      <alignment horizontal="center" vertical="center" wrapText="1"/>
    </xf>
    <xf numFmtId="0" fontId="13" fillId="0" borderId="23" xfId="3" applyBorder="1" applyAlignment="1">
      <alignment horizontal="center" wrapText="1"/>
    </xf>
    <xf numFmtId="0" fontId="18" fillId="0" borderId="24" xfId="3" applyFont="1" applyBorder="1" applyAlignment="1">
      <alignment horizontal="center" vertical="top" wrapText="1"/>
    </xf>
    <xf numFmtId="0" fontId="18" fillId="0" borderId="31" xfId="3" applyFont="1" applyBorder="1" applyAlignment="1">
      <alignment horizontal="center" vertical="center" wrapText="1"/>
    </xf>
    <xf numFmtId="0" fontId="15" fillId="11" borderId="32" xfId="3" applyFont="1" applyFill="1" applyBorder="1" applyAlignment="1">
      <alignment horizontal="center" vertical="center" wrapText="1"/>
    </xf>
    <xf numFmtId="0" fontId="18" fillId="5" borderId="24" xfId="3" applyFont="1" applyFill="1" applyBorder="1" applyAlignment="1">
      <alignment horizontal="center" vertical="center" wrapText="1"/>
    </xf>
    <xf numFmtId="0" fontId="18" fillId="5" borderId="24" xfId="4" applyFont="1" applyFill="1" applyBorder="1" applyAlignment="1" applyProtection="1">
      <alignment horizontal="center" vertical="center" wrapText="1"/>
    </xf>
    <xf numFmtId="0" fontId="14" fillId="0" borderId="23" xfId="3" applyFont="1" applyBorder="1" applyAlignment="1">
      <alignment wrapText="1"/>
    </xf>
    <xf numFmtId="0" fontId="14" fillId="0" borderId="24" xfId="3" applyFont="1" applyBorder="1" applyAlignment="1">
      <alignment wrapText="1"/>
    </xf>
    <xf numFmtId="0" fontId="26" fillId="8" borderId="20" xfId="3" applyFont="1" applyFill="1" applyBorder="1" applyAlignment="1">
      <alignment horizontal="center" wrapText="1"/>
    </xf>
    <xf numFmtId="0" fontId="14" fillId="0" borderId="37" xfId="3" applyFont="1" applyBorder="1" applyAlignment="1">
      <alignment horizontal="center" wrapText="1"/>
    </xf>
    <xf numFmtId="0" fontId="18" fillId="0" borderId="0" xfId="4" applyFont="1" applyFill="1" applyBorder="1" applyAlignment="1" applyProtection="1">
      <alignment horizontal="center" vertical="center" wrapText="1"/>
    </xf>
    <xf numFmtId="0" fontId="15" fillId="0" borderId="0" xfId="3" applyFont="1" applyAlignment="1">
      <alignment horizontal="center" wrapText="1"/>
    </xf>
    <xf numFmtId="0" fontId="18" fillId="0" borderId="36" xfId="4" applyFont="1" applyFill="1" applyBorder="1" applyAlignment="1" applyProtection="1">
      <alignment horizontal="center" vertical="center" wrapText="1"/>
    </xf>
    <xf numFmtId="0" fontId="16" fillId="0" borderId="22" xfId="3" applyFont="1" applyBorder="1" applyAlignment="1">
      <alignment horizontal="center" vertical="center" wrapText="1"/>
    </xf>
    <xf numFmtId="0" fontId="18" fillId="5" borderId="21" xfId="3" applyFont="1" applyFill="1" applyBorder="1" applyAlignment="1">
      <alignment horizontal="center" vertical="center" wrapText="1"/>
    </xf>
    <xf numFmtId="0" fontId="18" fillId="5" borderId="0" xfId="3" applyFont="1" applyFill="1" applyAlignment="1">
      <alignment horizontal="center" vertical="center" wrapText="1"/>
    </xf>
    <xf numFmtId="0" fontId="14" fillId="6" borderId="21" xfId="3" applyFont="1" applyFill="1" applyBorder="1" applyAlignment="1">
      <alignment horizontal="center" vertical="center" wrapText="1"/>
    </xf>
    <xf numFmtId="0" fontId="15" fillId="11" borderId="35" xfId="3" applyFont="1" applyFill="1" applyBorder="1" applyAlignment="1">
      <alignment horizontal="center" vertical="center" wrapText="1"/>
    </xf>
    <xf numFmtId="0" fontId="14" fillId="0" borderId="34" xfId="3" applyFont="1" applyBorder="1" applyAlignment="1">
      <alignment horizontal="center" wrapText="1"/>
    </xf>
    <xf numFmtId="165" fontId="18" fillId="5" borderId="23" xfId="3" applyNumberFormat="1" applyFont="1" applyFill="1" applyBorder="1" applyAlignment="1">
      <alignment horizontal="center" vertical="center" wrapText="1"/>
    </xf>
    <xf numFmtId="164" fontId="18" fillId="5" borderId="23" xfId="3" applyNumberFormat="1" applyFont="1" applyFill="1" applyBorder="1" applyAlignment="1">
      <alignment horizontal="center" vertical="center" wrapText="1"/>
    </xf>
    <xf numFmtId="165" fontId="18" fillId="0" borderId="0" xfId="3" applyNumberFormat="1" applyFont="1" applyAlignment="1">
      <alignment horizontal="center" vertical="center" wrapText="1"/>
    </xf>
    <xf numFmtId="164" fontId="18" fillId="0" borderId="0" xfId="3" applyNumberFormat="1" applyFont="1" applyAlignment="1">
      <alignment horizontal="center" vertical="center" wrapText="1"/>
    </xf>
    <xf numFmtId="0" fontId="14" fillId="0" borderId="0" xfId="3" applyFont="1" applyAlignment="1">
      <alignment horizontal="center" vertical="center" wrapText="1"/>
    </xf>
    <xf numFmtId="0" fontId="23" fillId="0" borderId="0" xfId="3" applyFont="1"/>
    <xf numFmtId="0" fontId="23" fillId="0" borderId="0" xfId="3" applyFont="1" applyAlignment="1">
      <alignment horizontal="center"/>
    </xf>
    <xf numFmtId="0" fontId="33" fillId="0" borderId="29" xfId="3" applyFont="1" applyBorder="1" applyAlignment="1">
      <alignment horizontal="center" vertical="center" wrapText="1"/>
    </xf>
    <xf numFmtId="166" fontId="26" fillId="0" borderId="29" xfId="3" applyNumberFormat="1" applyFont="1" applyBorder="1" applyAlignment="1">
      <alignment horizontal="center"/>
    </xf>
    <xf numFmtId="0" fontId="36" fillId="0" borderId="29" xfId="3" applyFont="1" applyBorder="1" applyAlignment="1">
      <alignment horizontal="center"/>
    </xf>
    <xf numFmtId="0" fontId="14" fillId="0" borderId="29" xfId="3" applyFont="1" applyBorder="1" applyAlignment="1">
      <alignment horizontal="center"/>
    </xf>
    <xf numFmtId="166" fontId="14" fillId="0" borderId="29" xfId="3" applyNumberFormat="1" applyFont="1" applyBorder="1" applyAlignment="1">
      <alignment horizontal="center"/>
    </xf>
    <xf numFmtId="0" fontId="20" fillId="0" borderId="29" xfId="3" applyFont="1" applyBorder="1" applyAlignment="1">
      <alignment horizontal="center"/>
    </xf>
    <xf numFmtId="1" fontId="33" fillId="0" borderId="29" xfId="3" applyNumberFormat="1" applyFont="1" applyBorder="1" applyAlignment="1">
      <alignment horizontal="center"/>
    </xf>
    <xf numFmtId="0" fontId="33" fillId="0" borderId="29" xfId="6" applyFont="1" applyBorder="1" applyAlignment="1">
      <alignment horizontal="center" vertical="center" wrapText="1"/>
    </xf>
    <xf numFmtId="166" fontId="33" fillId="0" borderId="29" xfId="3" applyNumberFormat="1" applyFont="1" applyBorder="1" applyAlignment="1">
      <alignment horizontal="center"/>
    </xf>
    <xf numFmtId="0" fontId="20" fillId="0" borderId="29" xfId="6" applyFont="1" applyBorder="1" applyAlignment="1">
      <alignment horizontal="center"/>
    </xf>
    <xf numFmtId="0" fontId="15" fillId="3" borderId="33" xfId="3" applyFont="1" applyFill="1" applyBorder="1" applyAlignment="1">
      <alignment horizontal="center" wrapText="1"/>
    </xf>
    <xf numFmtId="0" fontId="16" fillId="0" borderId="23" xfId="0" applyFont="1" applyBorder="1" applyAlignment="1">
      <alignment horizontal="center" wrapText="1"/>
    </xf>
    <xf numFmtId="166" fontId="26" fillId="0" borderId="29" xfId="3" applyNumberFormat="1" applyFont="1" applyBorder="1" applyAlignment="1">
      <alignment horizontal="center" wrapText="1"/>
    </xf>
    <xf numFmtId="0" fontId="36" fillId="0" borderId="29" xfId="3" applyFont="1" applyBorder="1" applyAlignment="1">
      <alignment horizontal="center" wrapText="1"/>
    </xf>
    <xf numFmtId="0" fontId="14" fillId="0" borderId="29" xfId="3" applyFont="1" applyBorder="1" applyAlignment="1">
      <alignment horizontal="center" wrapText="1"/>
    </xf>
    <xf numFmtId="166" fontId="14" fillId="0" borderId="29" xfId="3" applyNumberFormat="1" applyFont="1" applyBorder="1" applyAlignment="1">
      <alignment horizontal="center" wrapText="1"/>
    </xf>
    <xf numFmtId="0" fontId="20" fillId="0" borderId="29" xfId="3" applyFont="1" applyBorder="1" applyAlignment="1">
      <alignment horizontal="center" wrapText="1"/>
    </xf>
    <xf numFmtId="1" fontId="33" fillId="0" borderId="29" xfId="3" applyNumberFormat="1" applyFont="1" applyBorder="1" applyAlignment="1">
      <alignment horizontal="center" wrapText="1"/>
    </xf>
    <xf numFmtId="166" fontId="33" fillId="0" borderId="29" xfId="3" applyNumberFormat="1" applyFont="1" applyBorder="1" applyAlignment="1">
      <alignment horizontal="center" wrapText="1"/>
    </xf>
    <xf numFmtId="0" fontId="33" fillId="0" borderId="29" xfId="3" applyFont="1" applyBorder="1" applyAlignment="1">
      <alignment horizontal="center" vertical="center"/>
    </xf>
    <xf numFmtId="0" fontId="21" fillId="0" borderId="52" xfId="3" applyFont="1" applyBorder="1" applyAlignment="1">
      <alignment horizontal="center" vertical="center" wrapText="1"/>
    </xf>
    <xf numFmtId="0" fontId="21" fillId="0" borderId="52" xfId="6" applyFont="1" applyBorder="1" applyAlignment="1">
      <alignment horizontal="center" vertical="center" wrapText="1"/>
    </xf>
    <xf numFmtId="166" fontId="21" fillId="0" borderId="52" xfId="3" applyNumberFormat="1" applyFont="1" applyBorder="1" applyAlignment="1">
      <alignment horizontal="center"/>
    </xf>
    <xf numFmtId="0" fontId="24" fillId="0" borderId="52" xfId="3" applyFont="1" applyBorder="1" applyAlignment="1">
      <alignment horizontal="center"/>
    </xf>
    <xf numFmtId="0" fontId="24" fillId="0" borderId="52" xfId="6" applyFont="1" applyBorder="1" applyAlignment="1">
      <alignment horizontal="center" wrapText="1"/>
    </xf>
    <xf numFmtId="166" fontId="23" fillId="0" borderId="52" xfId="6" applyNumberFormat="1" applyFont="1" applyBorder="1" applyAlignment="1">
      <alignment horizontal="center" vertical="center"/>
    </xf>
    <xf numFmtId="0" fontId="24" fillId="0" borderId="52" xfId="3" applyFont="1" applyBorder="1" applyAlignment="1">
      <alignment horizontal="center" vertical="center"/>
    </xf>
    <xf numFmtId="0" fontId="16" fillId="6" borderId="50" xfId="3" applyFont="1" applyFill="1" applyBorder="1" applyAlignment="1">
      <alignment horizontal="center" vertical="top" wrapText="1"/>
    </xf>
    <xf numFmtId="0" fontId="14" fillId="0" borderId="50" xfId="3" applyFont="1" applyBorder="1" applyAlignment="1">
      <alignment horizontal="center"/>
    </xf>
    <xf numFmtId="0" fontId="15" fillId="16" borderId="23" xfId="3" applyFont="1" applyFill="1" applyBorder="1" applyAlignment="1">
      <alignment horizontal="center" vertical="top" wrapText="1"/>
    </xf>
    <xf numFmtId="1" fontId="14" fillId="0" borderId="29" xfId="3" applyNumberFormat="1" applyFont="1" applyBorder="1" applyAlignment="1">
      <alignment horizontal="center"/>
    </xf>
    <xf numFmtId="0" fontId="33" fillId="0" borderId="29" xfId="3" applyFont="1" applyBorder="1" applyAlignment="1">
      <alignment horizontal="center"/>
    </xf>
    <xf numFmtId="0" fontId="28" fillId="18" borderId="52" xfId="0" applyFont="1" applyFill="1" applyBorder="1" applyAlignment="1">
      <alignment horizontal="center" vertical="center" wrapText="1"/>
    </xf>
    <xf numFmtId="0" fontId="28" fillId="0" borderId="52" xfId="0" applyFont="1" applyBorder="1" applyAlignment="1">
      <alignment horizontal="center" vertical="center" wrapText="1"/>
    </xf>
    <xf numFmtId="0" fontId="28" fillId="0" borderId="52" xfId="0" applyFont="1" applyBorder="1" applyAlignment="1">
      <alignment horizontal="center" wrapText="1"/>
    </xf>
    <xf numFmtId="0" fontId="16" fillId="0" borderId="24" xfId="3" applyFont="1" applyBorder="1" applyAlignment="1">
      <alignment horizontal="center" vertical="center" wrapText="1"/>
    </xf>
    <xf numFmtId="1" fontId="15" fillId="8" borderId="32" xfId="3" applyNumberFormat="1" applyFont="1" applyFill="1" applyBorder="1" applyAlignment="1">
      <alignment horizontal="center" vertical="center" wrapText="1"/>
    </xf>
    <xf numFmtId="0" fontId="16" fillId="0" borderId="27" xfId="3" applyFont="1" applyBorder="1" applyAlignment="1">
      <alignment horizontal="center" wrapText="1"/>
    </xf>
    <xf numFmtId="0" fontId="28" fillId="6" borderId="22" xfId="3" applyFont="1" applyFill="1" applyBorder="1" applyAlignment="1">
      <alignment horizontal="center" vertical="top" wrapText="1"/>
    </xf>
    <xf numFmtId="0" fontId="29" fillId="0" borderId="23" xfId="4" applyFont="1" applyFill="1" applyBorder="1" applyAlignment="1" applyProtection="1">
      <alignment horizontal="center" vertical="center" wrapText="1"/>
    </xf>
    <xf numFmtId="0" fontId="29" fillId="0" borderId="31" xfId="4" applyFont="1" applyFill="1" applyBorder="1" applyAlignment="1" applyProtection="1">
      <alignment horizontal="center" vertical="center" wrapText="1"/>
    </xf>
    <xf numFmtId="0" fontId="23" fillId="0" borderId="23" xfId="3" applyFont="1" applyBorder="1" applyAlignment="1">
      <alignment horizontal="center" wrapText="1"/>
    </xf>
    <xf numFmtId="0" fontId="29" fillId="0" borderId="30" xfId="4" applyFont="1" applyFill="1" applyBorder="1" applyAlignment="1" applyProtection="1">
      <alignment horizontal="center" vertical="center" wrapText="1"/>
    </xf>
    <xf numFmtId="0" fontId="28" fillId="6" borderId="49" xfId="3" applyFont="1" applyFill="1" applyBorder="1" applyAlignment="1">
      <alignment horizontal="center" vertical="top" wrapText="1"/>
    </xf>
    <xf numFmtId="0" fontId="25" fillId="16" borderId="23" xfId="3" applyFont="1" applyFill="1" applyBorder="1" applyAlignment="1">
      <alignment horizontal="center" vertical="top" wrapText="1"/>
    </xf>
    <xf numFmtId="0" fontId="28" fillId="6" borderId="30" xfId="3" applyFont="1" applyFill="1" applyBorder="1" applyAlignment="1">
      <alignment horizontal="center" vertical="top" wrapText="1"/>
    </xf>
    <xf numFmtId="0" fontId="29" fillId="12" borderId="22" xfId="3" applyFont="1" applyFill="1" applyBorder="1" applyAlignment="1">
      <alignment horizontal="center" vertical="top" wrapText="1"/>
    </xf>
    <xf numFmtId="0" fontId="24" fillId="0" borderId="29" xfId="6" applyFont="1" applyBorder="1" applyAlignment="1">
      <alignment horizontal="center" wrapText="1"/>
    </xf>
    <xf numFmtId="1" fontId="23" fillId="0" borderId="29" xfId="6" applyNumberFormat="1" applyFont="1" applyBorder="1" applyAlignment="1">
      <alignment horizontal="center" wrapText="1"/>
    </xf>
    <xf numFmtId="166" fontId="23" fillId="0" borderId="51" xfId="6" applyNumberFormat="1" applyFont="1" applyBorder="1" applyAlignment="1">
      <alignment horizontal="center" wrapText="1"/>
    </xf>
    <xf numFmtId="0" fontId="14" fillId="5" borderId="23" xfId="3" applyFont="1" applyFill="1" applyBorder="1" applyAlignment="1">
      <alignment horizontal="center" vertical="center" wrapText="1"/>
    </xf>
    <xf numFmtId="49" fontId="14" fillId="5" borderId="23" xfId="3" applyNumberFormat="1" applyFont="1" applyFill="1" applyBorder="1" applyAlignment="1">
      <alignment horizontal="center" vertical="center" wrapText="1"/>
    </xf>
    <xf numFmtId="0" fontId="18" fillId="5" borderId="23" xfId="5" applyFont="1" applyFill="1" applyBorder="1" applyAlignment="1" applyProtection="1">
      <alignment horizontal="center" vertical="center" wrapText="1"/>
    </xf>
    <xf numFmtId="1" fontId="15" fillId="8" borderId="20" xfId="3" applyNumberFormat="1" applyFont="1" applyFill="1" applyBorder="1" applyAlignment="1">
      <alignment horizontal="center" vertical="center" wrapText="1"/>
    </xf>
    <xf numFmtId="49" fontId="14" fillId="5" borderId="23" xfId="3" applyNumberFormat="1" applyFont="1" applyFill="1" applyBorder="1" applyAlignment="1">
      <alignment horizontal="center" wrapText="1"/>
    </xf>
    <xf numFmtId="0" fontId="18" fillId="0" borderId="0" xfId="3" applyFont="1" applyAlignment="1">
      <alignment horizontal="center" vertical="center" wrapText="1"/>
    </xf>
    <xf numFmtId="0" fontId="16" fillId="0" borderId="21" xfId="3" applyFont="1" applyBorder="1" applyAlignment="1">
      <alignment horizontal="center" vertical="center" wrapText="1"/>
    </xf>
    <xf numFmtId="0" fontId="14" fillId="0" borderId="43" xfId="3" applyFont="1" applyBorder="1" applyAlignment="1">
      <alignment horizontal="center"/>
    </xf>
    <xf numFmtId="0" fontId="14" fillId="0" borderId="41" xfId="3" applyFont="1" applyBorder="1" applyAlignment="1">
      <alignment horizontal="center"/>
    </xf>
    <xf numFmtId="0" fontId="14" fillId="0" borderId="39" xfId="3" applyFont="1" applyBorder="1" applyAlignment="1">
      <alignment horizontal="center"/>
    </xf>
    <xf numFmtId="0" fontId="14" fillId="0" borderId="38" xfId="3" applyFont="1" applyBorder="1" applyAlignment="1">
      <alignment horizontal="center"/>
    </xf>
    <xf numFmtId="0" fontId="16" fillId="0" borderId="23" xfId="0" applyFont="1" applyBorder="1" applyAlignment="1">
      <alignment horizontal="center" vertical="center"/>
    </xf>
    <xf numFmtId="0" fontId="14" fillId="0" borderId="24" xfId="3" applyFont="1" applyBorder="1"/>
    <xf numFmtId="0" fontId="16" fillId="6" borderId="30" xfId="3" applyFont="1" applyFill="1" applyBorder="1" applyAlignment="1">
      <alignment horizontal="center"/>
    </xf>
    <xf numFmtId="49" fontId="16" fillId="5" borderId="42" xfId="3" applyNumberFormat="1" applyFont="1" applyFill="1" applyBorder="1" applyAlignment="1">
      <alignment horizontal="center" vertical="center"/>
    </xf>
    <xf numFmtId="0" fontId="15" fillId="5" borderId="42" xfId="3" applyFont="1" applyFill="1" applyBorder="1" applyAlignment="1">
      <alignment horizontal="center" vertical="center"/>
    </xf>
    <xf numFmtId="164" fontId="15" fillId="5" borderId="42" xfId="3" applyNumberFormat="1" applyFont="1" applyFill="1" applyBorder="1" applyAlignment="1">
      <alignment horizontal="center" vertical="center"/>
    </xf>
    <xf numFmtId="0" fontId="14" fillId="0" borderId="42" xfId="3" applyFont="1" applyBorder="1"/>
    <xf numFmtId="0" fontId="14" fillId="0" borderId="36" xfId="3" applyFont="1" applyBorder="1"/>
    <xf numFmtId="0" fontId="14" fillId="0" borderId="40" xfId="3" applyFont="1" applyBorder="1"/>
    <xf numFmtId="0" fontId="35" fillId="14" borderId="0" xfId="2" applyFont="1" applyFill="1" applyAlignment="1">
      <alignment horizontal="center" wrapText="1"/>
    </xf>
    <xf numFmtId="0" fontId="31" fillId="14" borderId="0" xfId="2" applyFont="1" applyFill="1" applyAlignment="1">
      <alignment horizontal="center" wrapText="1"/>
    </xf>
    <xf numFmtId="0" fontId="23" fillId="5" borderId="23" xfId="3" applyFont="1" applyFill="1" applyBorder="1" applyAlignment="1">
      <alignment horizontal="center" wrapText="1"/>
    </xf>
    <xf numFmtId="0" fontId="21" fillId="3" borderId="23" xfId="3" applyFont="1" applyFill="1" applyBorder="1" applyAlignment="1">
      <alignment horizontal="center" wrapText="1"/>
    </xf>
    <xf numFmtId="0" fontId="23" fillId="5" borderId="23" xfId="0" applyFont="1" applyFill="1" applyBorder="1" applyAlignment="1">
      <alignment horizontal="center" vertical="center"/>
    </xf>
    <xf numFmtId="0" fontId="0" fillId="5" borderId="23" xfId="0" applyFill="1" applyBorder="1" applyAlignment="1">
      <alignment horizontal="center" vertical="center"/>
    </xf>
    <xf numFmtId="0" fontId="16" fillId="5" borderId="23" xfId="0" applyFont="1" applyFill="1" applyBorder="1" applyAlignment="1">
      <alignment horizontal="center" vertical="center"/>
    </xf>
    <xf numFmtId="0" fontId="0" fillId="5" borderId="23" xfId="0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21" fillId="3" borderId="23" xfId="3" applyFont="1" applyFill="1" applyBorder="1" applyAlignment="1">
      <alignment horizontal="center"/>
    </xf>
    <xf numFmtId="0" fontId="0" fillId="0" borderId="23" xfId="0" applyBorder="1"/>
    <xf numFmtId="0" fontId="21" fillId="0" borderId="52" xfId="3" applyFont="1" applyBorder="1" applyAlignment="1">
      <alignment horizontal="center" vertical="center"/>
    </xf>
    <xf numFmtId="0" fontId="21" fillId="0" borderId="52" xfId="6" applyFont="1" applyBorder="1" applyAlignment="1">
      <alignment horizontal="center" vertical="center"/>
    </xf>
    <xf numFmtId="0" fontId="24" fillId="0" borderId="52" xfId="6" applyFont="1" applyBorder="1" applyAlignment="1">
      <alignment horizontal="center"/>
    </xf>
    <xf numFmtId="0" fontId="28" fillId="18" borderId="52" xfId="0" applyFont="1" applyFill="1" applyBorder="1" applyAlignment="1">
      <alignment horizontal="center" vertical="center"/>
    </xf>
    <xf numFmtId="1" fontId="36" fillId="0" borderId="29" xfId="3" applyNumberFormat="1" applyFont="1" applyBorder="1" applyAlignment="1">
      <alignment horizontal="center"/>
    </xf>
    <xf numFmtId="0" fontId="31" fillId="14" borderId="0" xfId="2" applyFont="1" applyFill="1" applyAlignment="1">
      <alignment horizontal="center"/>
    </xf>
    <xf numFmtId="0" fontId="32" fillId="14" borderId="0" xfId="2" applyFont="1" applyFill="1" applyAlignment="1">
      <alignment horizontal="center" wrapText="1"/>
    </xf>
    <xf numFmtId="0" fontId="35" fillId="14" borderId="0" xfId="2" applyFont="1" applyFill="1" applyAlignment="1">
      <alignment horizontal="center"/>
    </xf>
    <xf numFmtId="0" fontId="14" fillId="5" borderId="0" xfId="3" applyFont="1" applyFill="1" applyAlignment="1">
      <alignment horizontal="center"/>
    </xf>
    <xf numFmtId="0" fontId="27" fillId="16" borderId="23" xfId="3" applyFont="1" applyFill="1" applyBorder="1" applyAlignment="1">
      <alignment horizontal="center" vertical="top" wrapText="1"/>
    </xf>
    <xf numFmtId="0" fontId="9" fillId="7" borderId="19" xfId="1" applyFont="1" applyFill="1" applyBorder="1" applyAlignment="1" applyProtection="1">
      <alignment horizontal="center" vertical="center" wrapText="1"/>
    </xf>
    <xf numFmtId="0" fontId="15" fillId="3" borderId="23" xfId="6" applyFont="1" applyFill="1" applyBorder="1" applyAlignment="1">
      <alignment horizontal="center" wrapText="1"/>
    </xf>
    <xf numFmtId="0" fontId="15" fillId="3" borderId="30" xfId="6" applyFont="1" applyFill="1" applyBorder="1" applyAlignment="1">
      <alignment horizontal="center" wrapText="1"/>
    </xf>
    <xf numFmtId="0" fontId="14" fillId="0" borderId="23" xfId="6" applyFont="1" applyBorder="1" applyAlignment="1">
      <alignment horizontal="center" vertical="center" wrapText="1"/>
    </xf>
    <xf numFmtId="0" fontId="18" fillId="0" borderId="27" xfId="4" applyFont="1" applyFill="1" applyBorder="1" applyAlignment="1" applyProtection="1">
      <alignment horizontal="center" vertical="center" wrapText="1"/>
    </xf>
    <xf numFmtId="0" fontId="14" fillId="6" borderId="23" xfId="6" applyFont="1" applyFill="1" applyBorder="1" applyAlignment="1">
      <alignment horizontal="center" vertical="center" wrapText="1"/>
    </xf>
    <xf numFmtId="0" fontId="14" fillId="6" borderId="24" xfId="6" applyFont="1" applyFill="1" applyBorder="1" applyAlignment="1">
      <alignment horizontal="center" vertical="center" wrapText="1"/>
    </xf>
    <xf numFmtId="0" fontId="15" fillId="15" borderId="23" xfId="6" applyFont="1" applyFill="1" applyBorder="1" applyAlignment="1">
      <alignment horizontal="center" wrapText="1"/>
    </xf>
    <xf numFmtId="0" fontId="16" fillId="6" borderId="24" xfId="3" applyFont="1" applyFill="1" applyBorder="1" applyAlignment="1">
      <alignment horizontal="center" vertical="center" wrapText="1"/>
    </xf>
    <xf numFmtId="0" fontId="26" fillId="8" borderId="32" xfId="3" applyFont="1" applyFill="1" applyBorder="1" applyAlignment="1">
      <alignment horizontal="center" vertical="center" wrapText="1"/>
    </xf>
    <xf numFmtId="0" fontId="18" fillId="0" borderId="0" xfId="0" applyFont="1" applyAlignment="1">
      <alignment horizontal="center" wrapText="1"/>
    </xf>
    <xf numFmtId="166" fontId="33" fillId="0" borderId="29" xfId="7" applyNumberFormat="1" applyFont="1" applyBorder="1" applyAlignment="1">
      <alignment horizontal="center" vertical="center" wrapText="1"/>
    </xf>
    <xf numFmtId="0" fontId="20" fillId="0" borderId="12" xfId="6" applyFont="1" applyBorder="1" applyAlignment="1">
      <alignment vertical="center" wrapText="1"/>
    </xf>
    <xf numFmtId="0" fontId="20" fillId="0" borderId="11" xfId="6" applyFont="1" applyBorder="1" applyAlignment="1">
      <alignment vertical="center" wrapText="1"/>
    </xf>
    <xf numFmtId="0" fontId="36" fillId="0" borderId="29" xfId="6" applyFont="1" applyBorder="1" applyAlignment="1">
      <alignment horizontal="center" wrapText="1"/>
    </xf>
    <xf numFmtId="1" fontId="14" fillId="0" borderId="29" xfId="6" applyNumberFormat="1" applyFont="1" applyBorder="1" applyAlignment="1">
      <alignment horizontal="center" wrapText="1"/>
    </xf>
    <xf numFmtId="166" fontId="14" fillId="0" borderId="51" xfId="6" applyNumberFormat="1" applyFont="1" applyBorder="1" applyAlignment="1">
      <alignment horizontal="center" wrapText="1"/>
    </xf>
    <xf numFmtId="0" fontId="26" fillId="8" borderId="23" xfId="3" applyFont="1" applyFill="1" applyBorder="1" applyAlignment="1">
      <alignment horizontal="center" vertical="center" wrapText="1"/>
    </xf>
    <xf numFmtId="166" fontId="14" fillId="0" borderId="29" xfId="6" applyNumberFormat="1" applyFont="1" applyBorder="1" applyAlignment="1">
      <alignment horizontal="center" wrapText="1"/>
    </xf>
    <xf numFmtId="0" fontId="20" fillId="0" borderId="29" xfId="6" applyFont="1" applyBorder="1" applyAlignment="1">
      <alignment horizontal="center" wrapText="1"/>
    </xf>
    <xf numFmtId="166" fontId="33" fillId="0" borderId="29" xfId="6" applyNumberFormat="1" applyFont="1" applyBorder="1" applyAlignment="1">
      <alignment horizontal="center" wrapText="1"/>
    </xf>
    <xf numFmtId="1" fontId="33" fillId="0" borderId="29" xfId="6" applyNumberFormat="1" applyFont="1" applyBorder="1" applyAlignment="1">
      <alignment horizontal="center" wrapText="1"/>
    </xf>
    <xf numFmtId="0" fontId="33" fillId="0" borderId="0" xfId="6" applyFont="1" applyAlignment="1">
      <alignment horizontal="center" vertical="center" wrapText="1"/>
    </xf>
    <xf numFmtId="0" fontId="20" fillId="0" borderId="0" xfId="6" applyFont="1" applyAlignment="1">
      <alignment horizontal="center" wrapText="1"/>
    </xf>
    <xf numFmtId="1" fontId="36" fillId="0" borderId="29" xfId="3" applyNumberFormat="1" applyFont="1" applyBorder="1" applyAlignment="1">
      <alignment horizontal="center" wrapText="1"/>
    </xf>
    <xf numFmtId="166" fontId="33" fillId="0" borderId="0" xfId="6" applyNumberFormat="1" applyFont="1" applyAlignment="1">
      <alignment horizontal="center" wrapText="1"/>
    </xf>
    <xf numFmtId="0" fontId="26" fillId="8" borderId="32" xfId="3" applyFont="1" applyFill="1" applyBorder="1" applyAlignment="1">
      <alignment horizontal="center" wrapText="1"/>
    </xf>
    <xf numFmtId="17" fontId="18" fillId="0" borderId="23" xfId="4" applyNumberFormat="1" applyFont="1" applyFill="1" applyBorder="1" applyAlignment="1" applyProtection="1">
      <alignment horizontal="center" vertical="center" wrapText="1"/>
    </xf>
    <xf numFmtId="0" fontId="18" fillId="0" borderId="30" xfId="4" applyFont="1" applyFill="1" applyBorder="1" applyAlignment="1" applyProtection="1">
      <alignment horizontal="center" vertical="center" wrapText="1"/>
    </xf>
    <xf numFmtId="0" fontId="16" fillId="6" borderId="31" xfId="3" applyFont="1" applyFill="1" applyBorder="1" applyAlignment="1">
      <alignment horizontal="center" vertical="center" wrapText="1"/>
    </xf>
    <xf numFmtId="0" fontId="16" fillId="12" borderId="23" xfId="0" applyFont="1" applyFill="1" applyBorder="1" applyAlignment="1">
      <alignment horizontal="center" vertical="center"/>
    </xf>
    <xf numFmtId="0" fontId="16" fillId="12" borderId="30" xfId="0" applyFont="1" applyFill="1" applyBorder="1" applyAlignment="1">
      <alignment horizontal="center" vertical="center"/>
    </xf>
    <xf numFmtId="0" fontId="15" fillId="17" borderId="23" xfId="3" applyFont="1" applyFill="1" applyBorder="1" applyAlignment="1">
      <alignment horizontal="center" vertical="center"/>
    </xf>
    <xf numFmtId="0" fontId="18" fillId="5" borderId="23" xfId="0" applyFont="1" applyFill="1" applyBorder="1" applyAlignment="1">
      <alignment horizontal="center"/>
    </xf>
    <xf numFmtId="1" fontId="18" fillId="5" borderId="23" xfId="0" applyNumberFormat="1" applyFont="1" applyFill="1" applyBorder="1" applyAlignment="1">
      <alignment horizontal="center"/>
    </xf>
    <xf numFmtId="1" fontId="18" fillId="5" borderId="30" xfId="0" applyNumberFormat="1" applyFont="1" applyFill="1" applyBorder="1" applyAlignment="1">
      <alignment horizontal="center"/>
    </xf>
    <xf numFmtId="0" fontId="18" fillId="5" borderId="30" xfId="0" applyFont="1" applyFill="1" applyBorder="1" applyAlignment="1">
      <alignment horizontal="center"/>
    </xf>
    <xf numFmtId="0" fontId="14" fillId="5" borderId="22" xfId="0" applyFont="1" applyFill="1" applyBorder="1"/>
    <xf numFmtId="0" fontId="14" fillId="5" borderId="21" xfId="0" applyFont="1" applyFill="1" applyBorder="1"/>
    <xf numFmtId="0" fontId="33" fillId="15" borderId="20" xfId="0" applyFont="1" applyFill="1" applyBorder="1" applyAlignment="1">
      <alignment horizontal="center"/>
    </xf>
    <xf numFmtId="167" fontId="16" fillId="12" borderId="22" xfId="0" applyNumberFormat="1" applyFont="1" applyFill="1" applyBorder="1" applyAlignment="1">
      <alignment horizontal="center" vertical="center"/>
    </xf>
    <xf numFmtId="0" fontId="18" fillId="5" borderId="22" xfId="4" applyFont="1" applyFill="1" applyBorder="1" applyAlignment="1" applyProtection="1">
      <alignment horizontal="center" vertical="center"/>
    </xf>
    <xf numFmtId="0" fontId="16" fillId="12" borderId="50" xfId="0" applyFont="1" applyFill="1" applyBorder="1" applyAlignment="1">
      <alignment horizontal="center" vertical="center"/>
    </xf>
    <xf numFmtId="167" fontId="16" fillId="12" borderId="23" xfId="0" applyNumberFormat="1" applyFont="1" applyFill="1" applyBorder="1" applyAlignment="1">
      <alignment horizontal="center" vertical="center"/>
    </xf>
    <xf numFmtId="166" fontId="33" fillId="0" borderId="29" xfId="7" applyNumberFormat="1" applyFont="1" applyBorder="1" applyAlignment="1">
      <alignment horizontal="center"/>
    </xf>
    <xf numFmtId="0" fontId="15" fillId="16" borderId="23" xfId="3" applyFont="1" applyFill="1" applyBorder="1" applyAlignment="1">
      <alignment horizontal="center" vertical="center"/>
    </xf>
    <xf numFmtId="0" fontId="16" fillId="6" borderId="22" xfId="3" applyFont="1" applyFill="1" applyBorder="1" applyAlignment="1">
      <alignment horizontal="center" vertical="center"/>
    </xf>
    <xf numFmtId="0" fontId="18" fillId="0" borderId="31" xfId="4" applyFont="1" applyFill="1" applyBorder="1" applyAlignment="1" applyProtection="1">
      <alignment horizontal="center" vertical="center"/>
    </xf>
    <xf numFmtId="0" fontId="16" fillId="6" borderId="23" xfId="3" applyFont="1" applyFill="1" applyBorder="1" applyAlignment="1">
      <alignment horizontal="center" vertical="top"/>
    </xf>
    <xf numFmtId="0" fontId="26" fillId="16" borderId="23" xfId="3" applyFont="1" applyFill="1" applyBorder="1" applyAlignment="1">
      <alignment horizontal="center" vertical="top"/>
    </xf>
    <xf numFmtId="0" fontId="18" fillId="0" borderId="23" xfId="3" applyFont="1" applyBorder="1" applyAlignment="1">
      <alignment horizontal="center"/>
    </xf>
    <xf numFmtId="0" fontId="14" fillId="0" borderId="0" xfId="3" applyFont="1" applyAlignment="1">
      <alignment horizontal="left"/>
    </xf>
    <xf numFmtId="0" fontId="18" fillId="0" borderId="23" xfId="3" applyFont="1" applyBorder="1" applyAlignment="1">
      <alignment horizontal="center" vertical="top"/>
    </xf>
    <xf numFmtId="1" fontId="15" fillId="8" borderId="32" xfId="3" applyNumberFormat="1" applyFont="1" applyFill="1" applyBorder="1" applyAlignment="1">
      <alignment horizontal="center"/>
    </xf>
    <xf numFmtId="1" fontId="18" fillId="5" borderId="23" xfId="0" applyNumberFormat="1" applyFont="1" applyFill="1" applyBorder="1" applyAlignment="1">
      <alignment horizontal="center" vertical="center"/>
    </xf>
    <xf numFmtId="0" fontId="16" fillId="6" borderId="24" xfId="3" applyFont="1" applyFill="1" applyBorder="1" applyAlignment="1">
      <alignment horizontal="center" vertical="top"/>
    </xf>
    <xf numFmtId="0" fontId="15" fillId="8" borderId="32" xfId="3" applyFont="1" applyFill="1" applyBorder="1" applyAlignment="1">
      <alignment horizontal="center" vertical="top"/>
    </xf>
    <xf numFmtId="0" fontId="16" fillId="6" borderId="22" xfId="3" applyFont="1" applyFill="1" applyBorder="1" applyAlignment="1">
      <alignment horizontal="center" vertical="top"/>
    </xf>
    <xf numFmtId="0" fontId="35" fillId="14" borderId="0" xfId="2" applyFont="1" applyFill="1" applyAlignment="1">
      <alignment horizontal="left"/>
    </xf>
    <xf numFmtId="0" fontId="0" fillId="0" borderId="23" xfId="0" applyBorder="1" applyAlignment="1">
      <alignment horizontal="center"/>
    </xf>
    <xf numFmtId="0" fontId="0" fillId="0" borderId="0" xfId="0" applyAlignment="1">
      <alignment horizontal="center"/>
    </xf>
    <xf numFmtId="0" fontId="0" fillId="5" borderId="23" xfId="0" applyFill="1" applyBorder="1" applyAlignment="1">
      <alignment horizontal="center"/>
    </xf>
    <xf numFmtId="0" fontId="14" fillId="5" borderId="27" xfId="3" applyFont="1" applyFill="1" applyBorder="1" applyAlignment="1">
      <alignment horizontal="center"/>
    </xf>
    <xf numFmtId="0" fontId="14" fillId="5" borderId="26" xfId="3" applyFont="1" applyFill="1" applyBorder="1" applyAlignment="1">
      <alignment horizontal="center"/>
    </xf>
    <xf numFmtId="0" fontId="18" fillId="5" borderId="30" xfId="4" applyFont="1" applyFill="1" applyBorder="1" applyAlignment="1" applyProtection="1">
      <alignment horizontal="center" vertical="center"/>
    </xf>
    <xf numFmtId="1" fontId="6" fillId="3" borderId="14" xfId="1" applyNumberFormat="1" applyFont="1" applyFill="1" applyBorder="1" applyAlignment="1" applyProtection="1">
      <alignment horizontal="center" vertical="center"/>
    </xf>
    <xf numFmtId="0" fontId="23" fillId="5" borderId="23" xfId="0" applyFont="1" applyFill="1" applyBorder="1" applyAlignment="1">
      <alignment horizontal="center"/>
    </xf>
    <xf numFmtId="0" fontId="37" fillId="0" borderId="0" xfId="0" applyFont="1" applyAlignment="1">
      <alignment horizontal="left" vertical="center"/>
    </xf>
    <xf numFmtId="0" fontId="14" fillId="5" borderId="0" xfId="3" applyFont="1" applyFill="1" applyAlignment="1">
      <alignment horizontal="center" vertical="center"/>
    </xf>
    <xf numFmtId="0" fontId="16" fillId="12" borderId="0" xfId="3" applyFont="1" applyFill="1" applyAlignment="1">
      <alignment horizontal="center" vertical="top" wrapText="1"/>
    </xf>
    <xf numFmtId="0" fontId="15" fillId="12" borderId="0" xfId="3" applyFont="1" applyFill="1" applyAlignment="1">
      <alignment horizontal="center" vertical="top" wrapText="1"/>
    </xf>
    <xf numFmtId="0" fontId="14" fillId="0" borderId="23" xfId="0" applyFont="1" applyBorder="1" applyAlignment="1">
      <alignment horizontal="center"/>
    </xf>
    <xf numFmtId="0" fontId="26" fillId="9" borderId="0" xfId="3" applyFont="1" applyFill="1" applyAlignment="1">
      <alignment horizontal="center" vertical="center" wrapText="1"/>
    </xf>
    <xf numFmtId="0" fontId="14" fillId="5" borderId="0" xfId="3" applyFont="1" applyFill="1" applyAlignment="1">
      <alignment horizontal="center" wrapText="1"/>
    </xf>
    <xf numFmtId="0" fontId="14" fillId="12" borderId="0" xfId="3" applyFont="1" applyFill="1" applyAlignment="1">
      <alignment horizontal="center" vertical="center" wrapText="1"/>
    </xf>
    <xf numFmtId="0" fontId="26" fillId="8" borderId="60" xfId="3" applyFont="1" applyFill="1" applyBorder="1" applyAlignment="1">
      <alignment horizontal="center" vertical="center" wrapText="1"/>
    </xf>
    <xf numFmtId="0" fontId="36" fillId="0" borderId="0" xfId="3" applyFont="1" applyAlignment="1">
      <alignment horizontal="center" wrapText="1"/>
    </xf>
    <xf numFmtId="0" fontId="14" fillId="0" borderId="0" xfId="6" applyFont="1" applyAlignment="1">
      <alignment horizontal="center" vertical="center" wrapText="1"/>
    </xf>
    <xf numFmtId="0" fontId="14" fillId="6" borderId="0" xfId="6" applyFont="1" applyFill="1" applyAlignment="1">
      <alignment horizontal="center" vertical="center" wrapText="1"/>
    </xf>
    <xf numFmtId="0" fontId="15" fillId="5" borderId="0" xfId="6" applyFont="1" applyFill="1" applyAlignment="1">
      <alignment horizontal="center" wrapText="1"/>
    </xf>
    <xf numFmtId="1" fontId="33" fillId="0" borderId="0" xfId="6" applyNumberFormat="1" applyFont="1" applyAlignment="1">
      <alignment horizontal="center" wrapText="1"/>
    </xf>
    <xf numFmtId="0" fontId="16" fillId="5" borderId="30" xfId="0" applyFont="1" applyFill="1" applyBorder="1" applyAlignment="1">
      <alignment horizontal="center" vertical="center"/>
    </xf>
    <xf numFmtId="0" fontId="14" fillId="0" borderId="30" xfId="0" applyFont="1" applyBorder="1" applyAlignment="1">
      <alignment horizontal="center"/>
    </xf>
    <xf numFmtId="0" fontId="32" fillId="14" borderId="0" xfId="2" applyFont="1" applyFill="1" applyAlignment="1">
      <alignment horizontal="center"/>
    </xf>
    <xf numFmtId="0" fontId="1" fillId="0" borderId="23" xfId="3" applyFont="1" applyBorder="1" applyAlignment="1">
      <alignment horizontal="center" wrapText="1"/>
    </xf>
    <xf numFmtId="0" fontId="1" fillId="0" borderId="0" xfId="3" applyFont="1" applyAlignment="1">
      <alignment wrapText="1"/>
    </xf>
    <xf numFmtId="0" fontId="1" fillId="0" borderId="0" xfId="3" applyFont="1"/>
    <xf numFmtId="0" fontId="22" fillId="0" borderId="54" xfId="6" applyFont="1" applyBorder="1" applyAlignment="1">
      <alignment horizontal="center"/>
    </xf>
    <xf numFmtId="0" fontId="22" fillId="0" borderId="55" xfId="6" applyFont="1" applyBorder="1" applyAlignment="1">
      <alignment horizontal="center"/>
    </xf>
    <xf numFmtId="0" fontId="22" fillId="0" borderId="57" xfId="6" applyFont="1" applyBorder="1" applyAlignment="1">
      <alignment horizontal="center"/>
    </xf>
    <xf numFmtId="0" fontId="22" fillId="0" borderId="58" xfId="6" applyFont="1" applyBorder="1" applyAlignment="1">
      <alignment horizontal="center"/>
    </xf>
    <xf numFmtId="0" fontId="18" fillId="0" borderId="23" xfId="0" applyFont="1" applyBorder="1" applyAlignment="1">
      <alignment horizontal="center" vertical="center"/>
    </xf>
    <xf numFmtId="17" fontId="18" fillId="0" borderId="23" xfId="4" applyNumberFormat="1" applyFont="1" applyFill="1" applyBorder="1" applyAlignment="1" applyProtection="1">
      <alignment horizontal="center" vertical="center"/>
    </xf>
    <xf numFmtId="0" fontId="18" fillId="5" borderId="23" xfId="4" applyFont="1" applyFill="1" applyBorder="1" applyAlignment="1" applyProtection="1">
      <alignment horizontal="center"/>
    </xf>
    <xf numFmtId="0" fontId="16" fillId="12" borderId="23" xfId="3" applyFont="1" applyFill="1" applyBorder="1" applyAlignment="1">
      <alignment horizontal="center" readingOrder="1"/>
    </xf>
    <xf numFmtId="0" fontId="22" fillId="0" borderId="0" xfId="3" applyFont="1" applyAlignment="1">
      <alignment horizontal="center"/>
    </xf>
    <xf numFmtId="1" fontId="21" fillId="0" borderId="0" xfId="3" applyNumberFormat="1" applyFont="1" applyAlignment="1">
      <alignment horizontal="center"/>
    </xf>
    <xf numFmtId="166" fontId="21" fillId="0" borderId="0" xfId="3" applyNumberFormat="1" applyFont="1" applyAlignment="1">
      <alignment horizontal="center"/>
    </xf>
    <xf numFmtId="1" fontId="39" fillId="4" borderId="18" xfId="1" applyNumberFormat="1" applyFont="1" applyFill="1" applyBorder="1" applyAlignment="1" applyProtection="1">
      <alignment horizontal="center" vertical="center"/>
    </xf>
    <xf numFmtId="166" fontId="21" fillId="0" borderId="51" xfId="6" applyNumberFormat="1" applyFont="1" applyBorder="1" applyAlignment="1">
      <alignment horizontal="center"/>
    </xf>
    <xf numFmtId="0" fontId="21" fillId="0" borderId="0" xfId="3" applyFont="1" applyAlignment="1">
      <alignment vertical="center" wrapText="1"/>
    </xf>
    <xf numFmtId="1" fontId="15" fillId="8" borderId="22" xfId="3" applyNumberFormat="1" applyFont="1" applyFill="1" applyBorder="1" applyAlignment="1">
      <alignment horizontal="center" vertical="center"/>
    </xf>
    <xf numFmtId="0" fontId="37" fillId="0" borderId="0" xfId="0" applyFont="1" applyAlignment="1">
      <alignment vertical="center"/>
    </xf>
    <xf numFmtId="0" fontId="14" fillId="5" borderId="26" xfId="3" applyFont="1" applyFill="1" applyBorder="1" applyAlignment="1">
      <alignment horizontal="center" vertical="center"/>
    </xf>
    <xf numFmtId="166" fontId="26" fillId="5" borderId="29" xfId="3" applyNumberFormat="1" applyFont="1" applyFill="1" applyBorder="1" applyAlignment="1">
      <alignment horizontal="center"/>
    </xf>
    <xf numFmtId="166" fontId="14" fillId="5" borderId="29" xfId="3" applyNumberFormat="1" applyFont="1" applyFill="1" applyBorder="1" applyAlignment="1">
      <alignment horizontal="center"/>
    </xf>
    <xf numFmtId="166" fontId="33" fillId="5" borderId="29" xfId="3" applyNumberFormat="1" applyFont="1" applyFill="1" applyBorder="1" applyAlignment="1">
      <alignment horizontal="center"/>
    </xf>
    <xf numFmtId="0" fontId="14" fillId="20" borderId="27" xfId="3" applyFont="1" applyFill="1" applyBorder="1" applyAlignment="1">
      <alignment horizontal="center"/>
    </xf>
    <xf numFmtId="0" fontId="16" fillId="20" borderId="23" xfId="3" applyFont="1" applyFill="1" applyBorder="1" applyAlignment="1">
      <alignment horizontal="center" vertical="center"/>
    </xf>
    <xf numFmtId="165" fontId="18" fillId="20" borderId="23" xfId="3" applyNumberFormat="1" applyFont="1" applyFill="1" applyBorder="1" applyAlignment="1">
      <alignment horizontal="center" vertical="center"/>
    </xf>
    <xf numFmtId="164" fontId="18" fillId="20" borderId="23" xfId="3" applyNumberFormat="1" applyFont="1" applyFill="1" applyBorder="1" applyAlignment="1">
      <alignment horizontal="center" vertical="center"/>
    </xf>
    <xf numFmtId="0" fontId="14" fillId="20" borderId="23" xfId="3" applyFont="1" applyFill="1" applyBorder="1" applyAlignment="1">
      <alignment horizontal="center"/>
    </xf>
    <xf numFmtId="12" fontId="18" fillId="20" borderId="23" xfId="3" applyNumberFormat="1" applyFont="1" applyFill="1" applyBorder="1" applyAlignment="1">
      <alignment horizontal="center" vertical="center"/>
    </xf>
    <xf numFmtId="0" fontId="17" fillId="20" borderId="23" xfId="3" applyFont="1" applyFill="1" applyBorder="1" applyAlignment="1">
      <alignment horizontal="center" vertical="center" wrapText="1"/>
    </xf>
    <xf numFmtId="49" fontId="16" fillId="20" borderId="23" xfId="3" applyNumberFormat="1" applyFont="1" applyFill="1" applyBorder="1" applyAlignment="1">
      <alignment horizontal="center" vertical="center" wrapText="1"/>
    </xf>
    <xf numFmtId="164" fontId="15" fillId="20" borderId="23" xfId="3" applyNumberFormat="1" applyFont="1" applyFill="1" applyBorder="1" applyAlignment="1">
      <alignment horizontal="center" vertical="center" wrapText="1"/>
    </xf>
    <xf numFmtId="0" fontId="14" fillId="20" borderId="26" xfId="3" applyFont="1" applyFill="1" applyBorder="1" applyAlignment="1">
      <alignment horizontal="center"/>
    </xf>
    <xf numFmtId="0" fontId="16" fillId="21" borderId="23" xfId="3" applyFont="1" applyFill="1" applyBorder="1" applyAlignment="1">
      <alignment horizontal="center" vertical="center"/>
    </xf>
    <xf numFmtId="0" fontId="18" fillId="20" borderId="23" xfId="4" applyFont="1" applyFill="1" applyBorder="1" applyAlignment="1" applyProtection="1">
      <alignment horizontal="center" vertical="center"/>
    </xf>
    <xf numFmtId="0" fontId="16" fillId="20" borderId="23" xfId="3" applyFont="1" applyFill="1" applyBorder="1" applyAlignment="1">
      <alignment horizontal="center" vertical="center" wrapText="1"/>
    </xf>
    <xf numFmtId="49" fontId="18" fillId="20" borderId="23" xfId="4" applyNumberFormat="1" applyFont="1" applyFill="1" applyBorder="1" applyAlignment="1" applyProtection="1">
      <alignment horizontal="center" vertical="center"/>
    </xf>
    <xf numFmtId="0" fontId="16" fillId="20" borderId="30" xfId="3" applyFont="1" applyFill="1" applyBorder="1" applyAlignment="1">
      <alignment horizontal="center" vertical="center"/>
    </xf>
    <xf numFmtId="0" fontId="15" fillId="20" borderId="23" xfId="3" applyFont="1" applyFill="1" applyBorder="1" applyAlignment="1">
      <alignment horizontal="center" vertical="center" wrapText="1"/>
    </xf>
    <xf numFmtId="0" fontId="24" fillId="20" borderId="29" xfId="3" applyFont="1" applyFill="1" applyBorder="1" applyAlignment="1">
      <alignment horizontal="center"/>
    </xf>
    <xf numFmtId="0" fontId="36" fillId="20" borderId="29" xfId="3" applyFont="1" applyFill="1" applyBorder="1" applyAlignment="1">
      <alignment horizontal="center"/>
    </xf>
    <xf numFmtId="1" fontId="23" fillId="20" borderId="29" xfId="3" applyNumberFormat="1" applyFont="1" applyFill="1" applyBorder="1" applyAlignment="1">
      <alignment horizontal="center"/>
    </xf>
    <xf numFmtId="166" fontId="23" fillId="20" borderId="29" xfId="3" applyNumberFormat="1" applyFont="1" applyFill="1" applyBorder="1" applyAlignment="1">
      <alignment horizontal="center"/>
    </xf>
    <xf numFmtId="164" fontId="23" fillId="20" borderId="29" xfId="3" applyNumberFormat="1" applyFont="1" applyFill="1" applyBorder="1" applyAlignment="1">
      <alignment horizontal="center"/>
    </xf>
    <xf numFmtId="0" fontId="16" fillId="12" borderId="23" xfId="3" applyFont="1" applyFill="1" applyBorder="1" applyAlignment="1">
      <alignment horizontal="center" vertical="center"/>
    </xf>
    <xf numFmtId="0" fontId="16" fillId="5" borderId="31" xfId="3" applyFont="1" applyFill="1" applyBorder="1" applyAlignment="1">
      <alignment horizontal="center" vertical="center"/>
    </xf>
    <xf numFmtId="0" fontId="14" fillId="5" borderId="23" xfId="0" applyFont="1" applyFill="1" applyBorder="1" applyAlignment="1">
      <alignment horizontal="center"/>
    </xf>
    <xf numFmtId="0" fontId="14" fillId="5" borderId="24" xfId="0" applyFont="1" applyFill="1" applyBorder="1" applyAlignment="1">
      <alignment horizontal="center"/>
    </xf>
    <xf numFmtId="0" fontId="14" fillId="5" borderId="30" xfId="0" applyFont="1" applyFill="1" applyBorder="1" applyAlignment="1">
      <alignment horizontal="center"/>
    </xf>
    <xf numFmtId="0" fontId="14" fillId="5" borderId="23" xfId="8" applyFont="1" applyFill="1" applyBorder="1" applyAlignment="1">
      <alignment horizontal="center"/>
    </xf>
    <xf numFmtId="49" fontId="14" fillId="5" borderId="24" xfId="3" applyNumberFormat="1" applyFont="1" applyFill="1" applyBorder="1" applyAlignment="1">
      <alignment horizontal="center" vertical="center"/>
    </xf>
    <xf numFmtId="1" fontId="18" fillId="6" borderId="31" xfId="3" applyNumberFormat="1" applyFont="1" applyFill="1" applyBorder="1" applyAlignment="1">
      <alignment horizontal="center" vertical="center"/>
    </xf>
    <xf numFmtId="0" fontId="16" fillId="6" borderId="31" xfId="3" applyFont="1" applyFill="1" applyBorder="1" applyAlignment="1">
      <alignment horizontal="center" vertical="center"/>
    </xf>
    <xf numFmtId="0" fontId="42" fillId="5" borderId="23" xfId="4" applyFont="1" applyFill="1" applyBorder="1" applyAlignment="1" applyProtection="1">
      <alignment horizontal="center"/>
    </xf>
    <xf numFmtId="0" fontId="43" fillId="0" borderId="23" xfId="0" applyFont="1" applyBorder="1" applyAlignment="1">
      <alignment horizontal="center" vertical="center"/>
    </xf>
    <xf numFmtId="0" fontId="44" fillId="6" borderId="23" xfId="3" applyFont="1" applyFill="1" applyBorder="1" applyAlignment="1">
      <alignment horizontal="center" vertical="center" readingOrder="1"/>
    </xf>
    <xf numFmtId="0" fontId="43" fillId="0" borderId="23" xfId="0" applyFont="1" applyBorder="1" applyAlignment="1">
      <alignment horizontal="center"/>
    </xf>
    <xf numFmtId="0" fontId="45" fillId="19" borderId="23" xfId="0" applyFont="1" applyFill="1" applyBorder="1" applyAlignment="1">
      <alignment horizontal="center"/>
    </xf>
    <xf numFmtId="0" fontId="21" fillId="0" borderId="0" xfId="3" applyFont="1" applyAlignment="1">
      <alignment horizontal="center"/>
    </xf>
    <xf numFmtId="0" fontId="22" fillId="0" borderId="53" xfId="6" applyFont="1" applyBorder="1" applyAlignment="1">
      <alignment vertical="center"/>
    </xf>
    <xf numFmtId="0" fontId="22" fillId="0" borderId="56" xfId="6" applyFont="1" applyBorder="1"/>
    <xf numFmtId="0" fontId="27" fillId="0" borderId="52" xfId="0" applyFont="1" applyBorder="1" applyAlignment="1">
      <alignment horizontal="center" vertical="center" wrapText="1"/>
    </xf>
    <xf numFmtId="0" fontId="27" fillId="0" borderId="55" xfId="0" applyFont="1" applyBorder="1" applyAlignment="1">
      <alignment horizontal="center" vertical="center" wrapText="1"/>
    </xf>
    <xf numFmtId="0" fontId="14" fillId="0" borderId="61" xfId="3" applyFont="1" applyBorder="1" applyAlignment="1">
      <alignment horizontal="center"/>
    </xf>
    <xf numFmtId="0" fontId="14" fillId="0" borderId="62" xfId="3" applyFont="1" applyBorder="1" applyAlignment="1">
      <alignment horizontal="center"/>
    </xf>
    <xf numFmtId="0" fontId="46" fillId="0" borderId="23" xfId="0" applyFont="1" applyBorder="1" applyAlignment="1">
      <alignment horizontal="center" vertical="top"/>
    </xf>
    <xf numFmtId="0" fontId="48" fillId="0" borderId="0" xfId="0" applyFont="1" applyAlignment="1">
      <alignment horizontal="center" vertical="center"/>
    </xf>
    <xf numFmtId="0" fontId="14" fillId="0" borderId="21" xfId="3" applyFont="1" applyBorder="1" applyAlignment="1">
      <alignment horizontal="center"/>
    </xf>
    <xf numFmtId="0" fontId="14" fillId="5" borderId="23" xfId="0" applyFont="1" applyFill="1" applyBorder="1"/>
    <xf numFmtId="0" fontId="14" fillId="5" borderId="21" xfId="0" applyFont="1" applyFill="1" applyBorder="1" applyAlignment="1">
      <alignment horizontal="center"/>
    </xf>
    <xf numFmtId="0" fontId="22" fillId="0" borderId="0" xfId="3" applyFont="1" applyAlignment="1">
      <alignment horizontal="center" wrapText="1"/>
    </xf>
    <xf numFmtId="0" fontId="21" fillId="0" borderId="0" xfId="3" applyFont="1" applyAlignment="1">
      <alignment horizontal="center" wrapText="1"/>
    </xf>
    <xf numFmtId="166" fontId="21" fillId="0" borderId="0" xfId="3" applyNumberFormat="1" applyFont="1" applyAlignment="1">
      <alignment horizontal="center" wrapText="1"/>
    </xf>
    <xf numFmtId="0" fontId="45" fillId="5" borderId="0" xfId="0" applyFont="1" applyFill="1" applyAlignment="1">
      <alignment horizontal="center"/>
    </xf>
    <xf numFmtId="0" fontId="16" fillId="0" borderId="23" xfId="9" applyFont="1" applyBorder="1" applyAlignment="1">
      <alignment horizontal="center" vertical="center"/>
    </xf>
    <xf numFmtId="0" fontId="14" fillId="0" borderId="23" xfId="9" applyFont="1" applyBorder="1" applyAlignment="1">
      <alignment horizontal="center" vertical="center"/>
    </xf>
    <xf numFmtId="0" fontId="16" fillId="5" borderId="23" xfId="9" applyFont="1" applyFill="1" applyBorder="1" applyAlignment="1">
      <alignment horizontal="center" vertical="center"/>
    </xf>
    <xf numFmtId="0" fontId="16" fillId="0" borderId="23" xfId="9" applyFont="1" applyBorder="1" applyAlignment="1">
      <alignment horizontal="center" vertical="center" wrapText="1"/>
    </xf>
    <xf numFmtId="0" fontId="14" fillId="0" borderId="23" xfId="0" applyFont="1" applyBorder="1" applyAlignment="1">
      <alignment horizontal="center" vertical="center"/>
    </xf>
    <xf numFmtId="0" fontId="18" fillId="0" borderId="23" xfId="0" applyFont="1" applyBorder="1" applyAlignment="1">
      <alignment horizontal="center" vertical="center" wrapText="1"/>
    </xf>
    <xf numFmtId="0" fontId="18" fillId="0" borderId="30" xfId="0" applyFont="1" applyBorder="1" applyAlignment="1">
      <alignment horizontal="center" vertical="center" wrapText="1"/>
    </xf>
    <xf numFmtId="0" fontId="18" fillId="0" borderId="30" xfId="0" applyFont="1" applyBorder="1" applyAlignment="1">
      <alignment horizontal="center" vertical="center"/>
    </xf>
    <xf numFmtId="0" fontId="18" fillId="5" borderId="23" xfId="0" applyFont="1" applyFill="1" applyBorder="1" applyAlignment="1">
      <alignment horizontal="center" vertical="center" wrapText="1"/>
    </xf>
    <xf numFmtId="0" fontId="18" fillId="5" borderId="23" xfId="0" applyFont="1" applyFill="1" applyBorder="1" applyAlignment="1">
      <alignment horizontal="center" vertical="center"/>
    </xf>
    <xf numFmtId="0" fontId="14" fillId="0" borderId="23" xfId="3" applyFont="1" applyBorder="1" applyAlignment="1">
      <alignment horizontal="center" vertical="center" wrapText="1"/>
    </xf>
    <xf numFmtId="0" fontId="14" fillId="0" borderId="24" xfId="3" applyFont="1" applyBorder="1" applyAlignment="1">
      <alignment horizontal="center" vertical="center" wrapText="1"/>
    </xf>
    <xf numFmtId="0" fontId="20" fillId="0" borderId="0" xfId="6" applyFont="1" applyAlignment="1">
      <alignment horizontal="center"/>
    </xf>
    <xf numFmtId="1" fontId="36" fillId="0" borderId="0" xfId="3" applyNumberFormat="1" applyFont="1" applyAlignment="1">
      <alignment horizontal="center"/>
    </xf>
    <xf numFmtId="0" fontId="20" fillId="0" borderId="12" xfId="6" applyFont="1" applyBorder="1" applyAlignment="1">
      <alignment horizontal="center" wrapText="1"/>
    </xf>
    <xf numFmtId="0" fontId="20" fillId="0" borderId="11" xfId="6" applyFont="1" applyBorder="1" applyAlignment="1">
      <alignment horizontal="center" wrapText="1"/>
    </xf>
    <xf numFmtId="0" fontId="20" fillId="0" borderId="10" xfId="6" applyFont="1" applyBorder="1" applyAlignment="1">
      <alignment horizontal="center" wrapText="1"/>
    </xf>
    <xf numFmtId="0" fontId="20" fillId="0" borderId="3" xfId="3" applyFont="1" applyBorder="1" applyAlignment="1">
      <alignment horizontal="center"/>
    </xf>
    <xf numFmtId="0" fontId="20" fillId="0" borderId="12" xfId="3" applyFont="1" applyBorder="1" applyAlignment="1">
      <alignment horizontal="center"/>
    </xf>
    <xf numFmtId="0" fontId="20" fillId="0" borderId="11" xfId="3" applyFont="1" applyBorder="1" applyAlignment="1">
      <alignment horizontal="center"/>
    </xf>
    <xf numFmtId="0" fontId="20" fillId="0" borderId="10" xfId="3" applyFont="1" applyBorder="1" applyAlignment="1">
      <alignment horizontal="center"/>
    </xf>
    <xf numFmtId="0" fontId="22" fillId="0" borderId="12" xfId="6" applyFont="1" applyBorder="1" applyAlignment="1">
      <alignment horizontal="center"/>
    </xf>
    <xf numFmtId="0" fontId="22" fillId="0" borderId="11" xfId="6" applyFont="1" applyBorder="1" applyAlignment="1">
      <alignment horizontal="center"/>
    </xf>
    <xf numFmtId="0" fontId="22" fillId="0" borderId="10" xfId="6" applyFont="1" applyBorder="1" applyAlignment="1">
      <alignment horizontal="center"/>
    </xf>
    <xf numFmtId="0" fontId="22" fillId="0" borderId="3" xfId="3" applyFont="1" applyBorder="1" applyAlignment="1">
      <alignment horizontal="center"/>
    </xf>
    <xf numFmtId="0" fontId="22" fillId="0" borderId="12" xfId="3" applyFont="1" applyBorder="1" applyAlignment="1">
      <alignment horizontal="center"/>
    </xf>
    <xf numFmtId="0" fontId="22" fillId="0" borderId="11" xfId="3" applyFont="1" applyBorder="1" applyAlignment="1">
      <alignment horizontal="center"/>
    </xf>
    <xf numFmtId="0" fontId="22" fillId="0" borderId="10" xfId="3" applyFont="1" applyBorder="1" applyAlignment="1">
      <alignment horizontal="center"/>
    </xf>
    <xf numFmtId="0" fontId="22" fillId="0" borderId="3" xfId="3" applyFont="1" applyBorder="1" applyAlignment="1">
      <alignment horizontal="center" wrapText="1"/>
    </xf>
    <xf numFmtId="0" fontId="22" fillId="0" borderId="12" xfId="3" applyFont="1" applyBorder="1" applyAlignment="1">
      <alignment horizontal="center" wrapText="1"/>
    </xf>
    <xf numFmtId="0" fontId="22" fillId="0" borderId="11" xfId="3" applyFont="1" applyBorder="1" applyAlignment="1">
      <alignment horizontal="center" wrapText="1"/>
    </xf>
    <xf numFmtId="0" fontId="22" fillId="0" borderId="10" xfId="3" applyFont="1" applyBorder="1" applyAlignment="1">
      <alignment horizontal="center" wrapText="1"/>
    </xf>
    <xf numFmtId="0" fontId="20" fillId="0" borderId="59" xfId="0" applyFont="1" applyBorder="1" applyAlignment="1">
      <alignment horizontal="center"/>
    </xf>
    <xf numFmtId="0" fontId="18" fillId="0" borderId="23" xfId="0" applyFont="1" applyBorder="1" applyAlignment="1">
      <alignment horizontal="left" vertical="top"/>
    </xf>
    <xf numFmtId="0" fontId="18" fillId="5" borderId="23" xfId="0" applyFont="1" applyFill="1" applyBorder="1" applyAlignment="1">
      <alignment horizontal="left" vertical="top"/>
    </xf>
    <xf numFmtId="0" fontId="14" fillId="5" borderId="23" xfId="0" applyFont="1" applyFill="1" applyBorder="1" applyAlignment="1">
      <alignment horizontal="center" vertical="center"/>
    </xf>
    <xf numFmtId="0" fontId="47" fillId="0" borderId="16" xfId="2" applyFont="1" applyBorder="1" applyAlignment="1">
      <alignment horizontal="center"/>
    </xf>
    <xf numFmtId="0" fontId="47" fillId="0" borderId="15" xfId="2" applyFont="1" applyBorder="1" applyAlignment="1">
      <alignment horizontal="center"/>
    </xf>
    <xf numFmtId="0" fontId="4" fillId="2" borderId="6" xfId="0" applyFont="1" applyFill="1" applyBorder="1" applyAlignment="1">
      <alignment horizontal="left"/>
    </xf>
    <xf numFmtId="0" fontId="4" fillId="2" borderId="0" xfId="0" applyFont="1" applyFill="1" applyAlignment="1">
      <alignment horizontal="left"/>
    </xf>
    <xf numFmtId="0" fontId="6" fillId="3" borderId="17" xfId="1" applyFont="1" applyFill="1" applyBorder="1" applyAlignment="1" applyProtection="1">
      <alignment horizontal="center" vertical="center"/>
    </xf>
    <xf numFmtId="0" fontId="6" fillId="3" borderId="16" xfId="1" applyFont="1" applyFill="1" applyBorder="1" applyAlignment="1" applyProtection="1">
      <alignment horizontal="center" vertical="center"/>
    </xf>
    <xf numFmtId="0" fontId="6" fillId="3" borderId="15" xfId="1" applyFont="1" applyFill="1" applyBorder="1" applyAlignment="1" applyProtection="1">
      <alignment horizontal="center" vertical="center"/>
    </xf>
    <xf numFmtId="0" fontId="4" fillId="2" borderId="4" xfId="0" applyFont="1" applyFill="1" applyBorder="1" applyAlignment="1">
      <alignment horizontal="left" vertical="center"/>
    </xf>
    <xf numFmtId="0" fontId="4" fillId="2" borderId="3" xfId="0" applyFont="1" applyFill="1" applyBorder="1" applyAlignment="1">
      <alignment horizontal="left" vertical="center"/>
    </xf>
    <xf numFmtId="0" fontId="4" fillId="2" borderId="9" xfId="0" applyFont="1" applyFill="1" applyBorder="1" applyAlignment="1">
      <alignment horizontal="left" vertical="center"/>
    </xf>
    <xf numFmtId="0" fontId="4" fillId="2" borderId="8" xfId="0" applyFont="1" applyFill="1" applyBorder="1" applyAlignment="1">
      <alignment horizontal="left" vertical="center"/>
    </xf>
    <xf numFmtId="0" fontId="4" fillId="2" borderId="7" xfId="0" applyFont="1" applyFill="1" applyBorder="1" applyAlignment="1">
      <alignment horizontal="left" vertical="center"/>
    </xf>
    <xf numFmtId="0" fontId="4" fillId="2" borderId="6" xfId="0" applyFont="1" applyFill="1" applyBorder="1" applyAlignment="1">
      <alignment horizontal="left" vertical="center"/>
    </xf>
    <xf numFmtId="0" fontId="4" fillId="2" borderId="0" xfId="0" applyFont="1" applyFill="1" applyAlignment="1">
      <alignment horizontal="left" vertical="center"/>
    </xf>
    <xf numFmtId="0" fontId="0" fillId="0" borderId="0" xfId="0" applyAlignment="1">
      <alignment horizontal="center" vertical="center"/>
    </xf>
    <xf numFmtId="0" fontId="4" fillId="20" borderId="12" xfId="0" applyFont="1" applyFill="1" applyBorder="1" applyAlignment="1">
      <alignment horizontal="center" vertical="center"/>
    </xf>
    <xf numFmtId="0" fontId="4" fillId="20" borderId="11" xfId="0" applyFont="1" applyFill="1" applyBorder="1" applyAlignment="1">
      <alignment horizontal="center" vertical="center"/>
    </xf>
    <xf numFmtId="0" fontId="4" fillId="20" borderId="10" xfId="0" applyFont="1" applyFill="1" applyBorder="1" applyAlignment="1">
      <alignment horizontal="center" vertical="center"/>
    </xf>
    <xf numFmtId="0" fontId="38" fillId="0" borderId="16" xfId="2" applyFont="1" applyBorder="1" applyAlignment="1">
      <alignment horizontal="center"/>
    </xf>
    <xf numFmtId="0" fontId="38" fillId="0" borderId="15" xfId="2" applyFont="1" applyBorder="1" applyAlignment="1">
      <alignment horizontal="center"/>
    </xf>
    <xf numFmtId="0" fontId="12" fillId="6" borderId="0" xfId="0" applyFont="1" applyFill="1" applyAlignment="1">
      <alignment horizontal="center" vertical="center"/>
    </xf>
    <xf numFmtId="0" fontId="11" fillId="7" borderId="16" xfId="1" applyFont="1" applyFill="1" applyBorder="1" applyAlignment="1" applyProtection="1">
      <alignment horizontal="center"/>
    </xf>
    <xf numFmtId="0" fontId="11" fillId="7" borderId="15" xfId="1" applyFont="1" applyFill="1" applyBorder="1" applyAlignment="1" applyProtection="1">
      <alignment horizontal="center"/>
    </xf>
    <xf numFmtId="0" fontId="30" fillId="5" borderId="16" xfId="2" applyFont="1" applyFill="1" applyBorder="1" applyAlignment="1" applyProtection="1">
      <alignment horizontal="center"/>
    </xf>
    <xf numFmtId="0" fontId="30" fillId="5" borderId="15" xfId="2" applyFont="1" applyFill="1" applyBorder="1" applyAlignment="1" applyProtection="1">
      <alignment horizontal="center"/>
    </xf>
    <xf numFmtId="0" fontId="30" fillId="5" borderId="16" xfId="2" applyFont="1" applyFill="1" applyBorder="1" applyAlignment="1">
      <alignment horizontal="center"/>
    </xf>
    <xf numFmtId="0" fontId="30" fillId="5" borderId="15" xfId="2" applyFont="1" applyFill="1" applyBorder="1" applyAlignment="1">
      <alignment horizontal="center"/>
    </xf>
    <xf numFmtId="0" fontId="8" fillId="4" borderId="16" xfId="2" applyFont="1" applyFill="1" applyBorder="1" applyAlignment="1" applyProtection="1">
      <alignment horizontal="center"/>
    </xf>
    <xf numFmtId="0" fontId="8" fillId="4" borderId="15" xfId="2" applyFont="1" applyFill="1" applyBorder="1" applyAlignment="1" applyProtection="1">
      <alignment horizontal="center"/>
    </xf>
    <xf numFmtId="0" fontId="20" fillId="0" borderId="3" xfId="3" applyFont="1" applyBorder="1" applyAlignment="1">
      <alignment horizontal="center" wrapText="1"/>
    </xf>
    <xf numFmtId="0" fontId="20" fillId="0" borderId="12" xfId="6" applyFont="1" applyBorder="1" applyAlignment="1">
      <alignment horizontal="center" wrapText="1"/>
    </xf>
    <xf numFmtId="0" fontId="20" fillId="0" borderId="11" xfId="6" applyFont="1" applyBorder="1" applyAlignment="1">
      <alignment horizontal="center" wrapText="1"/>
    </xf>
    <xf numFmtId="0" fontId="20" fillId="0" borderId="10" xfId="6" applyFont="1" applyBorder="1" applyAlignment="1">
      <alignment horizontal="center" wrapText="1"/>
    </xf>
    <xf numFmtId="0" fontId="20" fillId="0" borderId="12" xfId="3" applyFont="1" applyBorder="1" applyAlignment="1">
      <alignment horizontal="center" wrapText="1"/>
    </xf>
    <xf numFmtId="0" fontId="20" fillId="0" borderId="11" xfId="3" applyFont="1" applyBorder="1" applyAlignment="1">
      <alignment horizontal="center" wrapText="1"/>
    </xf>
    <xf numFmtId="0" fontId="20" fillId="0" borderId="10" xfId="3" applyFont="1" applyBorder="1" applyAlignment="1">
      <alignment horizontal="center" wrapText="1"/>
    </xf>
    <xf numFmtId="0" fontId="20" fillId="0" borderId="3" xfId="3" applyFont="1" applyBorder="1" applyAlignment="1">
      <alignment horizontal="center"/>
    </xf>
    <xf numFmtId="0" fontId="20" fillId="0" borderId="12" xfId="3" applyFont="1" applyBorder="1" applyAlignment="1">
      <alignment horizontal="center"/>
    </xf>
    <xf numFmtId="0" fontId="20" fillId="0" borderId="11" xfId="3" applyFont="1" applyBorder="1" applyAlignment="1">
      <alignment horizontal="center"/>
    </xf>
    <xf numFmtId="0" fontId="20" fillId="0" borderId="10" xfId="3" applyFont="1" applyBorder="1" applyAlignment="1">
      <alignment horizontal="center"/>
    </xf>
    <xf numFmtId="0" fontId="22" fillId="0" borderId="3" xfId="3" applyFont="1" applyBorder="1" applyAlignment="1">
      <alignment horizontal="center"/>
    </xf>
    <xf numFmtId="0" fontId="22" fillId="0" borderId="12" xfId="3" applyFont="1" applyBorder="1" applyAlignment="1">
      <alignment horizontal="center"/>
    </xf>
    <xf numFmtId="0" fontId="22" fillId="0" borderId="11" xfId="3" applyFont="1" applyBorder="1" applyAlignment="1">
      <alignment horizontal="center"/>
    </xf>
    <xf numFmtId="0" fontId="22" fillId="0" borderId="10" xfId="3" applyFont="1" applyBorder="1" applyAlignment="1">
      <alignment horizontal="center"/>
    </xf>
    <xf numFmtId="0" fontId="31" fillId="14" borderId="0" xfId="2" applyFont="1" applyFill="1" applyAlignment="1">
      <alignment horizontal="center"/>
    </xf>
    <xf numFmtId="0" fontId="32" fillId="14" borderId="0" xfId="2" applyFont="1" applyFill="1" applyAlignment="1">
      <alignment horizontal="center"/>
    </xf>
    <xf numFmtId="0" fontId="22" fillId="0" borderId="3" xfId="3" applyFont="1" applyBorder="1" applyAlignment="1">
      <alignment horizontal="center" wrapText="1"/>
    </xf>
    <xf numFmtId="0" fontId="22" fillId="0" borderId="12" xfId="3" applyFont="1" applyBorder="1" applyAlignment="1">
      <alignment horizontal="center" wrapText="1"/>
    </xf>
    <xf numFmtId="0" fontId="22" fillId="0" borderId="11" xfId="3" applyFont="1" applyBorder="1" applyAlignment="1">
      <alignment horizontal="center" wrapText="1"/>
    </xf>
    <xf numFmtId="0" fontId="22" fillId="0" borderId="10" xfId="3" applyFont="1" applyBorder="1" applyAlignment="1">
      <alignment horizontal="center" wrapText="1"/>
    </xf>
    <xf numFmtId="0" fontId="22" fillId="0" borderId="12" xfId="6" applyFont="1" applyBorder="1" applyAlignment="1">
      <alignment horizontal="center" wrapText="1"/>
    </xf>
    <xf numFmtId="0" fontId="22" fillId="0" borderId="11" xfId="6" applyFont="1" applyBorder="1" applyAlignment="1">
      <alignment horizontal="center" wrapText="1"/>
    </xf>
    <xf numFmtId="0" fontId="22" fillId="0" borderId="10" xfId="6" applyFont="1" applyBorder="1" applyAlignment="1">
      <alignment horizontal="center" wrapText="1"/>
    </xf>
    <xf numFmtId="0" fontId="22" fillId="0" borderId="53" xfId="6" applyFont="1" applyBorder="1" applyAlignment="1">
      <alignment horizontal="center"/>
    </xf>
    <xf numFmtId="0" fontId="22" fillId="0" borderId="54" xfId="6" applyFont="1" applyBorder="1" applyAlignment="1">
      <alignment horizontal="center"/>
    </xf>
    <xf numFmtId="0" fontId="22" fillId="0" borderId="55" xfId="6" applyFont="1" applyBorder="1" applyAlignment="1">
      <alignment horizontal="center"/>
    </xf>
    <xf numFmtId="0" fontId="20" fillId="0" borderId="3" xfId="3" applyFont="1" applyBorder="1" applyAlignment="1"/>
    <xf numFmtId="0" fontId="20" fillId="0" borderId="12" xfId="3" applyFont="1" applyBorder="1" applyAlignment="1"/>
    <xf numFmtId="0" fontId="36" fillId="0" borderId="29" xfId="3" applyFont="1" applyBorder="1" applyAlignment="1"/>
    <xf numFmtId="0" fontId="22" fillId="0" borderId="12" xfId="6" applyFont="1" applyBorder="1" applyAlignment="1"/>
    <xf numFmtId="0" fontId="22" fillId="0" borderId="12" xfId="3" applyFont="1" applyBorder="1" applyAlignment="1"/>
    <xf numFmtId="0" fontId="22" fillId="0" borderId="53" xfId="6" applyFont="1" applyBorder="1" applyAlignment="1"/>
    <xf numFmtId="0" fontId="22" fillId="0" borderId="54" xfId="6" applyFont="1" applyBorder="1" applyAlignment="1"/>
    <xf numFmtId="0" fontId="22" fillId="0" borderId="55" xfId="6" applyFont="1" applyBorder="1" applyAlignment="1"/>
    <xf numFmtId="0" fontId="20" fillId="0" borderId="12" xfId="6" applyFont="1" applyBorder="1" applyAlignment="1">
      <alignment wrapText="1"/>
    </xf>
    <xf numFmtId="0" fontId="20" fillId="0" borderId="11" xfId="6" applyFont="1" applyBorder="1" applyAlignment="1">
      <alignment wrapText="1"/>
    </xf>
    <xf numFmtId="0" fontId="20" fillId="0" borderId="10" xfId="6" applyFont="1" applyBorder="1" applyAlignment="1">
      <alignment wrapText="1"/>
    </xf>
    <xf numFmtId="0" fontId="22" fillId="0" borderId="12" xfId="3" applyFont="1" applyBorder="1" applyAlignment="1"/>
    <xf numFmtId="0" fontId="22" fillId="0" borderId="11" xfId="3" applyFont="1" applyBorder="1" applyAlignment="1"/>
    <xf numFmtId="0" fontId="22" fillId="0" borderId="10" xfId="3" applyFont="1" applyBorder="1" applyAlignment="1"/>
  </cellXfs>
  <cellStyles count="10">
    <cellStyle name="Гиперссылка" xfId="2" builtinId="8"/>
    <cellStyle name="Денежный" xfId="7" builtinId="4"/>
    <cellStyle name="Обычный" xfId="0" builtinId="0"/>
    <cellStyle name="Обычный 2" xfId="3" xr:uid="{00000000-0005-0000-0000-000003000000}"/>
    <cellStyle name="Обычный 2 2" xfId="4" xr:uid="{00000000-0005-0000-0000-000004000000}"/>
    <cellStyle name="Обычный 2 3" xfId="6" xr:uid="{00000000-0005-0000-0000-000005000000}"/>
    <cellStyle name="Обычный 2 8" xfId="8" xr:uid="{00000000-0005-0000-0000-000006000000}"/>
    <cellStyle name="Обычный 3" xfId="5" xr:uid="{00000000-0005-0000-0000-000007000000}"/>
    <cellStyle name="Обычный 6" xfId="9" xr:uid="{00000000-0005-0000-0000-000008000000}"/>
    <cellStyle name="Пояснение" xfId="1" builtinId="53"/>
  </cellStyles>
  <dxfs count="0"/>
  <tableStyles count="0" defaultTableStyle="TableStyleMedium2" defaultPivotStyle="PivotStyleLight16"/>
  <colors>
    <mruColors>
      <color rgb="FF63A0D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6</xdr:row>
      <xdr:rowOff>0</xdr:rowOff>
    </xdr:from>
    <xdr:to>
      <xdr:col>12</xdr:col>
      <xdr:colOff>304800</xdr:colOff>
      <xdr:row>7</xdr:row>
      <xdr:rowOff>38100</xdr:rowOff>
    </xdr:to>
    <xdr:sp macro="" textlink="">
      <xdr:nvSpPr>
        <xdr:cNvPr id="1026" name="AutoShape 2" descr="ФОТО_2.jpg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1485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5</xdr:row>
      <xdr:rowOff>0</xdr:rowOff>
    </xdr:from>
    <xdr:to>
      <xdr:col>12</xdr:col>
      <xdr:colOff>304800</xdr:colOff>
      <xdr:row>5</xdr:row>
      <xdr:rowOff>304800</xdr:rowOff>
    </xdr:to>
    <xdr:sp macro="" textlink="">
      <xdr:nvSpPr>
        <xdr:cNvPr id="1027" name="AutoShape 3" descr="ФОТО_2.jpg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971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8</xdr:row>
      <xdr:rowOff>0</xdr:rowOff>
    </xdr:from>
    <xdr:to>
      <xdr:col>13</xdr:col>
      <xdr:colOff>304800</xdr:colOff>
      <xdr:row>9</xdr:row>
      <xdr:rowOff>38100</xdr:rowOff>
    </xdr:to>
    <xdr:sp macro="" textlink="">
      <xdr:nvSpPr>
        <xdr:cNvPr id="1028" name="AutoShape 4" descr="ФОТО_2.jp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8458200" y="2019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10</xdr:col>
      <xdr:colOff>466725</xdr:colOff>
      <xdr:row>5</xdr:row>
      <xdr:rowOff>211970</xdr:rowOff>
    </xdr:from>
    <xdr:to>
      <xdr:col>15</xdr:col>
      <xdr:colOff>390525</xdr:colOff>
      <xdr:row>20</xdr:row>
      <xdr:rowOff>117348</xdr:rowOff>
    </xdr:to>
    <xdr:pic>
      <xdr:nvPicPr>
        <xdr:cNvPr id="8" name="Рисунок 7" descr="ФОТО.jp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r="67087"/>
        <a:stretch/>
      </xdr:blipFill>
      <xdr:spPr>
        <a:xfrm>
          <a:off x="7181850" y="1183520"/>
          <a:ext cx="2828925" cy="4153528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16</xdr:col>
      <xdr:colOff>492229</xdr:colOff>
      <xdr:row>5</xdr:row>
      <xdr:rowOff>247650</xdr:rowOff>
    </xdr:from>
    <xdr:to>
      <xdr:col>21</xdr:col>
      <xdr:colOff>486537</xdr:colOff>
      <xdr:row>20</xdr:row>
      <xdr:rowOff>126873</xdr:rowOff>
    </xdr:to>
    <xdr:pic>
      <xdr:nvPicPr>
        <xdr:cNvPr id="7" name="Рисунок 6" descr="ФОТО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66053"/>
        <a:stretch/>
      </xdr:blipFill>
      <xdr:spPr>
        <a:xfrm>
          <a:off x="10693504" y="1219200"/>
          <a:ext cx="2899433" cy="412737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123825</xdr:colOff>
      <xdr:row>4</xdr:row>
      <xdr:rowOff>77469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26C82C34-1BE2-7558-B62E-4A4145021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772400" cy="82041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1092200</xdr:colOff>
      <xdr:row>34</xdr:row>
      <xdr:rowOff>191086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F9946ED-623D-A45B-D11B-C18F62277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772400" cy="716338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0</xdr:colOff>
      <xdr:row>77</xdr:row>
      <xdr:rowOff>64011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4E18979-96BD-2CC5-9D5B-98823CB10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420100" cy="1457058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250270</xdr:colOff>
      <xdr:row>58</xdr:row>
      <xdr:rowOff>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71DB614-071E-D4CC-622F-1CF882EFF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451420" cy="107632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105540</xdr:colOff>
      <xdr:row>39</xdr:row>
      <xdr:rowOff>114299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73838ECB-230E-ED1C-7BCC-8DFCCD7AC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81265" cy="717232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619125</xdr:colOff>
      <xdr:row>32</xdr:row>
      <xdr:rowOff>444083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92D57F6-15B2-6018-BEB9-325CD4BFF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248650" cy="630195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218869</xdr:colOff>
      <xdr:row>44</xdr:row>
      <xdr:rowOff>276224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C8EAED0-810D-7D10-622D-6AFDE37B8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438944" cy="961072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561975</xdr:colOff>
      <xdr:row>51</xdr:row>
      <xdr:rowOff>98415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B85F2FE5-FF01-C3B5-F4D0-10AB73C1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896350" cy="1064259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20914</xdr:colOff>
      <xdr:row>35</xdr:row>
      <xdr:rowOff>161925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BF4ECE7-917A-8153-E91C-81CD51A52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31564" cy="69342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1259715</xdr:colOff>
      <xdr:row>34</xdr:row>
      <xdr:rowOff>9524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EE2AE78-CAA2-A159-D717-85498C70E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508240" cy="623887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393748</xdr:colOff>
      <xdr:row>37</xdr:row>
      <xdr:rowOff>95250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8BB9C28-9A00-E9CB-E472-55DB1ACF3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575723" cy="709612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342900</xdr:colOff>
      <xdr:row>44</xdr:row>
      <xdr:rowOff>160317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F31E45C-9082-2D6F-484E-13934D790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239125" cy="8437542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914400</xdr:colOff>
      <xdr:row>42</xdr:row>
      <xdr:rowOff>176956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4F1C82A-CDD2-10EF-3A6D-2517C3025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05875" cy="7816006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733103</xdr:colOff>
      <xdr:row>32</xdr:row>
      <xdr:rowOff>126999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BF0CE69-D453-CA07-8AE4-F339AFF83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721403" cy="639127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307445</xdr:colOff>
      <xdr:row>46</xdr:row>
      <xdr:rowOff>82550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3E71B8D9-77CB-9EF2-6132-0FE36076A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337145" cy="84582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152400</xdr:colOff>
      <xdr:row>65</xdr:row>
      <xdr:rowOff>73205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2724A13-0C47-CCBC-0DA3-0053902EB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553450" cy="1203660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188705</xdr:colOff>
      <xdr:row>28</xdr:row>
      <xdr:rowOff>38099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C194F8B-A18D-2CAD-B9C6-03B4807D3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580230" cy="54959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3" tint="0.59999389629810485"/>
    <pageSetUpPr fitToPage="1"/>
  </sheetPr>
  <dimension ref="A3:Y31"/>
  <sheetViews>
    <sheetView showGridLines="0" workbookViewId="0">
      <selection activeCell="O4" sqref="O4"/>
    </sheetView>
  </sheetViews>
  <sheetFormatPr defaultColWidth="8.81640625" defaultRowHeight="14.5" x14ac:dyDescent="0.35"/>
  <cols>
    <col min="1" max="5" width="8.7265625" customWidth="1"/>
    <col min="6" max="6" width="12" customWidth="1"/>
    <col min="7" max="7" width="19" customWidth="1"/>
    <col min="8" max="1025" width="8.7265625" customWidth="1"/>
  </cols>
  <sheetData>
    <row r="3" spans="1:25" ht="15.5" x14ac:dyDescent="0.35">
      <c r="A3" s="10"/>
      <c r="B3" s="10"/>
      <c r="C3" s="10"/>
      <c r="D3" s="10"/>
      <c r="E3" s="10"/>
      <c r="F3" s="10"/>
      <c r="G3" s="10"/>
      <c r="H3" s="10"/>
      <c r="I3" s="10"/>
      <c r="J3" s="537"/>
      <c r="K3" s="537"/>
      <c r="L3" s="537"/>
      <c r="M3" s="537"/>
      <c r="N3" s="537"/>
      <c r="O3" s="537"/>
      <c r="P3" s="10"/>
      <c r="Q3" s="10"/>
      <c r="R3" s="10"/>
      <c r="S3" s="10"/>
      <c r="T3" s="10"/>
      <c r="U3" s="10"/>
      <c r="V3" s="10"/>
      <c r="W3" s="10"/>
      <c r="X3" s="10"/>
      <c r="Y3" s="10"/>
    </row>
    <row r="5" spans="1:25" ht="15" thickBot="1" x14ac:dyDescent="0.4">
      <c r="A5" s="9"/>
      <c r="B5" s="9"/>
      <c r="C5" s="9"/>
      <c r="D5" s="9"/>
      <c r="E5" s="9"/>
      <c r="F5" s="9"/>
    </row>
    <row r="6" spans="1:25" ht="40" thickTop="1" thickBot="1" x14ac:dyDescent="0.7">
      <c r="A6" s="538" t="s">
        <v>21</v>
      </c>
      <c r="B6" s="538"/>
      <c r="C6" s="538"/>
      <c r="D6" s="538"/>
      <c r="E6" s="538"/>
      <c r="F6" s="539"/>
      <c r="G6" s="323" t="s">
        <v>1093</v>
      </c>
    </row>
    <row r="7" spans="1:25" ht="21" customHeight="1" thickTop="1" thickBot="1" x14ac:dyDescent="0.55000000000000004">
      <c r="A7" s="540" t="s">
        <v>19</v>
      </c>
      <c r="B7" s="540"/>
      <c r="C7" s="540"/>
      <c r="D7" s="540"/>
      <c r="E7" s="540"/>
      <c r="F7" s="541"/>
      <c r="G7" s="6">
        <f>'Красносельский р-н'!B67</f>
        <v>964</v>
      </c>
      <c r="H7" s="5"/>
      <c r="I7" s="5"/>
      <c r="J7" s="5"/>
    </row>
    <row r="8" spans="1:25" ht="21" customHeight="1" thickTop="1" thickBot="1" x14ac:dyDescent="0.55000000000000004">
      <c r="A8" s="542" t="s">
        <v>18</v>
      </c>
      <c r="B8" s="542"/>
      <c r="C8" s="542"/>
      <c r="D8" s="542"/>
      <c r="E8" s="542"/>
      <c r="F8" s="543"/>
      <c r="G8" s="6">
        <f>'Кировский р-н'!B77</f>
        <v>712</v>
      </c>
      <c r="H8" s="5"/>
      <c r="I8" s="5"/>
      <c r="J8" s="5"/>
    </row>
    <row r="9" spans="1:25" ht="21" customHeight="1" thickTop="1" thickBot="1" x14ac:dyDescent="0.55000000000000004">
      <c r="A9" s="542" t="s">
        <v>17</v>
      </c>
      <c r="B9" s="542"/>
      <c r="C9" s="542"/>
      <c r="D9" s="542"/>
      <c r="E9" s="542"/>
      <c r="F9" s="543"/>
      <c r="G9" s="6">
        <f>'Фрунзенский р-н'!B65</f>
        <v>966</v>
      </c>
      <c r="H9" s="5"/>
      <c r="I9" s="5"/>
      <c r="J9" s="5"/>
    </row>
    <row r="10" spans="1:25" ht="21" customHeight="1" thickTop="1" thickBot="1" x14ac:dyDescent="0.55000000000000004">
      <c r="A10" s="542" t="s">
        <v>16</v>
      </c>
      <c r="B10" s="542"/>
      <c r="C10" s="542"/>
      <c r="D10" s="542"/>
      <c r="E10" s="542"/>
      <c r="F10" s="543"/>
      <c r="G10" s="6">
        <f>'Приморский р-н'!B88</f>
        <v>319</v>
      </c>
      <c r="H10" s="5"/>
      <c r="I10" s="5"/>
      <c r="J10" s="5"/>
    </row>
    <row r="11" spans="1:25" ht="21" customHeight="1" thickTop="1" thickBot="1" x14ac:dyDescent="0.55000000000000004">
      <c r="A11" s="542" t="s">
        <v>15</v>
      </c>
      <c r="B11" s="542"/>
      <c r="C11" s="542"/>
      <c r="D11" s="542"/>
      <c r="E11" s="542"/>
      <c r="F11" s="543"/>
      <c r="G11" s="6">
        <f>'Калининский р-н'!B102</f>
        <v>649</v>
      </c>
      <c r="H11" s="5"/>
      <c r="I11" s="5"/>
      <c r="J11" s="5"/>
    </row>
    <row r="12" spans="1:25" ht="21" customHeight="1" thickTop="1" thickBot="1" x14ac:dyDescent="0.55000000000000004">
      <c r="A12" s="540" t="s">
        <v>14</v>
      </c>
      <c r="B12" s="540"/>
      <c r="C12" s="540"/>
      <c r="D12" s="540"/>
      <c r="E12" s="540"/>
      <c r="F12" s="541"/>
      <c r="G12" s="6">
        <f>'Выборгский р-н'!B55</f>
        <v>524</v>
      </c>
      <c r="H12" s="5"/>
      <c r="I12" s="5"/>
      <c r="J12" s="5"/>
    </row>
    <row r="13" spans="1:25" ht="21" customHeight="1" thickTop="1" thickBot="1" x14ac:dyDescent="0.55000000000000004">
      <c r="A13" s="542" t="s">
        <v>13</v>
      </c>
      <c r="B13" s="542"/>
      <c r="C13" s="542"/>
      <c r="D13" s="542"/>
      <c r="E13" s="542"/>
      <c r="F13" s="543"/>
      <c r="G13" s="6">
        <f>'Красногвардейский р-н'!B62</f>
        <v>180</v>
      </c>
      <c r="H13" s="5"/>
      <c r="I13" s="8"/>
      <c r="J13" s="8"/>
      <c r="K13" s="8"/>
      <c r="L13" s="5"/>
      <c r="M13" s="5"/>
      <c r="N13" s="5"/>
      <c r="O13" s="5"/>
      <c r="P13" s="5"/>
      <c r="Q13" s="5"/>
      <c r="R13" s="5"/>
      <c r="S13" s="5"/>
    </row>
    <row r="14" spans="1:25" ht="21" customHeight="1" thickTop="1" thickBot="1" x14ac:dyDescent="0.55000000000000004">
      <c r="A14" s="540" t="s">
        <v>12</v>
      </c>
      <c r="B14" s="540"/>
      <c r="C14" s="540"/>
      <c r="D14" s="540"/>
      <c r="E14" s="540"/>
      <c r="F14" s="541"/>
      <c r="G14" s="6">
        <f>'Московский р-н'!B74</f>
        <v>528</v>
      </c>
      <c r="H14" s="5"/>
      <c r="I14" s="8"/>
      <c r="J14" s="8"/>
      <c r="K14" s="8"/>
      <c r="L14" s="7"/>
      <c r="M14" s="5"/>
      <c r="N14" s="5"/>
      <c r="O14" s="5"/>
      <c r="P14" s="5"/>
      <c r="Q14" s="5"/>
      <c r="R14" s="5"/>
      <c r="S14" s="5"/>
    </row>
    <row r="15" spans="1:25" ht="21" customHeight="1" thickTop="1" thickBot="1" x14ac:dyDescent="0.55000000000000004">
      <c r="A15" s="540" t="s">
        <v>11</v>
      </c>
      <c r="B15" s="540"/>
      <c r="C15" s="540"/>
      <c r="D15" s="540"/>
      <c r="E15" s="540"/>
      <c r="F15" s="541"/>
      <c r="G15" s="6">
        <f>'Невский р-н'!B49</f>
        <v>425</v>
      </c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</row>
    <row r="16" spans="1:25" ht="21" customHeight="1" thickTop="1" thickBot="1" x14ac:dyDescent="0.55000000000000004">
      <c r="A16" s="542" t="s">
        <v>10</v>
      </c>
      <c r="B16" s="542"/>
      <c r="C16" s="542"/>
      <c r="D16" s="542"/>
      <c r="E16" s="542"/>
      <c r="F16" s="543"/>
      <c r="G16" s="6">
        <f>'Центральный р-н'!C49</f>
        <v>160</v>
      </c>
      <c r="H16" s="5"/>
      <c r="I16" s="5"/>
      <c r="P16" s="5"/>
      <c r="Q16" s="5"/>
      <c r="R16" s="5"/>
      <c r="S16" s="5"/>
      <c r="T16" s="5"/>
      <c r="U16" s="5"/>
      <c r="V16" s="5"/>
      <c r="W16" s="5"/>
      <c r="X16" s="5"/>
      <c r="Y16" s="5"/>
    </row>
    <row r="17" spans="1:25" ht="21" customHeight="1" thickTop="1" thickBot="1" x14ac:dyDescent="0.55000000000000004">
      <c r="A17" s="517" t="s">
        <v>1187</v>
      </c>
      <c r="B17" s="517"/>
      <c r="C17" s="517"/>
      <c r="D17" s="517"/>
      <c r="E17" s="517"/>
      <c r="F17" s="518"/>
      <c r="G17" s="6">
        <f>Адмиралтейский!B53</f>
        <v>138</v>
      </c>
      <c r="H17" s="473" t="s">
        <v>1219</v>
      </c>
      <c r="I17" s="5"/>
      <c r="P17" s="5"/>
      <c r="Q17" s="5"/>
      <c r="R17" s="5"/>
      <c r="S17" s="5"/>
      <c r="T17" s="5"/>
      <c r="U17" s="5"/>
      <c r="V17" s="5"/>
      <c r="W17" s="5"/>
      <c r="X17" s="5"/>
      <c r="Y17" s="5"/>
    </row>
    <row r="18" spans="1:25" ht="21" customHeight="1" thickTop="1" thickBot="1" x14ac:dyDescent="0.55000000000000004">
      <c r="A18" s="535" t="s">
        <v>1084</v>
      </c>
      <c r="B18" s="535"/>
      <c r="C18" s="535"/>
      <c r="D18" s="535"/>
      <c r="E18" s="535"/>
      <c r="F18" s="536"/>
      <c r="G18" s="6">
        <f>'Петроградский '!B65</f>
        <v>38</v>
      </c>
      <c r="H18" s="5"/>
      <c r="I18" s="5"/>
      <c r="J18" s="5"/>
      <c r="K18" s="5"/>
      <c r="L18" s="5"/>
      <c r="M18" s="5"/>
      <c r="N18" s="5"/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</row>
    <row r="19" spans="1:25" ht="21" customHeight="1" thickTop="1" thickBot="1" x14ac:dyDescent="0.55000000000000004">
      <c r="A19" s="535" t="s">
        <v>1085</v>
      </c>
      <c r="B19" s="535"/>
      <c r="C19" s="535"/>
      <c r="D19" s="535"/>
      <c r="E19" s="535"/>
      <c r="F19" s="536"/>
      <c r="G19" s="6">
        <f>Василеостровский!B59</f>
        <v>245</v>
      </c>
      <c r="H19" s="5"/>
      <c r="I19" s="5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</row>
    <row r="20" spans="1:25" ht="21" customHeight="1" thickTop="1" thickBot="1" x14ac:dyDescent="0.55000000000000004">
      <c r="A20" s="535" t="s">
        <v>1286</v>
      </c>
      <c r="B20" s="535"/>
      <c r="C20" s="535"/>
      <c r="D20" s="535"/>
      <c r="E20" s="535"/>
      <c r="F20" s="536"/>
      <c r="G20" s="6">
        <f>Курортный!B58</f>
        <v>117</v>
      </c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</row>
    <row r="21" spans="1:25" ht="21" customHeight="1" thickTop="1" thickBot="1" x14ac:dyDescent="0.55000000000000004">
      <c r="A21" s="544" t="s">
        <v>1138</v>
      </c>
      <c r="B21" s="544"/>
      <c r="C21" s="544"/>
      <c r="D21" s="544"/>
      <c r="E21" s="544"/>
      <c r="F21" s="545"/>
      <c r="G21" s="421">
        <f>Кудрово!C35</f>
        <v>12</v>
      </c>
      <c r="H21" s="5"/>
      <c r="I21" s="5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</row>
    <row r="22" spans="1:25" ht="21" customHeight="1" thickTop="1" thickBot="1" x14ac:dyDescent="0.55000000000000004">
      <c r="A22" s="544" t="s">
        <v>1139</v>
      </c>
      <c r="B22" s="544"/>
      <c r="C22" s="544"/>
      <c r="D22" s="544"/>
      <c r="E22" s="544"/>
      <c r="F22" s="545"/>
      <c r="G22" s="421">
        <f>Мурино!C76</f>
        <v>88</v>
      </c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</row>
    <row r="23" spans="1:25" ht="21" customHeight="1" thickTop="1" thickBot="1" x14ac:dyDescent="0.4">
      <c r="A23" s="521" t="s">
        <v>5</v>
      </c>
      <c r="B23" s="522"/>
      <c r="C23" s="522"/>
      <c r="D23" s="522"/>
      <c r="E23" s="522"/>
      <c r="F23" s="523"/>
      <c r="G23" s="388">
        <f>SUM(G7:G22)</f>
        <v>6065</v>
      </c>
      <c r="H23" s="5"/>
      <c r="I23" s="5"/>
      <c r="J23" s="5"/>
      <c r="K23" s="5"/>
      <c r="L23" s="5"/>
      <c r="M23" s="5"/>
      <c r="N23" s="5"/>
      <c r="O23" s="5"/>
      <c r="P23" s="5"/>
      <c r="Q23" s="5"/>
      <c r="R23" s="5"/>
      <c r="S23" s="5"/>
      <c r="T23" s="5"/>
      <c r="U23" s="5"/>
      <c r="V23" s="5"/>
      <c r="W23" s="5"/>
      <c r="X23" s="5"/>
      <c r="Y23" s="5"/>
    </row>
    <row r="24" spans="1:25" ht="21" customHeight="1" thickTop="1" thickBot="1" x14ac:dyDescent="0.4">
      <c r="A24" s="531"/>
      <c r="B24" s="531"/>
      <c r="C24" s="531"/>
      <c r="D24" s="531"/>
      <c r="E24" s="531"/>
      <c r="F24" s="531"/>
      <c r="H24" s="5"/>
      <c r="I24" s="5"/>
      <c r="K24" s="425"/>
      <c r="L24" s="425"/>
      <c r="M24" s="425" t="s">
        <v>1097</v>
      </c>
      <c r="P24" s="390"/>
      <c r="Q24" s="390"/>
      <c r="R24" s="390" t="s">
        <v>1098</v>
      </c>
      <c r="T24" s="390"/>
      <c r="U24" s="390"/>
      <c r="V24" s="390"/>
      <c r="W24" s="390"/>
      <c r="X24" s="5"/>
      <c r="Y24" s="5"/>
    </row>
    <row r="25" spans="1:25" ht="21" customHeight="1" thickBot="1" x14ac:dyDescent="0.4">
      <c r="A25" s="532" t="s">
        <v>1186</v>
      </c>
      <c r="B25" s="533"/>
      <c r="C25" s="533"/>
      <c r="D25" s="533"/>
      <c r="E25" s="533"/>
      <c r="F25" s="534"/>
      <c r="H25" s="5"/>
      <c r="I25" s="5"/>
      <c r="J25" s="5"/>
      <c r="K25" s="5"/>
      <c r="L25" s="5"/>
      <c r="M25" s="5"/>
      <c r="N25" s="5"/>
      <c r="O25" s="5"/>
      <c r="P25" s="5"/>
      <c r="Q25" s="5"/>
      <c r="R25" s="5"/>
      <c r="S25" s="5"/>
      <c r="T25" s="5"/>
      <c r="U25" s="5"/>
      <c r="V25" s="5"/>
      <c r="W25" s="5"/>
      <c r="X25" s="5"/>
      <c r="Y25" s="5"/>
    </row>
    <row r="26" spans="1:25" ht="19" thickBot="1" x14ac:dyDescent="0.4">
      <c r="A26" s="4"/>
      <c r="B26" s="4"/>
      <c r="C26" s="4"/>
      <c r="D26" s="4"/>
      <c r="E26" s="4"/>
      <c r="F26" s="4"/>
      <c r="H26" s="5"/>
      <c r="I26" s="5"/>
      <c r="P26" s="5"/>
      <c r="Q26" s="5"/>
      <c r="R26" s="5"/>
      <c r="S26" s="5"/>
      <c r="T26" s="5"/>
      <c r="U26" s="5"/>
      <c r="V26" s="5"/>
      <c r="W26" s="5"/>
      <c r="X26" s="5"/>
      <c r="Y26" s="5"/>
    </row>
    <row r="27" spans="1:25" ht="18.5" x14ac:dyDescent="0.35">
      <c r="A27" s="526" t="s">
        <v>4</v>
      </c>
      <c r="B27" s="527"/>
      <c r="C27" s="527"/>
      <c r="D27" s="527"/>
      <c r="E27" s="527"/>
      <c r="F27" s="528"/>
      <c r="H27" s="5"/>
      <c r="I27" s="5"/>
      <c r="P27" s="5"/>
      <c r="Q27" s="5"/>
      <c r="R27" s="5"/>
      <c r="S27" s="5"/>
      <c r="T27" s="5"/>
      <c r="U27" s="5"/>
      <c r="V27" s="5"/>
      <c r="W27" s="5"/>
      <c r="X27" s="5"/>
      <c r="Y27" s="5"/>
    </row>
    <row r="28" spans="1:25" ht="18.5" x14ac:dyDescent="0.35">
      <c r="A28" s="529" t="s">
        <v>3</v>
      </c>
      <c r="B28" s="530"/>
      <c r="C28" s="530"/>
      <c r="D28" s="530"/>
      <c r="E28" s="530"/>
      <c r="F28" s="3"/>
      <c r="R28" s="5"/>
      <c r="S28" s="5"/>
      <c r="T28" s="5"/>
      <c r="U28" s="5"/>
      <c r="V28" s="5"/>
      <c r="W28" s="5"/>
      <c r="X28" s="5"/>
      <c r="Y28" s="5"/>
    </row>
    <row r="29" spans="1:25" ht="18.5" x14ac:dyDescent="0.45">
      <c r="A29" s="519" t="s">
        <v>2</v>
      </c>
      <c r="B29" s="520"/>
      <c r="C29" s="520"/>
      <c r="D29" s="520"/>
      <c r="E29" s="520"/>
      <c r="F29" s="2"/>
      <c r="R29" s="5"/>
      <c r="S29" s="5"/>
      <c r="T29" s="5"/>
      <c r="U29" s="5"/>
      <c r="V29" s="5"/>
      <c r="W29" s="5"/>
      <c r="X29" s="5"/>
      <c r="Y29" s="5"/>
    </row>
    <row r="30" spans="1:25" ht="18.5" x14ac:dyDescent="0.45">
      <c r="A30" s="519" t="s">
        <v>1</v>
      </c>
      <c r="B30" s="520"/>
      <c r="C30" s="520"/>
      <c r="D30" s="520"/>
      <c r="E30" s="520"/>
      <c r="F30" s="2"/>
      <c r="K30" s="5"/>
      <c r="L30" s="5"/>
      <c r="M30" s="5"/>
      <c r="N30" s="5"/>
      <c r="O30" s="5"/>
      <c r="P30" s="5"/>
      <c r="Q30" s="5"/>
      <c r="R30" s="5"/>
      <c r="S30" s="5"/>
    </row>
    <row r="31" spans="1:25" ht="19" thickBot="1" x14ac:dyDescent="0.5">
      <c r="A31" s="524" t="s">
        <v>0</v>
      </c>
      <c r="B31" s="525"/>
      <c r="C31" s="525"/>
      <c r="D31" s="525"/>
      <c r="E31" s="525"/>
      <c r="F31" s="1"/>
    </row>
  </sheetData>
  <mergeCells count="26">
    <mergeCell ref="J3:O3"/>
    <mergeCell ref="A6:F6"/>
    <mergeCell ref="A7:F7"/>
    <mergeCell ref="A8:F8"/>
    <mergeCell ref="A22:F22"/>
    <mergeCell ref="A9:F9"/>
    <mergeCell ref="A10:F10"/>
    <mergeCell ref="A11:F11"/>
    <mergeCell ref="A12:F12"/>
    <mergeCell ref="A13:F13"/>
    <mergeCell ref="A21:F21"/>
    <mergeCell ref="A14:F14"/>
    <mergeCell ref="A15:F15"/>
    <mergeCell ref="A16:F16"/>
    <mergeCell ref="A18:F18"/>
    <mergeCell ref="A19:F19"/>
    <mergeCell ref="A17:F17"/>
    <mergeCell ref="A30:E30"/>
    <mergeCell ref="A23:F23"/>
    <mergeCell ref="A31:E31"/>
    <mergeCell ref="A27:F27"/>
    <mergeCell ref="A28:E28"/>
    <mergeCell ref="A24:F24"/>
    <mergeCell ref="A25:F25"/>
    <mergeCell ref="A29:E29"/>
    <mergeCell ref="A20:F20"/>
  </mergeCells>
  <hyperlinks>
    <hyperlink ref="A7:F7" location="'Красносельский р-н'!A1" display="Красносельский" xr:uid="{00000000-0004-0000-0000-000000000000}"/>
    <hyperlink ref="A8:F8" location="'Кировский р-н'!A1" display="Кировский" xr:uid="{00000000-0004-0000-0000-000001000000}"/>
    <hyperlink ref="A9:F9" location="'Фрунзенский р-н'!A1" display="Фрунзенский" xr:uid="{00000000-0004-0000-0000-000002000000}"/>
    <hyperlink ref="A10:F10" location="'Приморский р-н'!A1" display="Приморский" xr:uid="{00000000-0004-0000-0000-000003000000}"/>
    <hyperlink ref="A11:F11" location="'Калининский р-н'!A1" display="Калининский" xr:uid="{00000000-0004-0000-0000-000004000000}"/>
    <hyperlink ref="A12:F12" location="'Выборгский р-н'!A1" display="Выборгский" xr:uid="{00000000-0004-0000-0000-000005000000}"/>
    <hyperlink ref="A13:F13" location="'Красногвардейский р-н'!A1" display="Красногвардейский" xr:uid="{00000000-0004-0000-0000-000006000000}"/>
    <hyperlink ref="A14:F14" location="'Московский р-н'!A1" display="Московский" xr:uid="{00000000-0004-0000-0000-000007000000}"/>
    <hyperlink ref="A15:F15" location="'Невский р-н'!A1" display="Невский" xr:uid="{00000000-0004-0000-0000-000008000000}"/>
    <hyperlink ref="A16:F16" location="'Центральный р-н'!A1" display="Центральный" xr:uid="{00000000-0004-0000-0000-000009000000}"/>
    <hyperlink ref="A21:F21" location="Кудрово!A1" display="г. Кудрово" xr:uid="{00000000-0004-0000-0000-00000A000000}"/>
    <hyperlink ref="A22:F22" location="Мурино!A1" display="г. Мурино" xr:uid="{00000000-0004-0000-0000-00000B000000}"/>
    <hyperlink ref="A19:F19" location="Василеостровский!A1" display="Василеостровский " xr:uid="{00000000-0004-0000-0000-00000C000000}"/>
    <hyperlink ref="A18:F18" location="'Петроградский '!A1" display="Петроградский " xr:uid="{00000000-0004-0000-0000-00000D000000}"/>
    <hyperlink ref="A17:F17" location="Адмиралтейский!A1" display="Адмиралтейский" xr:uid="{00000000-0004-0000-0000-00000E000000}"/>
    <hyperlink ref="A20:F20" location="Курортный!A1" display="Курортный" xr:uid="{00000000-0004-0000-0000-00000F000000}"/>
  </hyperlinks>
  <pageMargins left="0.70866141732283472" right="0.70866141732283472" top="0.74803149606299213" bottom="0.74803149606299213" header="0.51181102362204722" footer="0.51181102362204722"/>
  <pageSetup paperSize="9" scale="65" firstPageNumber="0" orientation="landscape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</sheetPr>
  <dimension ref="A1:T102"/>
  <sheetViews>
    <sheetView showGridLines="0" topLeftCell="A7" workbookViewId="0">
      <selection activeCell="D75" sqref="D75"/>
    </sheetView>
  </sheetViews>
  <sheetFormatPr defaultColWidth="9.1796875" defaultRowHeight="14" x14ac:dyDescent="0.3"/>
  <cols>
    <col min="1" max="1" width="27" style="171" customWidth="1"/>
    <col min="2" max="2" width="16.7265625" style="171" customWidth="1"/>
    <col min="3" max="3" width="17.1796875" style="171" customWidth="1"/>
    <col min="4" max="6" width="17.26953125" style="171" customWidth="1"/>
    <col min="7" max="7" width="9.1796875" style="171"/>
    <col min="8" max="8" width="6" style="29" customWidth="1"/>
    <col min="9" max="9" width="24.1796875" style="29" customWidth="1"/>
    <col min="10" max="10" width="27.453125" style="29" customWidth="1"/>
    <col min="11" max="11" width="12.26953125" style="29" customWidth="1"/>
    <col min="12" max="12" width="8.453125" style="29" customWidth="1"/>
    <col min="13" max="13" width="12.453125" style="29" customWidth="1"/>
    <col min="14" max="14" width="9.1796875" style="171" customWidth="1"/>
    <col min="15" max="15" width="9.1796875" style="29"/>
    <col min="16" max="16" width="20" style="29" customWidth="1"/>
    <col min="17" max="17" width="23.7265625" style="29" customWidth="1"/>
    <col min="18" max="19" width="9.1796875" style="29"/>
    <col min="20" max="20" width="13.1796875" style="29" customWidth="1"/>
    <col min="21" max="16384" width="9.1796875" style="171"/>
  </cols>
  <sheetData>
    <row r="1" spans="8:20" x14ac:dyDescent="0.3">
      <c r="H1" s="324" t="s">
        <v>37</v>
      </c>
      <c r="I1" s="116" t="s">
        <v>36</v>
      </c>
      <c r="J1" s="324" t="s">
        <v>35</v>
      </c>
      <c r="K1" s="324" t="s">
        <v>34</v>
      </c>
      <c r="L1" s="324" t="s">
        <v>1022</v>
      </c>
      <c r="M1" s="325" t="s">
        <v>33</v>
      </c>
      <c r="O1" s="242" t="s">
        <v>37</v>
      </c>
      <c r="P1" s="172" t="s">
        <v>36</v>
      </c>
      <c r="Q1" s="172" t="s">
        <v>35</v>
      </c>
      <c r="R1" s="172" t="s">
        <v>34</v>
      </c>
      <c r="S1" s="172" t="s">
        <v>20</v>
      </c>
      <c r="T1" s="172" t="s">
        <v>33</v>
      </c>
    </row>
    <row r="2" spans="8:20" x14ac:dyDescent="0.3">
      <c r="H2" s="326">
        <v>1</v>
      </c>
      <c r="I2" s="326" t="s">
        <v>1017</v>
      </c>
      <c r="J2" s="326" t="s">
        <v>1018</v>
      </c>
      <c r="K2" s="326" t="s">
        <v>1019</v>
      </c>
      <c r="L2" s="326">
        <v>12</v>
      </c>
      <c r="M2" s="243">
        <v>526</v>
      </c>
      <c r="O2" s="175">
        <v>1</v>
      </c>
      <c r="P2" s="327" t="s">
        <v>203</v>
      </c>
      <c r="Q2" s="100" t="s">
        <v>233</v>
      </c>
      <c r="R2" s="100" t="s">
        <v>232</v>
      </c>
      <c r="S2" s="100">
        <v>4</v>
      </c>
      <c r="T2" s="194">
        <f>S2*36</f>
        <v>144</v>
      </c>
    </row>
    <row r="3" spans="8:20" x14ac:dyDescent="0.3">
      <c r="H3" s="326">
        <v>2</v>
      </c>
      <c r="I3" s="326" t="s">
        <v>1017</v>
      </c>
      <c r="J3" s="326" t="s">
        <v>1020</v>
      </c>
      <c r="K3" s="326" t="s">
        <v>1021</v>
      </c>
      <c r="L3" s="326">
        <v>12</v>
      </c>
      <c r="M3" s="243">
        <v>526</v>
      </c>
      <c r="O3" s="175">
        <v>2</v>
      </c>
      <c r="P3" s="327" t="s">
        <v>203</v>
      </c>
      <c r="Q3" s="38" t="s">
        <v>162</v>
      </c>
      <c r="R3" s="100">
        <v>129</v>
      </c>
      <c r="S3" s="100">
        <v>9</v>
      </c>
      <c r="T3" s="194">
        <f t="shared" ref="T3:T16" si="0">S3*36</f>
        <v>324</v>
      </c>
    </row>
    <row r="4" spans="8:20" x14ac:dyDescent="0.3">
      <c r="H4" s="326"/>
      <c r="I4" s="328"/>
      <c r="J4" s="328"/>
      <c r="K4" s="329"/>
      <c r="L4" s="330">
        <f>SUM(L2:L3)</f>
        <v>24</v>
      </c>
      <c r="M4" s="330">
        <f>SUM(M2:M3)</f>
        <v>1052</v>
      </c>
      <c r="O4" s="175">
        <v>3</v>
      </c>
      <c r="P4" s="327" t="s">
        <v>203</v>
      </c>
      <c r="Q4" s="38" t="s">
        <v>162</v>
      </c>
      <c r="R4" s="100">
        <v>148</v>
      </c>
      <c r="S4" s="100">
        <v>4</v>
      </c>
      <c r="T4" s="194">
        <f t="shared" si="0"/>
        <v>144</v>
      </c>
    </row>
    <row r="5" spans="8:20" x14ac:dyDescent="0.3">
      <c r="O5" s="175">
        <v>4</v>
      </c>
      <c r="P5" s="327" t="s">
        <v>203</v>
      </c>
      <c r="Q5" s="38" t="s">
        <v>162</v>
      </c>
      <c r="R5" s="100">
        <v>150</v>
      </c>
      <c r="S5" s="100">
        <v>2</v>
      </c>
      <c r="T5" s="194">
        <f t="shared" si="0"/>
        <v>72</v>
      </c>
    </row>
    <row r="6" spans="8:20" x14ac:dyDescent="0.3">
      <c r="H6" s="324" t="s">
        <v>37</v>
      </c>
      <c r="I6" s="116" t="s">
        <v>36</v>
      </c>
      <c r="J6" s="324" t="s">
        <v>35</v>
      </c>
      <c r="K6" s="324" t="s">
        <v>34</v>
      </c>
      <c r="L6" s="324" t="s">
        <v>1022</v>
      </c>
      <c r="M6" s="325" t="s">
        <v>33</v>
      </c>
      <c r="O6" s="175">
        <v>5</v>
      </c>
      <c r="P6" s="327" t="s">
        <v>203</v>
      </c>
      <c r="Q6" s="38" t="s">
        <v>230</v>
      </c>
      <c r="R6" s="100" t="s">
        <v>220</v>
      </c>
      <c r="S6" s="100">
        <v>4</v>
      </c>
      <c r="T6" s="194">
        <f t="shared" si="0"/>
        <v>144</v>
      </c>
    </row>
    <row r="7" spans="8:20" x14ac:dyDescent="0.3">
      <c r="H7" s="326">
        <v>1</v>
      </c>
      <c r="I7" s="326" t="s">
        <v>1113</v>
      </c>
      <c r="J7" s="333" t="s">
        <v>1043</v>
      </c>
      <c r="K7" s="326" t="s">
        <v>71</v>
      </c>
      <c r="L7" s="326">
        <v>16</v>
      </c>
      <c r="M7" s="243">
        <v>664</v>
      </c>
      <c r="O7" s="175">
        <v>6</v>
      </c>
      <c r="P7" s="327" t="s">
        <v>203</v>
      </c>
      <c r="Q7" s="38" t="s">
        <v>230</v>
      </c>
      <c r="R7" s="100" t="s">
        <v>83</v>
      </c>
      <c r="S7" s="100">
        <v>7</v>
      </c>
      <c r="T7" s="194">
        <f t="shared" si="0"/>
        <v>252</v>
      </c>
    </row>
    <row r="8" spans="8:20" ht="23.25" customHeight="1" x14ac:dyDescent="0.3">
      <c r="H8" s="326"/>
      <c r="I8" s="328"/>
      <c r="J8" s="328"/>
      <c r="K8" s="329"/>
      <c r="L8" s="330">
        <f>L7</f>
        <v>16</v>
      </c>
      <c r="M8" s="330">
        <f>M7</f>
        <v>664</v>
      </c>
      <c r="O8" s="175">
        <v>7</v>
      </c>
      <c r="P8" s="327" t="s">
        <v>203</v>
      </c>
      <c r="Q8" s="38" t="s">
        <v>174</v>
      </c>
      <c r="R8" s="100" t="s">
        <v>229</v>
      </c>
      <c r="S8" s="100">
        <v>4</v>
      </c>
      <c r="T8" s="194">
        <f t="shared" si="0"/>
        <v>144</v>
      </c>
    </row>
    <row r="9" spans="8:20" ht="18.75" customHeight="1" x14ac:dyDescent="0.3">
      <c r="H9" s="400"/>
      <c r="I9" s="401"/>
      <c r="J9" s="401"/>
      <c r="K9" s="401"/>
      <c r="L9" s="402"/>
      <c r="M9" s="402"/>
      <c r="O9" s="175">
        <v>8</v>
      </c>
      <c r="P9" s="327" t="s">
        <v>203</v>
      </c>
      <c r="Q9" s="38" t="s">
        <v>174</v>
      </c>
      <c r="R9" s="100">
        <v>245</v>
      </c>
      <c r="S9" s="100">
        <v>1</v>
      </c>
      <c r="T9" s="194">
        <f t="shared" si="0"/>
        <v>36</v>
      </c>
    </row>
    <row r="10" spans="8:20" x14ac:dyDescent="0.3">
      <c r="H10" s="324" t="s">
        <v>37</v>
      </c>
      <c r="I10" s="116" t="s">
        <v>36</v>
      </c>
      <c r="J10" s="324" t="s">
        <v>35</v>
      </c>
      <c r="K10" s="324" t="s">
        <v>34</v>
      </c>
      <c r="L10" s="324" t="s">
        <v>1022</v>
      </c>
      <c r="M10" s="325" t="s">
        <v>33</v>
      </c>
      <c r="O10" s="175">
        <v>9</v>
      </c>
      <c r="P10" s="327" t="s">
        <v>203</v>
      </c>
      <c r="Q10" s="38" t="s">
        <v>225</v>
      </c>
      <c r="R10" s="100" t="s">
        <v>227</v>
      </c>
      <c r="S10" s="100">
        <v>7</v>
      </c>
      <c r="T10" s="194">
        <f t="shared" si="0"/>
        <v>252</v>
      </c>
    </row>
    <row r="11" spans="8:20" x14ac:dyDescent="0.3">
      <c r="H11" s="326">
        <v>1</v>
      </c>
      <c r="I11" s="326" t="s">
        <v>1112</v>
      </c>
      <c r="J11" s="326" t="s">
        <v>1020</v>
      </c>
      <c r="K11" s="326">
        <v>35</v>
      </c>
      <c r="L11" s="326">
        <v>8</v>
      </c>
      <c r="M11" s="243">
        <v>210</v>
      </c>
      <c r="O11" s="175">
        <v>10</v>
      </c>
      <c r="P11" s="327" t="s">
        <v>203</v>
      </c>
      <c r="Q11" s="38" t="s">
        <v>225</v>
      </c>
      <c r="R11" s="100">
        <v>6</v>
      </c>
      <c r="S11" s="100">
        <v>9</v>
      </c>
      <c r="T11" s="194">
        <f t="shared" si="0"/>
        <v>324</v>
      </c>
    </row>
    <row r="12" spans="8:20" x14ac:dyDescent="0.3">
      <c r="H12" s="326"/>
      <c r="I12" s="328"/>
      <c r="J12" s="328"/>
      <c r="K12" s="329"/>
      <c r="L12" s="330">
        <f>L11</f>
        <v>8</v>
      </c>
      <c r="M12" s="330">
        <f>M11</f>
        <v>210</v>
      </c>
      <c r="O12" s="175">
        <v>11</v>
      </c>
      <c r="P12" s="327" t="s">
        <v>203</v>
      </c>
      <c r="Q12" s="38" t="s">
        <v>218</v>
      </c>
      <c r="R12" s="100" t="s">
        <v>222</v>
      </c>
      <c r="S12" s="100">
        <v>6</v>
      </c>
      <c r="T12" s="194">
        <f t="shared" si="0"/>
        <v>216</v>
      </c>
    </row>
    <row r="13" spans="8:20" x14ac:dyDescent="0.3">
      <c r="O13" s="175">
        <v>12</v>
      </c>
      <c r="P13" s="327" t="s">
        <v>203</v>
      </c>
      <c r="Q13" s="38" t="s">
        <v>218</v>
      </c>
      <c r="R13" s="100" t="s">
        <v>220</v>
      </c>
      <c r="S13" s="100">
        <v>1</v>
      </c>
      <c r="T13" s="194">
        <f t="shared" si="0"/>
        <v>36</v>
      </c>
    </row>
    <row r="14" spans="8:20" ht="15" customHeight="1" x14ac:dyDescent="0.3">
      <c r="H14" s="172" t="s">
        <v>37</v>
      </c>
      <c r="I14" s="172" t="s">
        <v>36</v>
      </c>
      <c r="J14" s="172" t="s">
        <v>35</v>
      </c>
      <c r="K14" s="172" t="s">
        <v>34</v>
      </c>
      <c r="L14" s="172" t="s">
        <v>20</v>
      </c>
      <c r="M14" s="172" t="s">
        <v>33</v>
      </c>
      <c r="O14" s="175">
        <v>13</v>
      </c>
      <c r="P14" s="327" t="s">
        <v>203</v>
      </c>
      <c r="Q14" s="38" t="s">
        <v>218</v>
      </c>
      <c r="R14" s="100" t="s">
        <v>131</v>
      </c>
      <c r="S14" s="100">
        <v>4</v>
      </c>
      <c r="T14" s="194">
        <f t="shared" si="0"/>
        <v>144</v>
      </c>
    </row>
    <row r="15" spans="8:20" ht="16.5" customHeight="1" x14ac:dyDescent="0.3">
      <c r="H15" s="91">
        <v>1</v>
      </c>
      <c r="I15" s="100" t="s">
        <v>207</v>
      </c>
      <c r="J15" s="38" t="s">
        <v>156</v>
      </c>
      <c r="K15" s="100">
        <v>14</v>
      </c>
      <c r="L15" s="100">
        <v>10</v>
      </c>
      <c r="M15" s="38">
        <f>L15*36</f>
        <v>360</v>
      </c>
      <c r="O15" s="175">
        <v>14</v>
      </c>
      <c r="P15" s="327" t="s">
        <v>203</v>
      </c>
      <c r="Q15" s="100" t="s">
        <v>215</v>
      </c>
      <c r="R15" s="100" t="s">
        <v>217</v>
      </c>
      <c r="S15" s="100">
        <v>1</v>
      </c>
      <c r="T15" s="194">
        <f t="shared" si="0"/>
        <v>36</v>
      </c>
    </row>
    <row r="16" spans="8:20" ht="24.75" customHeight="1" thickBot="1" x14ac:dyDescent="0.35">
      <c r="H16" s="91">
        <v>2</v>
      </c>
      <c r="I16" s="100" t="s">
        <v>207</v>
      </c>
      <c r="J16" s="38" t="s">
        <v>219</v>
      </c>
      <c r="K16" s="100" t="s">
        <v>71</v>
      </c>
      <c r="L16" s="100">
        <v>10</v>
      </c>
      <c r="M16" s="38">
        <f t="shared" ref="M16:M27" si="1">L16*36</f>
        <v>360</v>
      </c>
      <c r="O16" s="175">
        <v>15</v>
      </c>
      <c r="P16" s="327" t="s">
        <v>203</v>
      </c>
      <c r="Q16" s="100" t="s">
        <v>215</v>
      </c>
      <c r="R16" s="100" t="s">
        <v>214</v>
      </c>
      <c r="S16" s="100">
        <v>1</v>
      </c>
      <c r="T16" s="194">
        <f t="shared" si="0"/>
        <v>36</v>
      </c>
    </row>
    <row r="17" spans="7:20" ht="14.5" thickBot="1" x14ac:dyDescent="0.35">
      <c r="H17" s="91">
        <v>3</v>
      </c>
      <c r="I17" s="100" t="s">
        <v>207</v>
      </c>
      <c r="J17" s="38" t="s">
        <v>221</v>
      </c>
      <c r="K17" s="100" t="s">
        <v>231</v>
      </c>
      <c r="L17" s="100">
        <v>5</v>
      </c>
      <c r="M17" s="38">
        <f t="shared" si="1"/>
        <v>180</v>
      </c>
      <c r="O17" s="175"/>
      <c r="P17" s="194"/>
      <c r="Q17" s="38"/>
      <c r="R17" s="331"/>
      <c r="S17" s="332">
        <f>SUM(S2:S16)</f>
        <v>64</v>
      </c>
      <c r="T17" s="332">
        <f>SUM(T2:T16)</f>
        <v>2304</v>
      </c>
    </row>
    <row r="18" spans="7:20" x14ac:dyDescent="0.3">
      <c r="H18" s="91">
        <v>4</v>
      </c>
      <c r="I18" s="100" t="s">
        <v>207</v>
      </c>
      <c r="J18" s="38" t="s">
        <v>221</v>
      </c>
      <c r="K18" s="100" t="s">
        <v>138</v>
      </c>
      <c r="L18" s="100">
        <v>12</v>
      </c>
      <c r="M18" s="38">
        <f t="shared" si="1"/>
        <v>432</v>
      </c>
      <c r="O18" s="171"/>
      <c r="P18" s="171"/>
      <c r="Q18" s="171"/>
      <c r="R18" s="171"/>
      <c r="S18" s="171"/>
      <c r="T18" s="171"/>
    </row>
    <row r="19" spans="7:20" x14ac:dyDescent="0.3">
      <c r="H19" s="91">
        <v>5</v>
      </c>
      <c r="I19" s="100" t="s">
        <v>207</v>
      </c>
      <c r="J19" s="38" t="s">
        <v>221</v>
      </c>
      <c r="K19" s="100" t="s">
        <v>228</v>
      </c>
      <c r="L19" s="100">
        <v>10</v>
      </c>
      <c r="M19" s="38">
        <f t="shared" si="1"/>
        <v>360</v>
      </c>
      <c r="O19" s="172" t="s">
        <v>37</v>
      </c>
      <c r="P19" s="172" t="s">
        <v>36</v>
      </c>
      <c r="Q19" s="172" t="s">
        <v>35</v>
      </c>
      <c r="R19" s="172" t="s">
        <v>34</v>
      </c>
      <c r="S19" s="172" t="s">
        <v>20</v>
      </c>
      <c r="T19" s="172" t="s">
        <v>33</v>
      </c>
    </row>
    <row r="20" spans="7:20" x14ac:dyDescent="0.3">
      <c r="H20" s="91">
        <v>6</v>
      </c>
      <c r="I20" s="100" t="s">
        <v>207</v>
      </c>
      <c r="J20" s="38" t="s">
        <v>224</v>
      </c>
      <c r="K20" s="100" t="s">
        <v>83</v>
      </c>
      <c r="L20" s="100">
        <v>14</v>
      </c>
      <c r="M20" s="38">
        <f t="shared" si="1"/>
        <v>504</v>
      </c>
      <c r="O20" s="183">
        <v>1</v>
      </c>
      <c r="P20" s="327" t="s">
        <v>163</v>
      </c>
      <c r="Q20" s="38" t="s">
        <v>186</v>
      </c>
      <c r="R20" s="100">
        <v>6</v>
      </c>
      <c r="S20" s="100">
        <v>7</v>
      </c>
      <c r="T20" s="194">
        <f>S20*36</f>
        <v>252</v>
      </c>
    </row>
    <row r="21" spans="7:20" x14ac:dyDescent="0.3">
      <c r="H21" s="91">
        <v>7</v>
      </c>
      <c r="I21" s="100" t="s">
        <v>207</v>
      </c>
      <c r="J21" s="38" t="s">
        <v>224</v>
      </c>
      <c r="K21" s="100" t="s">
        <v>226</v>
      </c>
      <c r="L21" s="100">
        <v>8</v>
      </c>
      <c r="M21" s="38">
        <f t="shared" si="1"/>
        <v>288</v>
      </c>
      <c r="O21" s="175">
        <v>2</v>
      </c>
      <c r="P21" s="327" t="s">
        <v>163</v>
      </c>
      <c r="Q21" s="38" t="s">
        <v>186</v>
      </c>
      <c r="R21" s="100">
        <v>9</v>
      </c>
      <c r="S21" s="100">
        <v>6</v>
      </c>
      <c r="T21" s="194">
        <f t="shared" ref="T21:T62" si="2">S21*36</f>
        <v>216</v>
      </c>
    </row>
    <row r="22" spans="7:20" x14ac:dyDescent="0.3">
      <c r="H22" s="91">
        <v>8</v>
      </c>
      <c r="I22" s="100" t="s">
        <v>207</v>
      </c>
      <c r="J22" s="38" t="s">
        <v>224</v>
      </c>
      <c r="K22" s="100" t="s">
        <v>223</v>
      </c>
      <c r="L22" s="100">
        <v>8</v>
      </c>
      <c r="M22" s="38">
        <f t="shared" si="1"/>
        <v>288</v>
      </c>
      <c r="O22" s="175">
        <v>3</v>
      </c>
      <c r="P22" s="327" t="s">
        <v>163</v>
      </c>
      <c r="Q22" s="38" t="s">
        <v>186</v>
      </c>
      <c r="R22" s="100">
        <v>11</v>
      </c>
      <c r="S22" s="100">
        <v>7</v>
      </c>
      <c r="T22" s="194">
        <f t="shared" si="2"/>
        <v>252</v>
      </c>
    </row>
    <row r="23" spans="7:20" ht="22.5" customHeight="1" x14ac:dyDescent="0.3">
      <c r="H23" s="91">
        <v>9</v>
      </c>
      <c r="I23" s="100" t="s">
        <v>207</v>
      </c>
      <c r="J23" s="38" t="s">
        <v>221</v>
      </c>
      <c r="K23" s="100" t="s">
        <v>196</v>
      </c>
      <c r="L23" s="100">
        <v>2</v>
      </c>
      <c r="M23" s="38">
        <f t="shared" si="1"/>
        <v>72</v>
      </c>
      <c r="O23" s="183">
        <v>4</v>
      </c>
      <c r="P23" s="327" t="s">
        <v>163</v>
      </c>
      <c r="Q23" s="38" t="s">
        <v>186</v>
      </c>
      <c r="R23" s="100">
        <v>12</v>
      </c>
      <c r="S23" s="100">
        <v>5</v>
      </c>
      <c r="T23" s="194">
        <f t="shared" si="2"/>
        <v>180</v>
      </c>
    </row>
    <row r="24" spans="7:20" x14ac:dyDescent="0.3">
      <c r="H24" s="91">
        <v>10</v>
      </c>
      <c r="I24" s="100" t="s">
        <v>207</v>
      </c>
      <c r="J24" s="38" t="s">
        <v>219</v>
      </c>
      <c r="K24" s="100" t="s">
        <v>137</v>
      </c>
      <c r="L24" s="100">
        <v>7</v>
      </c>
      <c r="M24" s="38">
        <f t="shared" si="1"/>
        <v>252</v>
      </c>
      <c r="O24" s="183">
        <v>5</v>
      </c>
      <c r="P24" s="327" t="s">
        <v>163</v>
      </c>
      <c r="Q24" s="38" t="s">
        <v>186</v>
      </c>
      <c r="R24" s="100" t="s">
        <v>208</v>
      </c>
      <c r="S24" s="100">
        <v>4</v>
      </c>
      <c r="T24" s="194">
        <f t="shared" si="2"/>
        <v>144</v>
      </c>
    </row>
    <row r="25" spans="7:20" ht="17.25" customHeight="1" x14ac:dyDescent="0.3">
      <c r="G25" s="182"/>
      <c r="H25" s="91">
        <v>11</v>
      </c>
      <c r="I25" s="100" t="s">
        <v>207</v>
      </c>
      <c r="J25" s="38" t="s">
        <v>161</v>
      </c>
      <c r="K25" s="100" t="s">
        <v>216</v>
      </c>
      <c r="L25" s="100">
        <v>21</v>
      </c>
      <c r="M25" s="38">
        <f t="shared" si="1"/>
        <v>756</v>
      </c>
      <c r="O25" s="175">
        <v>6</v>
      </c>
      <c r="P25" s="327" t="s">
        <v>163</v>
      </c>
      <c r="Q25" s="38" t="s">
        <v>186</v>
      </c>
      <c r="R25" s="100" t="s">
        <v>205</v>
      </c>
      <c r="S25" s="100">
        <v>3</v>
      </c>
      <c r="T25" s="194">
        <f t="shared" si="2"/>
        <v>108</v>
      </c>
    </row>
    <row r="26" spans="7:20" x14ac:dyDescent="0.3">
      <c r="H26" s="91">
        <v>12</v>
      </c>
      <c r="I26" s="100" t="s">
        <v>207</v>
      </c>
      <c r="J26" s="38" t="s">
        <v>161</v>
      </c>
      <c r="K26" s="100" t="s">
        <v>213</v>
      </c>
      <c r="L26" s="100">
        <v>2</v>
      </c>
      <c r="M26" s="38">
        <f t="shared" si="1"/>
        <v>72</v>
      </c>
      <c r="O26" s="175">
        <v>7</v>
      </c>
      <c r="P26" s="327" t="s">
        <v>163</v>
      </c>
      <c r="Q26" s="38" t="s">
        <v>186</v>
      </c>
      <c r="R26" s="100">
        <v>21</v>
      </c>
      <c r="S26" s="100">
        <v>7</v>
      </c>
      <c r="T26" s="194">
        <f t="shared" si="2"/>
        <v>252</v>
      </c>
    </row>
    <row r="27" spans="7:20" ht="17.25" customHeight="1" x14ac:dyDescent="0.3">
      <c r="H27" s="91">
        <v>13</v>
      </c>
      <c r="I27" s="100" t="s">
        <v>207</v>
      </c>
      <c r="J27" s="38" t="s">
        <v>161</v>
      </c>
      <c r="K27" s="100" t="s">
        <v>212</v>
      </c>
      <c r="L27" s="100">
        <v>8</v>
      </c>
      <c r="M27" s="38">
        <f t="shared" si="1"/>
        <v>288</v>
      </c>
      <c r="O27" s="183">
        <v>8</v>
      </c>
      <c r="P27" s="327" t="s">
        <v>163</v>
      </c>
      <c r="Q27" s="38" t="s">
        <v>186</v>
      </c>
      <c r="R27" s="100">
        <v>23</v>
      </c>
      <c r="S27" s="100">
        <v>5</v>
      </c>
      <c r="T27" s="194">
        <f t="shared" si="2"/>
        <v>180</v>
      </c>
    </row>
    <row r="28" spans="7:20" ht="18.75" customHeight="1" x14ac:dyDescent="0.3">
      <c r="H28" s="91"/>
      <c r="I28" s="194"/>
      <c r="J28" s="194"/>
      <c r="K28" s="194"/>
      <c r="L28" s="340">
        <f>SUM(L15:L27)</f>
        <v>117</v>
      </c>
      <c r="M28" s="340">
        <f>SUM(M15:M27)</f>
        <v>4212</v>
      </c>
      <c r="O28" s="183">
        <v>9</v>
      </c>
      <c r="P28" s="327" t="s">
        <v>163</v>
      </c>
      <c r="Q28" s="38" t="s">
        <v>186</v>
      </c>
      <c r="R28" s="100">
        <v>24</v>
      </c>
      <c r="S28" s="100">
        <v>5</v>
      </c>
      <c r="T28" s="194">
        <f t="shared" si="2"/>
        <v>180</v>
      </c>
    </row>
    <row r="29" spans="7:20" x14ac:dyDescent="0.3">
      <c r="O29" s="175">
        <v>10</v>
      </c>
      <c r="P29" s="327" t="s">
        <v>163</v>
      </c>
      <c r="Q29" s="38" t="s">
        <v>162</v>
      </c>
      <c r="R29" s="100" t="s">
        <v>202</v>
      </c>
      <c r="S29" s="100">
        <v>3</v>
      </c>
      <c r="T29" s="194">
        <f t="shared" si="2"/>
        <v>108</v>
      </c>
    </row>
    <row r="30" spans="7:20" ht="18" customHeight="1" x14ac:dyDescent="0.3">
      <c r="H30" s="172" t="s">
        <v>37</v>
      </c>
      <c r="I30" s="172" t="s">
        <v>36</v>
      </c>
      <c r="J30" s="172" t="s">
        <v>35</v>
      </c>
      <c r="K30" s="172" t="s">
        <v>34</v>
      </c>
      <c r="L30" s="172" t="s">
        <v>20</v>
      </c>
      <c r="M30" s="172" t="s">
        <v>33</v>
      </c>
      <c r="O30" s="175">
        <v>11</v>
      </c>
      <c r="P30" s="327" t="s">
        <v>163</v>
      </c>
      <c r="Q30" s="38" t="s">
        <v>186</v>
      </c>
      <c r="R30" s="100" t="s">
        <v>93</v>
      </c>
      <c r="S30" s="100">
        <v>5</v>
      </c>
      <c r="T30" s="194">
        <f t="shared" si="2"/>
        <v>180</v>
      </c>
    </row>
    <row r="31" spans="7:20" ht="18" customHeight="1" x14ac:dyDescent="0.3">
      <c r="H31" s="183">
        <v>1</v>
      </c>
      <c r="I31" s="100" t="s">
        <v>188</v>
      </c>
      <c r="J31" s="38" t="s">
        <v>199</v>
      </c>
      <c r="K31" s="100" t="s">
        <v>211</v>
      </c>
      <c r="L31" s="100">
        <v>11</v>
      </c>
      <c r="M31" s="38">
        <f>L31*36</f>
        <v>396</v>
      </c>
      <c r="O31" s="183">
        <v>12</v>
      </c>
      <c r="P31" s="327" t="s">
        <v>163</v>
      </c>
      <c r="Q31" s="38" t="s">
        <v>162</v>
      </c>
      <c r="R31" s="100" t="s">
        <v>201</v>
      </c>
      <c r="S31" s="100">
        <v>2</v>
      </c>
      <c r="T31" s="194">
        <f t="shared" si="2"/>
        <v>72</v>
      </c>
    </row>
    <row r="32" spans="7:20" ht="18" customHeight="1" x14ac:dyDescent="0.3">
      <c r="H32" s="175">
        <v>2</v>
      </c>
      <c r="I32" s="100" t="s">
        <v>188</v>
      </c>
      <c r="J32" s="38" t="s">
        <v>199</v>
      </c>
      <c r="K32" s="100" t="s">
        <v>210</v>
      </c>
      <c r="L32" s="100">
        <v>20</v>
      </c>
      <c r="M32" s="38">
        <f t="shared" ref="M32:M51" si="3">L32*36</f>
        <v>720</v>
      </c>
      <c r="O32" s="183">
        <v>13</v>
      </c>
      <c r="P32" s="327" t="s">
        <v>163</v>
      </c>
      <c r="Q32" s="38" t="s">
        <v>186</v>
      </c>
      <c r="R32" s="100" t="s">
        <v>200</v>
      </c>
      <c r="S32" s="100">
        <v>6</v>
      </c>
      <c r="T32" s="194">
        <f t="shared" si="2"/>
        <v>216</v>
      </c>
    </row>
    <row r="33" spans="1:20" ht="18" customHeight="1" x14ac:dyDescent="0.3">
      <c r="H33" s="175">
        <v>3</v>
      </c>
      <c r="I33" s="100" t="s">
        <v>188</v>
      </c>
      <c r="J33" s="38" t="s">
        <v>199</v>
      </c>
      <c r="K33" s="100" t="s">
        <v>209</v>
      </c>
      <c r="L33" s="100">
        <v>13</v>
      </c>
      <c r="M33" s="38">
        <f t="shared" si="3"/>
        <v>468</v>
      </c>
      <c r="O33" s="175">
        <v>14</v>
      </c>
      <c r="P33" s="327" t="s">
        <v>163</v>
      </c>
      <c r="Q33" s="38" t="s">
        <v>162</v>
      </c>
      <c r="R33" s="100">
        <v>120</v>
      </c>
      <c r="S33" s="100">
        <v>7</v>
      </c>
      <c r="T33" s="194">
        <f t="shared" si="2"/>
        <v>252</v>
      </c>
    </row>
    <row r="34" spans="1:20" ht="18" customHeight="1" x14ac:dyDescent="0.3">
      <c r="H34" s="183">
        <v>4</v>
      </c>
      <c r="I34" s="100" t="s">
        <v>188</v>
      </c>
      <c r="J34" s="38" t="s">
        <v>161</v>
      </c>
      <c r="K34" s="100" t="s">
        <v>1109</v>
      </c>
      <c r="L34" s="100">
        <v>6</v>
      </c>
      <c r="M34" s="38">
        <f t="shared" si="3"/>
        <v>216</v>
      </c>
      <c r="O34" s="175">
        <v>15</v>
      </c>
      <c r="P34" s="327" t="s">
        <v>163</v>
      </c>
      <c r="Q34" s="38" t="s">
        <v>186</v>
      </c>
      <c r="R34" s="100" t="s">
        <v>171</v>
      </c>
      <c r="S34" s="100">
        <v>6</v>
      </c>
      <c r="T34" s="194">
        <f t="shared" si="2"/>
        <v>216</v>
      </c>
    </row>
    <row r="35" spans="1:20" ht="33" customHeight="1" x14ac:dyDescent="0.3">
      <c r="H35" s="175">
        <v>5</v>
      </c>
      <c r="I35" s="100" t="s">
        <v>188</v>
      </c>
      <c r="J35" s="38" t="s">
        <v>194</v>
      </c>
      <c r="K35" s="100" t="s">
        <v>204</v>
      </c>
      <c r="L35" s="100">
        <v>16</v>
      </c>
      <c r="M35" s="38">
        <f t="shared" si="3"/>
        <v>576</v>
      </c>
      <c r="O35" s="183">
        <v>16</v>
      </c>
      <c r="P35" s="327" t="s">
        <v>163</v>
      </c>
      <c r="Q35" s="38" t="s">
        <v>186</v>
      </c>
      <c r="R35" s="100" t="s">
        <v>196</v>
      </c>
      <c r="S35" s="100">
        <v>3</v>
      </c>
      <c r="T35" s="194">
        <f t="shared" si="2"/>
        <v>108</v>
      </c>
    </row>
    <row r="36" spans="1:20" ht="18" customHeight="1" x14ac:dyDescent="0.3">
      <c r="H36" s="175">
        <v>6</v>
      </c>
      <c r="I36" s="100" t="s">
        <v>188</v>
      </c>
      <c r="J36" s="38" t="s">
        <v>194</v>
      </c>
      <c r="K36" s="100" t="s">
        <v>200</v>
      </c>
      <c r="L36" s="100">
        <v>8</v>
      </c>
      <c r="M36" s="38">
        <f t="shared" si="3"/>
        <v>288</v>
      </c>
      <c r="O36" s="183">
        <v>17</v>
      </c>
      <c r="P36" s="327" t="s">
        <v>163</v>
      </c>
      <c r="Q36" s="38" t="s">
        <v>186</v>
      </c>
      <c r="R36" s="100" t="s">
        <v>83</v>
      </c>
      <c r="S36" s="100">
        <v>8</v>
      </c>
      <c r="T36" s="194">
        <f t="shared" si="2"/>
        <v>288</v>
      </c>
    </row>
    <row r="37" spans="1:20" ht="21" customHeight="1" x14ac:dyDescent="0.3">
      <c r="H37" s="183">
        <v>7</v>
      </c>
      <c r="I37" s="100" t="s">
        <v>188</v>
      </c>
      <c r="J37" s="38" t="s">
        <v>151</v>
      </c>
      <c r="K37" s="100">
        <v>13</v>
      </c>
      <c r="L37" s="100">
        <v>5</v>
      </c>
      <c r="M37" s="38">
        <f t="shared" si="3"/>
        <v>180</v>
      </c>
      <c r="O37" s="175">
        <v>18</v>
      </c>
      <c r="P37" s="327" t="s">
        <v>163</v>
      </c>
      <c r="Q37" s="38" t="s">
        <v>186</v>
      </c>
      <c r="R37" s="100" t="s">
        <v>195</v>
      </c>
      <c r="S37" s="100">
        <v>5</v>
      </c>
      <c r="T37" s="194">
        <f t="shared" si="2"/>
        <v>180</v>
      </c>
    </row>
    <row r="38" spans="1:20" ht="16.5" customHeight="1" thickBot="1" x14ac:dyDescent="0.35">
      <c r="A38" s="546" t="s">
        <v>562</v>
      </c>
      <c r="B38" s="546"/>
      <c r="C38" s="546"/>
      <c r="D38" s="546"/>
      <c r="E38" s="546"/>
      <c r="F38" s="546"/>
      <c r="H38" s="175">
        <v>8</v>
      </c>
      <c r="I38" s="100" t="s">
        <v>188</v>
      </c>
      <c r="J38" s="38" t="s">
        <v>151</v>
      </c>
      <c r="K38" s="100">
        <v>15</v>
      </c>
      <c r="L38" s="100">
        <v>12</v>
      </c>
      <c r="M38" s="38">
        <f t="shared" si="3"/>
        <v>432</v>
      </c>
      <c r="O38" s="175">
        <v>19</v>
      </c>
      <c r="P38" s="327" t="s">
        <v>163</v>
      </c>
      <c r="Q38" s="38" t="s">
        <v>186</v>
      </c>
      <c r="R38" s="100" t="s">
        <v>166</v>
      </c>
      <c r="S38" s="100">
        <v>1</v>
      </c>
      <c r="T38" s="194">
        <f t="shared" si="2"/>
        <v>36</v>
      </c>
    </row>
    <row r="39" spans="1:20" ht="28.5" thickBot="1" x14ac:dyDescent="0.35">
      <c r="A39" s="232" t="s">
        <v>123</v>
      </c>
      <c r="B39" s="232" t="s">
        <v>1041</v>
      </c>
      <c r="C39" s="232" t="s">
        <v>122</v>
      </c>
      <c r="D39" s="232" t="s">
        <v>121</v>
      </c>
      <c r="E39" s="232" t="s">
        <v>120</v>
      </c>
      <c r="F39" s="232" t="s">
        <v>119</v>
      </c>
      <c r="H39" s="175">
        <v>9</v>
      </c>
      <c r="I39" s="100" t="s">
        <v>188</v>
      </c>
      <c r="J39" s="38" t="s">
        <v>151</v>
      </c>
      <c r="K39" s="100" t="s">
        <v>107</v>
      </c>
      <c r="L39" s="100">
        <v>5</v>
      </c>
      <c r="M39" s="38">
        <f t="shared" si="3"/>
        <v>180</v>
      </c>
      <c r="O39" s="183">
        <v>20</v>
      </c>
      <c r="P39" s="327" t="s">
        <v>163</v>
      </c>
      <c r="Q39" s="38" t="s">
        <v>186</v>
      </c>
      <c r="R39" s="100" t="s">
        <v>191</v>
      </c>
      <c r="S39" s="100">
        <v>1</v>
      </c>
      <c r="T39" s="194">
        <f t="shared" si="2"/>
        <v>36</v>
      </c>
    </row>
    <row r="40" spans="1:20" ht="14.5" thickBot="1" x14ac:dyDescent="0.35">
      <c r="A40" s="550" t="s">
        <v>117</v>
      </c>
      <c r="B40" s="551"/>
      <c r="C40" s="552"/>
      <c r="D40" s="244">
        <v>750</v>
      </c>
      <c r="E40" s="244">
        <v>420</v>
      </c>
      <c r="F40" s="244">
        <v>250</v>
      </c>
      <c r="H40" s="183">
        <v>10</v>
      </c>
      <c r="I40" s="100" t="s">
        <v>188</v>
      </c>
      <c r="J40" s="38" t="s">
        <v>151</v>
      </c>
      <c r="K40" s="100">
        <v>19</v>
      </c>
      <c r="L40" s="100">
        <v>3</v>
      </c>
      <c r="M40" s="38">
        <f t="shared" si="3"/>
        <v>108</v>
      </c>
      <c r="O40" s="183">
        <v>21</v>
      </c>
      <c r="P40" s="327" t="s">
        <v>163</v>
      </c>
      <c r="Q40" s="38" t="s">
        <v>186</v>
      </c>
      <c r="R40" s="100">
        <v>41</v>
      </c>
      <c r="S40" s="100">
        <v>3</v>
      </c>
      <c r="T40" s="194">
        <f t="shared" si="2"/>
        <v>108</v>
      </c>
    </row>
    <row r="41" spans="1:20" ht="34.5" customHeight="1" thickBot="1" x14ac:dyDescent="0.35">
      <c r="A41" s="245" t="s">
        <v>207</v>
      </c>
      <c r="B41" s="245" t="s">
        <v>1094</v>
      </c>
      <c r="C41" s="246">
        <f>L28</f>
        <v>117</v>
      </c>
      <c r="D41" s="247">
        <f>C41*D40</f>
        <v>87750</v>
      </c>
      <c r="E41" s="247">
        <f>C41*E40</f>
        <v>49140</v>
      </c>
      <c r="F41" s="247">
        <f>C41*F40</f>
        <v>29250</v>
      </c>
      <c r="H41" s="175">
        <v>11</v>
      </c>
      <c r="I41" s="100" t="s">
        <v>188</v>
      </c>
      <c r="J41" s="38" t="s">
        <v>151</v>
      </c>
      <c r="K41" s="100">
        <v>9</v>
      </c>
      <c r="L41" s="100">
        <v>10</v>
      </c>
      <c r="M41" s="38">
        <f t="shared" si="3"/>
        <v>360</v>
      </c>
      <c r="O41" s="175">
        <v>22</v>
      </c>
      <c r="P41" s="327" t="s">
        <v>163</v>
      </c>
      <c r="Q41" s="38" t="s">
        <v>186</v>
      </c>
      <c r="R41" s="100" t="s">
        <v>189</v>
      </c>
      <c r="S41" s="100">
        <v>5</v>
      </c>
      <c r="T41" s="194">
        <f t="shared" si="2"/>
        <v>180</v>
      </c>
    </row>
    <row r="42" spans="1:20" ht="15.75" customHeight="1" thickBot="1" x14ac:dyDescent="0.35">
      <c r="A42" s="245" t="s">
        <v>188</v>
      </c>
      <c r="B42" s="245" t="s">
        <v>1094</v>
      </c>
      <c r="C42" s="246">
        <f>L52</f>
        <v>185</v>
      </c>
      <c r="D42" s="247">
        <f>C42*D40</f>
        <v>138750</v>
      </c>
      <c r="E42" s="247">
        <f>C42*E40</f>
        <v>77700</v>
      </c>
      <c r="F42" s="247">
        <f>C42*F40</f>
        <v>46250</v>
      </c>
      <c r="H42" s="175">
        <v>12</v>
      </c>
      <c r="I42" s="100" t="s">
        <v>188</v>
      </c>
      <c r="J42" s="38" t="s">
        <v>199</v>
      </c>
      <c r="K42" s="100">
        <v>21</v>
      </c>
      <c r="L42" s="100">
        <v>9</v>
      </c>
      <c r="M42" s="38">
        <f t="shared" si="3"/>
        <v>324</v>
      </c>
      <c r="O42" s="175">
        <v>23</v>
      </c>
      <c r="P42" s="327" t="s">
        <v>163</v>
      </c>
      <c r="Q42" s="38" t="s">
        <v>186</v>
      </c>
      <c r="R42" s="100" t="s">
        <v>153</v>
      </c>
      <c r="S42" s="100">
        <v>5</v>
      </c>
      <c r="T42" s="194">
        <f t="shared" si="2"/>
        <v>180</v>
      </c>
    </row>
    <row r="43" spans="1:20" ht="15.75" customHeight="1" thickBot="1" x14ac:dyDescent="0.35">
      <c r="A43" s="245" t="s">
        <v>152</v>
      </c>
      <c r="B43" s="245" t="s">
        <v>1094</v>
      </c>
      <c r="C43" s="246">
        <f>L78</f>
        <v>157</v>
      </c>
      <c r="D43" s="247">
        <f>C43*D40</f>
        <v>117750</v>
      </c>
      <c r="E43" s="247">
        <f>C43*E40</f>
        <v>65940</v>
      </c>
      <c r="F43" s="247">
        <f>C43*F40</f>
        <v>39250</v>
      </c>
      <c r="H43" s="183">
        <v>13</v>
      </c>
      <c r="I43" s="100" t="s">
        <v>188</v>
      </c>
      <c r="J43" s="38" t="s">
        <v>197</v>
      </c>
      <c r="K43" s="100" t="s">
        <v>198</v>
      </c>
      <c r="L43" s="100">
        <v>8</v>
      </c>
      <c r="M43" s="38">
        <f t="shared" si="3"/>
        <v>288</v>
      </c>
      <c r="O43" s="183">
        <v>24</v>
      </c>
      <c r="P43" s="327" t="s">
        <v>163</v>
      </c>
      <c r="Q43" s="38" t="s">
        <v>186</v>
      </c>
      <c r="R43" s="100">
        <v>45</v>
      </c>
      <c r="S43" s="100">
        <v>4</v>
      </c>
      <c r="T43" s="194">
        <f t="shared" si="2"/>
        <v>144</v>
      </c>
    </row>
    <row r="44" spans="1:20" ht="14.5" thickBot="1" x14ac:dyDescent="0.35">
      <c r="A44" s="245" t="s">
        <v>203</v>
      </c>
      <c r="B44" s="245" t="s">
        <v>1094</v>
      </c>
      <c r="C44" s="246">
        <f>S17</f>
        <v>64</v>
      </c>
      <c r="D44" s="247">
        <f>D40*C44</f>
        <v>48000</v>
      </c>
      <c r="E44" s="247">
        <f>C44*E40</f>
        <v>26880</v>
      </c>
      <c r="F44" s="247">
        <f>F40*C44</f>
        <v>16000</v>
      </c>
      <c r="H44" s="175">
        <v>14</v>
      </c>
      <c r="I44" s="100" t="s">
        <v>188</v>
      </c>
      <c r="J44" s="38" t="s">
        <v>197</v>
      </c>
      <c r="K44" s="100">
        <v>9</v>
      </c>
      <c r="L44" s="100">
        <v>3</v>
      </c>
      <c r="M44" s="38">
        <f t="shared" si="3"/>
        <v>108</v>
      </c>
      <c r="O44" s="183">
        <v>25</v>
      </c>
      <c r="P44" s="327" t="s">
        <v>163</v>
      </c>
      <c r="Q44" s="38" t="s">
        <v>179</v>
      </c>
      <c r="R44" s="100" t="s">
        <v>185</v>
      </c>
      <c r="S44" s="100">
        <v>5</v>
      </c>
      <c r="T44" s="194">
        <f t="shared" si="2"/>
        <v>180</v>
      </c>
    </row>
    <row r="45" spans="1:20" ht="18" customHeight="1" thickBot="1" x14ac:dyDescent="0.35">
      <c r="A45" s="245" t="s">
        <v>163</v>
      </c>
      <c r="B45" s="245" t="s">
        <v>1094</v>
      </c>
      <c r="C45" s="246">
        <f>S63</f>
        <v>182</v>
      </c>
      <c r="D45" s="247">
        <f>D40*C45</f>
        <v>136500</v>
      </c>
      <c r="E45" s="247">
        <f>E40*C45</f>
        <v>76440</v>
      </c>
      <c r="F45" s="247">
        <f>C45*F40</f>
        <v>45500</v>
      </c>
      <c r="H45" s="175">
        <v>15</v>
      </c>
      <c r="I45" s="100" t="s">
        <v>188</v>
      </c>
      <c r="J45" s="38" t="s">
        <v>194</v>
      </c>
      <c r="K45" s="100" t="s">
        <v>171</v>
      </c>
      <c r="L45" s="100">
        <v>6</v>
      </c>
      <c r="M45" s="38">
        <f t="shared" si="3"/>
        <v>216</v>
      </c>
      <c r="O45" s="175">
        <v>26</v>
      </c>
      <c r="P45" s="327" t="s">
        <v>163</v>
      </c>
      <c r="Q45" s="38" t="s">
        <v>179</v>
      </c>
      <c r="R45" s="100">
        <v>38</v>
      </c>
      <c r="S45" s="100">
        <v>5</v>
      </c>
      <c r="T45" s="194">
        <f t="shared" si="2"/>
        <v>180</v>
      </c>
    </row>
    <row r="46" spans="1:20" ht="38.25" customHeight="1" thickBot="1" x14ac:dyDescent="0.35">
      <c r="A46" s="245" t="s">
        <v>1255</v>
      </c>
      <c r="B46" s="245" t="s">
        <v>1094</v>
      </c>
      <c r="C46" s="246">
        <f>L87</f>
        <v>109</v>
      </c>
      <c r="D46" s="247">
        <f>C46*D40</f>
        <v>81750</v>
      </c>
      <c r="E46" s="247">
        <f>C46*E40</f>
        <v>45780</v>
      </c>
      <c r="F46" s="247">
        <f>C46*F40</f>
        <v>27250</v>
      </c>
      <c r="H46" s="183">
        <v>16</v>
      </c>
      <c r="I46" s="100" t="s">
        <v>188</v>
      </c>
      <c r="J46" s="38" t="s">
        <v>194</v>
      </c>
      <c r="K46" s="100">
        <v>20</v>
      </c>
      <c r="L46" s="100">
        <v>3</v>
      </c>
      <c r="M46" s="38">
        <f t="shared" si="3"/>
        <v>108</v>
      </c>
      <c r="O46" s="175">
        <v>27</v>
      </c>
      <c r="P46" s="327" t="s">
        <v>163</v>
      </c>
      <c r="Q46" s="38" t="s">
        <v>179</v>
      </c>
      <c r="R46" s="100">
        <v>42</v>
      </c>
      <c r="S46" s="100">
        <v>2</v>
      </c>
      <c r="T46" s="194">
        <f t="shared" si="2"/>
        <v>72</v>
      </c>
    </row>
    <row r="47" spans="1:20" ht="18" customHeight="1" thickBot="1" x14ac:dyDescent="0.35">
      <c r="A47" s="245" t="s">
        <v>1261</v>
      </c>
      <c r="B47" s="245" t="s">
        <v>1094</v>
      </c>
      <c r="C47" s="246">
        <f>S102</f>
        <v>100</v>
      </c>
      <c r="D47" s="247">
        <f>C47*D40</f>
        <v>75000</v>
      </c>
      <c r="E47" s="247">
        <f>C47*E40</f>
        <v>42000</v>
      </c>
      <c r="F47" s="247">
        <f>C47*F40</f>
        <v>25000</v>
      </c>
      <c r="H47" s="175">
        <v>17</v>
      </c>
      <c r="I47" s="100" t="s">
        <v>188</v>
      </c>
      <c r="J47" s="38" t="s">
        <v>194</v>
      </c>
      <c r="K47" s="100" t="s">
        <v>193</v>
      </c>
      <c r="L47" s="100">
        <v>12</v>
      </c>
      <c r="M47" s="38">
        <f t="shared" si="3"/>
        <v>432</v>
      </c>
      <c r="O47" s="183">
        <v>28</v>
      </c>
      <c r="P47" s="327" t="s">
        <v>163</v>
      </c>
      <c r="Q47" s="38" t="s">
        <v>179</v>
      </c>
      <c r="R47" s="100">
        <v>46</v>
      </c>
      <c r="S47" s="100">
        <v>3</v>
      </c>
      <c r="T47" s="194">
        <f t="shared" si="2"/>
        <v>108</v>
      </c>
    </row>
    <row r="48" spans="1:20" ht="18" customHeight="1" thickBot="1" x14ac:dyDescent="0.35">
      <c r="A48" s="248" t="s">
        <v>5</v>
      </c>
      <c r="C48" s="249">
        <f>SUM(C41:C47)</f>
        <v>914</v>
      </c>
      <c r="D48" s="334">
        <f>SUM(D41:D47)</f>
        <v>685500</v>
      </c>
      <c r="E48" s="334">
        <f>SUM(E41:E47)</f>
        <v>383880</v>
      </c>
      <c r="F48" s="334">
        <f>SUM(F41:F47)</f>
        <v>228500</v>
      </c>
      <c r="H48" s="175">
        <v>18</v>
      </c>
      <c r="I48" s="100" t="s">
        <v>188</v>
      </c>
      <c r="J48" s="38" t="s">
        <v>176</v>
      </c>
      <c r="K48" s="350" t="s">
        <v>192</v>
      </c>
      <c r="L48" s="100">
        <v>8</v>
      </c>
      <c r="M48" s="38">
        <f t="shared" si="3"/>
        <v>288</v>
      </c>
      <c r="O48" s="183">
        <v>29</v>
      </c>
      <c r="P48" s="327" t="s">
        <v>163</v>
      </c>
      <c r="Q48" s="38" t="s">
        <v>179</v>
      </c>
      <c r="R48" s="100">
        <v>50</v>
      </c>
      <c r="S48" s="100">
        <v>4</v>
      </c>
      <c r="T48" s="194">
        <f t="shared" si="2"/>
        <v>144</v>
      </c>
    </row>
    <row r="49" spans="1:20" ht="18" customHeight="1" thickBot="1" x14ac:dyDescent="0.35">
      <c r="A49" s="335"/>
      <c r="B49" s="336"/>
      <c r="H49" s="183">
        <v>19</v>
      </c>
      <c r="I49" s="351" t="s">
        <v>188</v>
      </c>
      <c r="J49" s="38" t="s">
        <v>176</v>
      </c>
      <c r="K49" s="100" t="s">
        <v>190</v>
      </c>
      <c r="L49" s="100">
        <v>5</v>
      </c>
      <c r="M49" s="38">
        <f t="shared" si="3"/>
        <v>180</v>
      </c>
      <c r="O49" s="175">
        <v>30</v>
      </c>
      <c r="P49" s="327" t="s">
        <v>163</v>
      </c>
      <c r="Q49" s="38" t="s">
        <v>179</v>
      </c>
      <c r="R49" s="100">
        <v>54</v>
      </c>
      <c r="S49" s="100">
        <v>3</v>
      </c>
      <c r="T49" s="194">
        <f t="shared" si="2"/>
        <v>108</v>
      </c>
    </row>
    <row r="50" spans="1:20" ht="18" customHeight="1" thickBot="1" x14ac:dyDescent="0.35">
      <c r="A50" s="232" t="s">
        <v>123</v>
      </c>
      <c r="B50" s="232" t="s">
        <v>1041</v>
      </c>
      <c r="C50" s="239" t="s">
        <v>1025</v>
      </c>
      <c r="D50" s="253" t="s">
        <v>1182</v>
      </c>
      <c r="E50" s="253" t="s">
        <v>1183</v>
      </c>
      <c r="H50" s="175">
        <v>20</v>
      </c>
      <c r="I50" s="100" t="s">
        <v>188</v>
      </c>
      <c r="J50" s="352" t="s">
        <v>176</v>
      </c>
      <c r="K50" s="100" t="s">
        <v>87</v>
      </c>
      <c r="L50" s="100">
        <v>8</v>
      </c>
      <c r="M50" s="38">
        <f t="shared" si="3"/>
        <v>288</v>
      </c>
      <c r="O50" s="175">
        <v>31</v>
      </c>
      <c r="P50" s="327" t="s">
        <v>163</v>
      </c>
      <c r="Q50" s="38" t="s">
        <v>179</v>
      </c>
      <c r="R50" s="100" t="s">
        <v>149</v>
      </c>
      <c r="S50" s="100">
        <v>4</v>
      </c>
      <c r="T50" s="194">
        <f t="shared" si="2"/>
        <v>144</v>
      </c>
    </row>
    <row r="51" spans="1:20" ht="14.5" thickBot="1" x14ac:dyDescent="0.35">
      <c r="A51" s="547" t="s">
        <v>1024</v>
      </c>
      <c r="B51" s="548"/>
      <c r="C51" s="549"/>
      <c r="D51" s="250">
        <v>1900</v>
      </c>
      <c r="E51" s="250">
        <v>1650</v>
      </c>
      <c r="H51" s="175">
        <v>21</v>
      </c>
      <c r="I51" s="100" t="s">
        <v>188</v>
      </c>
      <c r="J51" s="352" t="s">
        <v>176</v>
      </c>
      <c r="K51" s="100" t="s">
        <v>187</v>
      </c>
      <c r="L51" s="100">
        <v>14</v>
      </c>
      <c r="M51" s="38">
        <f t="shared" si="3"/>
        <v>504</v>
      </c>
      <c r="O51" s="183">
        <v>32</v>
      </c>
      <c r="P51" s="327" t="s">
        <v>163</v>
      </c>
      <c r="Q51" s="38" t="s">
        <v>177</v>
      </c>
      <c r="R51" s="100">
        <v>3</v>
      </c>
      <c r="S51" s="100">
        <v>8</v>
      </c>
      <c r="T51" s="194">
        <f t="shared" si="2"/>
        <v>288</v>
      </c>
    </row>
    <row r="52" spans="1:20" ht="15.75" customHeight="1" thickBot="1" x14ac:dyDescent="0.35">
      <c r="A52" s="337" t="s">
        <v>1023</v>
      </c>
      <c r="B52" s="245" t="s">
        <v>1042</v>
      </c>
      <c r="C52" s="338">
        <f>L4</f>
        <v>24</v>
      </c>
      <c r="D52" s="339">
        <f>C52*D51</f>
        <v>45600</v>
      </c>
      <c r="E52" s="339">
        <f>C52*E51</f>
        <v>39600</v>
      </c>
      <c r="H52" s="91"/>
      <c r="I52" s="194"/>
      <c r="J52" s="194"/>
      <c r="K52" s="194"/>
      <c r="L52" s="398">
        <f>SUM(L31:L51)</f>
        <v>185</v>
      </c>
      <c r="M52" s="332">
        <f>SUM(M31:M51)</f>
        <v>6660</v>
      </c>
      <c r="O52" s="183">
        <v>33</v>
      </c>
      <c r="P52" s="327" t="s">
        <v>163</v>
      </c>
      <c r="Q52" s="38" t="s">
        <v>174</v>
      </c>
      <c r="R52" s="100">
        <v>219</v>
      </c>
      <c r="S52" s="100">
        <v>4</v>
      </c>
      <c r="T52" s="194">
        <f t="shared" si="2"/>
        <v>144</v>
      </c>
    </row>
    <row r="53" spans="1:20" ht="15.75" customHeight="1" thickBot="1" x14ac:dyDescent="0.35">
      <c r="A53" s="337" t="s">
        <v>1040</v>
      </c>
      <c r="B53" s="245" t="s">
        <v>1042</v>
      </c>
      <c r="C53" s="338">
        <f>L8</f>
        <v>16</v>
      </c>
      <c r="D53" s="341">
        <f>C53*D51</f>
        <v>30400</v>
      </c>
      <c r="E53" s="341">
        <f>C53*E51</f>
        <v>26400</v>
      </c>
      <c r="H53" s="396"/>
      <c r="I53" s="397"/>
      <c r="J53" s="397"/>
      <c r="K53" s="397"/>
      <c r="L53" s="395"/>
      <c r="M53" s="395"/>
      <c r="O53" s="175">
        <v>34</v>
      </c>
      <c r="P53" s="327" t="s">
        <v>163</v>
      </c>
      <c r="Q53" s="38" t="s">
        <v>174</v>
      </c>
      <c r="R53" s="100">
        <v>221</v>
      </c>
      <c r="S53" s="100">
        <v>6</v>
      </c>
      <c r="T53" s="194">
        <f t="shared" si="2"/>
        <v>216</v>
      </c>
    </row>
    <row r="54" spans="1:20" ht="14.5" thickBot="1" x14ac:dyDescent="0.35">
      <c r="A54" s="342" t="s">
        <v>5</v>
      </c>
      <c r="B54" s="245"/>
      <c r="C54" s="344">
        <f>SUM(C52:C53)</f>
        <v>40</v>
      </c>
      <c r="D54" s="343">
        <f>SUM(D52:D53)</f>
        <v>76000</v>
      </c>
      <c r="E54" s="343">
        <f>SUM(E52:E53)</f>
        <v>66000</v>
      </c>
      <c r="H54" s="172" t="s">
        <v>37</v>
      </c>
      <c r="I54" s="172" t="s">
        <v>36</v>
      </c>
      <c r="J54" s="172" t="s">
        <v>35</v>
      </c>
      <c r="K54" s="172" t="s">
        <v>34</v>
      </c>
      <c r="L54" s="172" t="s">
        <v>20</v>
      </c>
      <c r="M54" s="172" t="s">
        <v>33</v>
      </c>
      <c r="O54" s="183">
        <v>35</v>
      </c>
      <c r="P54" s="327" t="s">
        <v>163</v>
      </c>
      <c r="Q54" s="38" t="s">
        <v>165</v>
      </c>
      <c r="R54" s="100" t="s">
        <v>1132</v>
      </c>
      <c r="S54" s="100">
        <v>2</v>
      </c>
      <c r="T54" s="194">
        <f t="shared" ref="T54" si="4">S54*36</f>
        <v>72</v>
      </c>
    </row>
    <row r="55" spans="1:20" ht="15.75" customHeight="1" thickBot="1" x14ac:dyDescent="0.35">
      <c r="A55" s="346"/>
      <c r="B55" s="399"/>
      <c r="C55" s="403"/>
      <c r="D55" s="348"/>
      <c r="E55" s="348"/>
      <c r="H55" s="183">
        <v>1</v>
      </c>
      <c r="I55" s="100" t="s">
        <v>152</v>
      </c>
      <c r="J55" s="38" t="s">
        <v>176</v>
      </c>
      <c r="K55" s="100" t="s">
        <v>184</v>
      </c>
      <c r="L55" s="100">
        <v>14</v>
      </c>
      <c r="M55" s="194">
        <f>L55*36</f>
        <v>504</v>
      </c>
      <c r="O55" s="183">
        <v>36</v>
      </c>
      <c r="P55" s="327" t="s">
        <v>163</v>
      </c>
      <c r="Q55" s="38" t="s">
        <v>165</v>
      </c>
      <c r="R55" s="100">
        <v>13</v>
      </c>
      <c r="S55" s="100">
        <v>3</v>
      </c>
      <c r="T55" s="194">
        <f t="shared" si="2"/>
        <v>108</v>
      </c>
    </row>
    <row r="56" spans="1:20" ht="30.5" thickBot="1" x14ac:dyDescent="0.35">
      <c r="A56" s="232" t="s">
        <v>123</v>
      </c>
      <c r="B56" s="232" t="s">
        <v>1041</v>
      </c>
      <c r="C56" s="239" t="s">
        <v>1025</v>
      </c>
      <c r="D56" s="468" t="s">
        <v>1182</v>
      </c>
      <c r="E56" s="469" t="s">
        <v>1183</v>
      </c>
      <c r="H56" s="175">
        <v>2</v>
      </c>
      <c r="I56" s="100" t="s">
        <v>152</v>
      </c>
      <c r="J56" s="38" t="s">
        <v>176</v>
      </c>
      <c r="K56" s="100" t="s">
        <v>183</v>
      </c>
      <c r="L56" s="100">
        <v>3</v>
      </c>
      <c r="M56" s="194">
        <f t="shared" ref="M56:M77" si="5">L56*36</f>
        <v>108</v>
      </c>
      <c r="O56" s="175">
        <v>37</v>
      </c>
      <c r="P56" s="327" t="s">
        <v>163</v>
      </c>
      <c r="Q56" s="38" t="s">
        <v>165</v>
      </c>
      <c r="R56" s="100" t="s">
        <v>171</v>
      </c>
      <c r="S56" s="100">
        <v>3</v>
      </c>
      <c r="T56" s="194">
        <f t="shared" si="2"/>
        <v>108</v>
      </c>
    </row>
    <row r="57" spans="1:20" ht="18" customHeight="1" thickBot="1" x14ac:dyDescent="0.35">
      <c r="A57" s="495" t="s">
        <v>1024</v>
      </c>
      <c r="B57" s="496"/>
      <c r="C57" s="497"/>
      <c r="D57" s="250">
        <v>3000</v>
      </c>
      <c r="E57" s="250">
        <v>2400</v>
      </c>
      <c r="H57" s="175">
        <v>3</v>
      </c>
      <c r="I57" s="100" t="s">
        <v>152</v>
      </c>
      <c r="J57" s="38" t="s">
        <v>176</v>
      </c>
      <c r="K57" s="100" t="s">
        <v>182</v>
      </c>
      <c r="L57" s="100">
        <v>2</v>
      </c>
      <c r="M57" s="194">
        <f t="shared" si="5"/>
        <v>72</v>
      </c>
      <c r="O57" s="183">
        <v>38</v>
      </c>
      <c r="P57" s="327" t="s">
        <v>163</v>
      </c>
      <c r="Q57" s="38" t="s">
        <v>165</v>
      </c>
      <c r="R57" s="100" t="s">
        <v>169</v>
      </c>
      <c r="S57" s="100">
        <v>2</v>
      </c>
      <c r="T57" s="194">
        <f t="shared" si="2"/>
        <v>72</v>
      </c>
    </row>
    <row r="58" spans="1:20" ht="15.75" customHeight="1" thickBot="1" x14ac:dyDescent="0.35">
      <c r="A58" s="337" t="s">
        <v>1112</v>
      </c>
      <c r="B58" s="245" t="s">
        <v>1042</v>
      </c>
      <c r="C58" s="338">
        <f>L12</f>
        <v>8</v>
      </c>
      <c r="D58" s="339">
        <f>C58*D57</f>
        <v>24000</v>
      </c>
      <c r="E58" s="339">
        <f>C58*E57</f>
        <v>19200</v>
      </c>
      <c r="H58" s="183">
        <v>4</v>
      </c>
      <c r="I58" s="100" t="s">
        <v>152</v>
      </c>
      <c r="J58" s="38" t="s">
        <v>176</v>
      </c>
      <c r="K58" s="100" t="s">
        <v>181</v>
      </c>
      <c r="L58" s="100">
        <v>5</v>
      </c>
      <c r="M58" s="194">
        <f t="shared" si="5"/>
        <v>180</v>
      </c>
      <c r="O58" s="183">
        <v>39</v>
      </c>
      <c r="P58" s="327" t="s">
        <v>163</v>
      </c>
      <c r="Q58" s="38" t="s">
        <v>165</v>
      </c>
      <c r="R58" s="100">
        <v>24</v>
      </c>
      <c r="S58" s="100">
        <v>3</v>
      </c>
      <c r="T58" s="194">
        <f t="shared" si="2"/>
        <v>108</v>
      </c>
    </row>
    <row r="59" spans="1:20" ht="14.5" thickBot="1" x14ac:dyDescent="0.35">
      <c r="A59" s="342" t="s">
        <v>5</v>
      </c>
      <c r="B59" s="245"/>
      <c r="C59" s="344">
        <f>SUM(C57:C58)</f>
        <v>8</v>
      </c>
      <c r="D59" s="343">
        <f>SUM(D58)</f>
        <v>24000</v>
      </c>
      <c r="E59" s="343">
        <f>SUM(E58)</f>
        <v>19200</v>
      </c>
      <c r="H59" s="183">
        <v>5</v>
      </c>
      <c r="I59" s="100" t="s">
        <v>152</v>
      </c>
      <c r="J59" s="38" t="s">
        <v>176</v>
      </c>
      <c r="K59" s="100" t="s">
        <v>180</v>
      </c>
      <c r="L59" s="100">
        <v>12</v>
      </c>
      <c r="M59" s="194">
        <f t="shared" si="5"/>
        <v>432</v>
      </c>
      <c r="O59" s="175">
        <v>40</v>
      </c>
      <c r="P59" s="327" t="s">
        <v>163</v>
      </c>
      <c r="Q59" s="38" t="s">
        <v>165</v>
      </c>
      <c r="R59" s="100">
        <v>27</v>
      </c>
      <c r="S59" s="100">
        <v>3</v>
      </c>
      <c r="T59" s="194">
        <f t="shared" si="2"/>
        <v>108</v>
      </c>
    </row>
    <row r="60" spans="1:20" ht="14.5" thickBot="1" x14ac:dyDescent="0.35">
      <c r="H60" s="175">
        <v>6</v>
      </c>
      <c r="I60" s="100" t="s">
        <v>152</v>
      </c>
      <c r="J60" s="38" t="s">
        <v>176</v>
      </c>
      <c r="K60" s="100" t="s">
        <v>178</v>
      </c>
      <c r="L60" s="100">
        <v>3</v>
      </c>
      <c r="M60" s="194">
        <f t="shared" si="5"/>
        <v>108</v>
      </c>
      <c r="O60" s="183">
        <v>41</v>
      </c>
      <c r="P60" s="327" t="s">
        <v>163</v>
      </c>
      <c r="Q60" s="38" t="s">
        <v>165</v>
      </c>
      <c r="R60" s="100">
        <v>3</v>
      </c>
      <c r="S60" s="100">
        <v>4</v>
      </c>
      <c r="T60" s="194">
        <f t="shared" si="2"/>
        <v>144</v>
      </c>
    </row>
    <row r="61" spans="1:20" ht="30.5" thickBot="1" x14ac:dyDescent="0.35">
      <c r="A61" s="232" t="s">
        <v>1285</v>
      </c>
      <c r="B61" s="232" t="s">
        <v>1041</v>
      </c>
      <c r="C61" s="239" t="s">
        <v>1025</v>
      </c>
      <c r="D61" s="253" t="s">
        <v>1182</v>
      </c>
      <c r="E61" s="253" t="s">
        <v>1183</v>
      </c>
      <c r="H61" s="175">
        <v>7</v>
      </c>
      <c r="I61" s="100" t="s">
        <v>152</v>
      </c>
      <c r="J61" s="38" t="s">
        <v>176</v>
      </c>
      <c r="K61" s="100" t="s">
        <v>136</v>
      </c>
      <c r="L61" s="100">
        <v>14</v>
      </c>
      <c r="M61" s="194">
        <f t="shared" si="5"/>
        <v>504</v>
      </c>
      <c r="O61" s="183">
        <v>42</v>
      </c>
      <c r="P61" s="327" t="s">
        <v>163</v>
      </c>
      <c r="Q61" s="38" t="s">
        <v>165</v>
      </c>
      <c r="R61" s="100">
        <v>33</v>
      </c>
      <c r="S61" s="100">
        <v>2</v>
      </c>
      <c r="T61" s="194">
        <f t="shared" si="2"/>
        <v>72</v>
      </c>
    </row>
    <row r="62" spans="1:20" ht="28.5" thickBot="1" x14ac:dyDescent="0.35">
      <c r="A62" s="495" t="s">
        <v>1281</v>
      </c>
      <c r="B62" s="496"/>
      <c r="C62" s="497"/>
      <c r="D62" s="250">
        <v>15000</v>
      </c>
      <c r="E62" s="250">
        <v>12000</v>
      </c>
      <c r="H62" s="183">
        <v>8</v>
      </c>
      <c r="I62" s="100" t="s">
        <v>152</v>
      </c>
      <c r="J62" s="38" t="s">
        <v>151</v>
      </c>
      <c r="K62" s="100" t="s">
        <v>175</v>
      </c>
      <c r="L62" s="100">
        <v>11</v>
      </c>
      <c r="M62" s="194">
        <f t="shared" si="5"/>
        <v>396</v>
      </c>
      <c r="O62" s="175">
        <v>43</v>
      </c>
      <c r="P62" s="327" t="s">
        <v>163</v>
      </c>
      <c r="Q62" s="38" t="s">
        <v>162</v>
      </c>
      <c r="R62" s="100">
        <v>115</v>
      </c>
      <c r="S62" s="100">
        <v>3</v>
      </c>
      <c r="T62" s="194">
        <f t="shared" si="2"/>
        <v>108</v>
      </c>
    </row>
    <row r="63" spans="1:20" ht="14.5" thickBot="1" x14ac:dyDescent="0.35">
      <c r="A63" s="337" t="s">
        <v>1279</v>
      </c>
      <c r="B63" s="245" t="s">
        <v>1042</v>
      </c>
      <c r="C63" s="338">
        <v>1</v>
      </c>
      <c r="D63" s="339">
        <f>C63*D62</f>
        <v>15000</v>
      </c>
      <c r="E63" s="339">
        <f>C63*E62</f>
        <v>12000</v>
      </c>
      <c r="H63" s="183">
        <v>9</v>
      </c>
      <c r="I63" s="100" t="s">
        <v>152</v>
      </c>
      <c r="J63" s="38" t="s">
        <v>151</v>
      </c>
      <c r="K63" s="100" t="s">
        <v>172</v>
      </c>
      <c r="L63" s="100">
        <v>2</v>
      </c>
      <c r="M63" s="194">
        <f t="shared" si="5"/>
        <v>72</v>
      </c>
      <c r="O63" s="91"/>
      <c r="P63" s="91"/>
      <c r="Q63" s="91"/>
      <c r="R63" s="187"/>
      <c r="S63" s="349">
        <f>SUM(S20:S62)</f>
        <v>182</v>
      </c>
      <c r="T63" s="349">
        <f>SUM(T20:T62)</f>
        <v>6552</v>
      </c>
    </row>
    <row r="64" spans="1:20" ht="14.25" customHeight="1" thickBot="1" x14ac:dyDescent="0.35">
      <c r="A64" s="337" t="s">
        <v>1280</v>
      </c>
      <c r="B64" s="245" t="s">
        <v>1042</v>
      </c>
      <c r="C64" s="338">
        <v>1</v>
      </c>
      <c r="D64" s="341">
        <f>C64*D62</f>
        <v>15000</v>
      </c>
      <c r="E64" s="341">
        <f>C64*E62</f>
        <v>12000</v>
      </c>
      <c r="H64" s="175">
        <v>10</v>
      </c>
      <c r="I64" s="100" t="s">
        <v>152</v>
      </c>
      <c r="J64" s="38" t="s">
        <v>151</v>
      </c>
      <c r="K64" s="100" t="s">
        <v>170</v>
      </c>
      <c r="L64" s="100">
        <v>2</v>
      </c>
      <c r="M64" s="194">
        <f t="shared" si="5"/>
        <v>72</v>
      </c>
    </row>
    <row r="65" spans="1:20" ht="15.75" customHeight="1" thickBot="1" x14ac:dyDescent="0.35">
      <c r="A65" s="342" t="s">
        <v>5</v>
      </c>
      <c r="B65" s="245"/>
      <c r="C65" s="344">
        <f>SUM(C63:C64)</f>
        <v>2</v>
      </c>
      <c r="D65" s="343">
        <f>SUM(D63:D64)</f>
        <v>30000</v>
      </c>
      <c r="E65" s="343">
        <f>SUM(E63:E64)</f>
        <v>24000</v>
      </c>
      <c r="H65" s="175">
        <v>11</v>
      </c>
      <c r="I65" s="100" t="s">
        <v>152</v>
      </c>
      <c r="J65" s="38" t="s">
        <v>151</v>
      </c>
      <c r="K65" s="100" t="s">
        <v>168</v>
      </c>
      <c r="L65" s="100">
        <v>2</v>
      </c>
      <c r="M65" s="194">
        <f t="shared" si="5"/>
        <v>72</v>
      </c>
      <c r="O65" s="172" t="s">
        <v>37</v>
      </c>
      <c r="P65" s="172" t="s">
        <v>36</v>
      </c>
      <c r="Q65" s="172" t="s">
        <v>35</v>
      </c>
      <c r="R65" s="172" t="s">
        <v>34</v>
      </c>
      <c r="S65" s="172" t="s">
        <v>20</v>
      </c>
      <c r="T65" s="172" t="s">
        <v>33</v>
      </c>
    </row>
    <row r="66" spans="1:20" ht="14.5" thickBot="1" x14ac:dyDescent="0.35">
      <c r="A66" s="345"/>
      <c r="B66" s="345"/>
      <c r="C66" s="345"/>
      <c r="D66" s="345"/>
      <c r="E66" s="345"/>
      <c r="H66" s="183">
        <v>12</v>
      </c>
      <c r="I66" s="100" t="s">
        <v>152</v>
      </c>
      <c r="J66" s="38" t="s">
        <v>151</v>
      </c>
      <c r="K66" s="100" t="s">
        <v>83</v>
      </c>
      <c r="L66" s="100">
        <v>7</v>
      </c>
      <c r="M66" s="194">
        <f t="shared" si="5"/>
        <v>252</v>
      </c>
      <c r="O66" s="183">
        <v>1</v>
      </c>
      <c r="P66" s="327" t="s">
        <v>1261</v>
      </c>
      <c r="Q66" s="486" t="s">
        <v>1262</v>
      </c>
      <c r="R66" s="486" t="s">
        <v>1263</v>
      </c>
      <c r="S66" s="486">
        <v>9</v>
      </c>
      <c r="T66" s="414">
        <v>322</v>
      </c>
    </row>
    <row r="67" spans="1:20" ht="18" customHeight="1" thickBot="1" x14ac:dyDescent="0.35">
      <c r="A67" s="342" t="s">
        <v>1083</v>
      </c>
      <c r="B67" s="347">
        <f>C48+C54+C59+C65</f>
        <v>964</v>
      </c>
      <c r="D67" s="345"/>
      <c r="E67" s="345"/>
      <c r="H67" s="183">
        <v>13</v>
      </c>
      <c r="I67" s="100" t="s">
        <v>152</v>
      </c>
      <c r="J67" s="38" t="s">
        <v>151</v>
      </c>
      <c r="K67" s="100" t="s">
        <v>167</v>
      </c>
      <c r="L67" s="100">
        <v>7</v>
      </c>
      <c r="M67" s="194">
        <f t="shared" si="5"/>
        <v>252</v>
      </c>
      <c r="O67" s="175">
        <v>2</v>
      </c>
      <c r="P67" s="327" t="s">
        <v>1261</v>
      </c>
      <c r="Q67" s="486" t="s">
        <v>1264</v>
      </c>
      <c r="R67" s="486" t="s">
        <v>438</v>
      </c>
      <c r="S67" s="486">
        <v>6</v>
      </c>
      <c r="T67" s="414">
        <v>215</v>
      </c>
    </row>
    <row r="68" spans="1:20" ht="16.5" customHeight="1" x14ac:dyDescent="0.3">
      <c r="A68" s="345"/>
      <c r="B68" s="345"/>
      <c r="C68" s="345"/>
      <c r="D68" s="345"/>
      <c r="E68" s="345"/>
      <c r="H68" s="175">
        <v>14</v>
      </c>
      <c r="I68" s="100" t="s">
        <v>152</v>
      </c>
      <c r="J68" s="38" t="s">
        <v>151</v>
      </c>
      <c r="K68" s="100" t="s">
        <v>166</v>
      </c>
      <c r="L68" s="100">
        <v>4</v>
      </c>
      <c r="M68" s="194">
        <f t="shared" si="5"/>
        <v>144</v>
      </c>
      <c r="O68" s="175">
        <v>3</v>
      </c>
      <c r="P68" s="327" t="s">
        <v>1261</v>
      </c>
      <c r="Q68" s="486" t="s">
        <v>1264</v>
      </c>
      <c r="R68" s="486" t="s">
        <v>237</v>
      </c>
      <c r="S68" s="486">
        <v>4</v>
      </c>
      <c r="T68" s="414">
        <v>143</v>
      </c>
    </row>
    <row r="69" spans="1:20" x14ac:dyDescent="0.3">
      <c r="A69" s="302" t="s">
        <v>1009</v>
      </c>
      <c r="B69" s="302"/>
      <c r="C69" s="302"/>
      <c r="E69" s="345"/>
      <c r="H69" s="175">
        <v>15</v>
      </c>
      <c r="I69" s="100" t="s">
        <v>152</v>
      </c>
      <c r="J69" s="38" t="s">
        <v>151</v>
      </c>
      <c r="K69" s="100" t="s">
        <v>148</v>
      </c>
      <c r="L69" s="100">
        <v>10</v>
      </c>
      <c r="M69" s="194">
        <f t="shared" si="5"/>
        <v>360</v>
      </c>
      <c r="O69" s="183">
        <v>4</v>
      </c>
      <c r="P69" s="327" t="s">
        <v>1261</v>
      </c>
      <c r="Q69" s="486" t="s">
        <v>1265</v>
      </c>
      <c r="R69" s="486" t="s">
        <v>1266</v>
      </c>
      <c r="S69" s="486">
        <v>3</v>
      </c>
      <c r="T69" s="414">
        <v>107</v>
      </c>
    </row>
    <row r="70" spans="1:20" ht="18.75" customHeight="1" x14ac:dyDescent="0.3">
      <c r="H70" s="183">
        <v>16</v>
      </c>
      <c r="I70" s="100" t="s">
        <v>152</v>
      </c>
      <c r="J70" s="38" t="s">
        <v>151</v>
      </c>
      <c r="K70" s="100" t="s">
        <v>164</v>
      </c>
      <c r="L70" s="100">
        <v>15</v>
      </c>
      <c r="M70" s="194">
        <f t="shared" si="5"/>
        <v>540</v>
      </c>
      <c r="O70" s="183">
        <v>5</v>
      </c>
      <c r="P70" s="327" t="s">
        <v>1261</v>
      </c>
      <c r="Q70" s="486" t="s">
        <v>1265</v>
      </c>
      <c r="R70" s="486" t="s">
        <v>304</v>
      </c>
      <c r="S70" s="486">
        <v>3</v>
      </c>
      <c r="T70" s="414">
        <v>106</v>
      </c>
    </row>
    <row r="71" spans="1:20" ht="17.25" customHeight="1" x14ac:dyDescent="0.3">
      <c r="H71" s="183">
        <v>17</v>
      </c>
      <c r="I71" s="100" t="s">
        <v>152</v>
      </c>
      <c r="J71" s="38" t="s">
        <v>156</v>
      </c>
      <c r="K71" s="100" t="s">
        <v>160</v>
      </c>
      <c r="L71" s="100">
        <v>16</v>
      </c>
      <c r="M71" s="194">
        <f t="shared" si="5"/>
        <v>576</v>
      </c>
      <c r="O71" s="175">
        <v>6</v>
      </c>
      <c r="P71" s="327" t="s">
        <v>1261</v>
      </c>
      <c r="Q71" s="486" t="s">
        <v>1267</v>
      </c>
      <c r="R71" s="486">
        <v>22</v>
      </c>
      <c r="S71" s="486">
        <v>1</v>
      </c>
      <c r="T71" s="414">
        <v>45</v>
      </c>
    </row>
    <row r="72" spans="1:20" x14ac:dyDescent="0.3">
      <c r="H72" s="175">
        <v>18</v>
      </c>
      <c r="I72" s="100" t="s">
        <v>152</v>
      </c>
      <c r="J72" s="38" t="s">
        <v>156</v>
      </c>
      <c r="K72" s="100" t="s">
        <v>159</v>
      </c>
      <c r="L72" s="100">
        <v>3</v>
      </c>
      <c r="M72" s="194">
        <f t="shared" si="5"/>
        <v>108</v>
      </c>
      <c r="O72" s="183">
        <v>7</v>
      </c>
      <c r="P72" s="327" t="s">
        <v>1261</v>
      </c>
      <c r="Q72" s="486" t="s">
        <v>1267</v>
      </c>
      <c r="R72" s="486">
        <v>30</v>
      </c>
      <c r="S72" s="486">
        <v>1</v>
      </c>
      <c r="T72" s="414">
        <v>45</v>
      </c>
    </row>
    <row r="73" spans="1:20" x14ac:dyDescent="0.3">
      <c r="H73" s="175">
        <v>19</v>
      </c>
      <c r="I73" s="100" t="s">
        <v>152</v>
      </c>
      <c r="J73" s="38" t="s">
        <v>156</v>
      </c>
      <c r="K73" s="100" t="s">
        <v>158</v>
      </c>
      <c r="L73" s="100">
        <v>3</v>
      </c>
      <c r="M73" s="194">
        <f t="shared" si="5"/>
        <v>108</v>
      </c>
      <c r="O73" s="175">
        <v>8</v>
      </c>
      <c r="P73" s="327" t="s">
        <v>1261</v>
      </c>
      <c r="Q73" s="487" t="s">
        <v>1267</v>
      </c>
      <c r="R73" s="487">
        <v>34</v>
      </c>
      <c r="S73" s="487">
        <v>1</v>
      </c>
      <c r="T73" s="488">
        <v>45</v>
      </c>
    </row>
    <row r="74" spans="1:20" x14ac:dyDescent="0.3">
      <c r="H74" s="183">
        <v>20</v>
      </c>
      <c r="I74" s="100" t="s">
        <v>152</v>
      </c>
      <c r="J74" s="38" t="s">
        <v>156</v>
      </c>
      <c r="K74" s="100" t="s">
        <v>157</v>
      </c>
      <c r="L74" s="100">
        <v>7</v>
      </c>
      <c r="M74" s="194">
        <f t="shared" si="5"/>
        <v>252</v>
      </c>
      <c r="O74" s="175">
        <v>9</v>
      </c>
      <c r="P74" s="327" t="s">
        <v>1261</v>
      </c>
      <c r="Q74" s="486" t="s">
        <v>1268</v>
      </c>
      <c r="R74" s="486">
        <v>21</v>
      </c>
      <c r="S74" s="486">
        <v>4</v>
      </c>
      <c r="T74" s="414">
        <v>136</v>
      </c>
    </row>
    <row r="75" spans="1:20" x14ac:dyDescent="0.3">
      <c r="H75" s="183">
        <v>21</v>
      </c>
      <c r="I75" s="100" t="s">
        <v>152</v>
      </c>
      <c r="J75" s="38" t="s">
        <v>156</v>
      </c>
      <c r="K75" s="100" t="s">
        <v>155</v>
      </c>
      <c r="L75" s="100">
        <v>3</v>
      </c>
      <c r="M75" s="194">
        <f t="shared" si="5"/>
        <v>108</v>
      </c>
      <c r="O75" s="183">
        <v>10</v>
      </c>
      <c r="P75" s="327" t="s">
        <v>1261</v>
      </c>
      <c r="Q75" s="486" t="s">
        <v>1269</v>
      </c>
      <c r="R75" s="486" t="s">
        <v>180</v>
      </c>
      <c r="S75" s="486">
        <v>3</v>
      </c>
      <c r="T75" s="414">
        <v>104</v>
      </c>
    </row>
    <row r="76" spans="1:20" x14ac:dyDescent="0.3">
      <c r="H76" s="175">
        <v>22</v>
      </c>
      <c r="I76" s="100" t="s">
        <v>152</v>
      </c>
      <c r="J76" s="38" t="s">
        <v>154</v>
      </c>
      <c r="K76" s="100" t="s">
        <v>153</v>
      </c>
      <c r="L76" s="100">
        <v>10</v>
      </c>
      <c r="M76" s="194">
        <f t="shared" si="5"/>
        <v>360</v>
      </c>
      <c r="O76" s="183">
        <v>11</v>
      </c>
      <c r="P76" s="327" t="s">
        <v>1261</v>
      </c>
      <c r="Q76" s="486" t="s">
        <v>1269</v>
      </c>
      <c r="R76" s="486" t="s">
        <v>178</v>
      </c>
      <c r="S76" s="486">
        <v>3</v>
      </c>
      <c r="T76" s="414">
        <v>96</v>
      </c>
    </row>
    <row r="77" spans="1:20" ht="14.5" thickBot="1" x14ac:dyDescent="0.35">
      <c r="H77" s="175">
        <v>23</v>
      </c>
      <c r="I77" s="100" t="s">
        <v>152</v>
      </c>
      <c r="J77" s="38" t="s">
        <v>151</v>
      </c>
      <c r="K77" s="100" t="s">
        <v>150</v>
      </c>
      <c r="L77" s="100">
        <v>2</v>
      </c>
      <c r="M77" s="194">
        <f t="shared" si="5"/>
        <v>72</v>
      </c>
      <c r="O77" s="175">
        <v>12</v>
      </c>
      <c r="P77" s="327" t="s">
        <v>1261</v>
      </c>
      <c r="Q77" s="486" t="s">
        <v>1269</v>
      </c>
      <c r="R77" s="486" t="s">
        <v>444</v>
      </c>
      <c r="S77" s="486">
        <v>1</v>
      </c>
      <c r="T77" s="414">
        <v>36</v>
      </c>
    </row>
    <row r="78" spans="1:20" ht="14.5" thickBot="1" x14ac:dyDescent="0.35">
      <c r="H78" s="91"/>
      <c r="I78" s="194"/>
      <c r="J78" s="194"/>
      <c r="K78" s="199"/>
      <c r="L78" s="332">
        <f>SUM(L55:L77)</f>
        <v>157</v>
      </c>
      <c r="M78" s="332">
        <f>SUM(M55:M77)</f>
        <v>5652</v>
      </c>
      <c r="O78" s="183">
        <v>13</v>
      </c>
      <c r="P78" s="327" t="s">
        <v>1261</v>
      </c>
      <c r="Q78" s="486" t="s">
        <v>1269</v>
      </c>
      <c r="R78" s="486" t="s">
        <v>136</v>
      </c>
      <c r="S78" s="486">
        <v>3</v>
      </c>
      <c r="T78" s="414">
        <v>104</v>
      </c>
    </row>
    <row r="79" spans="1:20" x14ac:dyDescent="0.3">
      <c r="O79" s="175">
        <v>14</v>
      </c>
      <c r="P79" s="327" t="s">
        <v>1261</v>
      </c>
      <c r="Q79" s="486" t="s">
        <v>1269</v>
      </c>
      <c r="R79" s="486" t="s">
        <v>281</v>
      </c>
      <c r="S79" s="486">
        <v>3</v>
      </c>
      <c r="T79" s="414">
        <v>96</v>
      </c>
    </row>
    <row r="80" spans="1:20" x14ac:dyDescent="0.3">
      <c r="H80" s="172" t="s">
        <v>37</v>
      </c>
      <c r="I80" s="172" t="s">
        <v>36</v>
      </c>
      <c r="J80" s="172" t="s">
        <v>35</v>
      </c>
      <c r="K80" s="172" t="s">
        <v>34</v>
      </c>
      <c r="L80" s="172" t="s">
        <v>20</v>
      </c>
      <c r="M80" s="172" t="s">
        <v>33</v>
      </c>
      <c r="O80" s="175">
        <v>15</v>
      </c>
      <c r="P80" s="327" t="s">
        <v>1261</v>
      </c>
      <c r="Q80" s="486" t="s">
        <v>1269</v>
      </c>
      <c r="R80" s="486" t="s">
        <v>501</v>
      </c>
      <c r="S80" s="486">
        <v>1</v>
      </c>
      <c r="T80" s="414">
        <v>36</v>
      </c>
    </row>
    <row r="81" spans="8:20" x14ac:dyDescent="0.3">
      <c r="H81" s="183">
        <v>1</v>
      </c>
      <c r="I81" s="327" t="s">
        <v>1255</v>
      </c>
      <c r="J81" s="485" t="s">
        <v>674</v>
      </c>
      <c r="K81" s="100">
        <v>51</v>
      </c>
      <c r="L81" s="485">
        <v>27</v>
      </c>
      <c r="M81" s="485">
        <v>1022</v>
      </c>
      <c r="O81" s="183">
        <v>16</v>
      </c>
      <c r="P81" s="327" t="s">
        <v>1261</v>
      </c>
      <c r="Q81" s="486" t="s">
        <v>1269</v>
      </c>
      <c r="R81" s="486" t="s">
        <v>250</v>
      </c>
      <c r="S81" s="486">
        <v>3</v>
      </c>
      <c r="T81" s="414">
        <v>104</v>
      </c>
    </row>
    <row r="82" spans="8:20" x14ac:dyDescent="0.3">
      <c r="H82" s="175">
        <v>2</v>
      </c>
      <c r="I82" s="327" t="s">
        <v>1255</v>
      </c>
      <c r="J82" s="485" t="s">
        <v>674</v>
      </c>
      <c r="K82" s="100" t="s">
        <v>1256</v>
      </c>
      <c r="L82" s="485">
        <v>16</v>
      </c>
      <c r="M82" s="485">
        <v>574</v>
      </c>
      <c r="O82" s="183">
        <v>17</v>
      </c>
      <c r="P82" s="327" t="s">
        <v>1261</v>
      </c>
      <c r="Q82" s="486" t="s">
        <v>1269</v>
      </c>
      <c r="R82" s="486" t="s">
        <v>67</v>
      </c>
      <c r="S82" s="486">
        <v>3</v>
      </c>
      <c r="T82" s="414">
        <v>96</v>
      </c>
    </row>
    <row r="83" spans="8:20" x14ac:dyDescent="0.3">
      <c r="H83" s="175">
        <v>3</v>
      </c>
      <c r="I83" s="327" t="s">
        <v>1255</v>
      </c>
      <c r="J83" s="485" t="s">
        <v>1018</v>
      </c>
      <c r="K83" s="100" t="s">
        <v>1257</v>
      </c>
      <c r="L83" s="485">
        <v>16</v>
      </c>
      <c r="M83" s="485">
        <v>571</v>
      </c>
      <c r="O83" s="175">
        <v>18</v>
      </c>
      <c r="P83" s="327" t="s">
        <v>1261</v>
      </c>
      <c r="Q83" s="486" t="s">
        <v>1270</v>
      </c>
      <c r="R83" s="486" t="s">
        <v>211</v>
      </c>
      <c r="S83" s="486">
        <v>2</v>
      </c>
      <c r="T83" s="414">
        <v>72</v>
      </c>
    </row>
    <row r="84" spans="8:20" x14ac:dyDescent="0.3">
      <c r="H84" s="183">
        <v>4</v>
      </c>
      <c r="I84" s="327" t="s">
        <v>1255</v>
      </c>
      <c r="J84" s="485" t="s">
        <v>674</v>
      </c>
      <c r="K84" s="100" t="s">
        <v>1258</v>
      </c>
      <c r="L84" s="485">
        <v>10</v>
      </c>
      <c r="M84" s="485">
        <v>333</v>
      </c>
      <c r="O84" s="183">
        <v>19</v>
      </c>
      <c r="P84" s="327" t="s">
        <v>1261</v>
      </c>
      <c r="Q84" s="486" t="s">
        <v>1270</v>
      </c>
      <c r="R84" s="486" t="s">
        <v>150</v>
      </c>
      <c r="S84" s="486">
        <v>4</v>
      </c>
      <c r="T84" s="414">
        <v>128</v>
      </c>
    </row>
    <row r="85" spans="8:20" x14ac:dyDescent="0.3">
      <c r="H85" s="183">
        <v>5</v>
      </c>
      <c r="I85" s="327" t="s">
        <v>1255</v>
      </c>
      <c r="J85" s="485" t="s">
        <v>1018</v>
      </c>
      <c r="K85" s="100" t="s">
        <v>1259</v>
      </c>
      <c r="L85" s="485">
        <v>20</v>
      </c>
      <c r="M85" s="485">
        <v>571</v>
      </c>
      <c r="O85" s="175">
        <v>20</v>
      </c>
      <c r="P85" s="327" t="s">
        <v>1261</v>
      </c>
      <c r="Q85" s="486" t="s">
        <v>1268</v>
      </c>
      <c r="R85" s="486" t="s">
        <v>1271</v>
      </c>
      <c r="S85" s="486">
        <v>3</v>
      </c>
      <c r="T85" s="414">
        <v>82</v>
      </c>
    </row>
    <row r="86" spans="8:20" ht="14.5" thickBot="1" x14ac:dyDescent="0.35">
      <c r="H86" s="175">
        <v>6</v>
      </c>
      <c r="I86" s="327" t="s">
        <v>1255</v>
      </c>
      <c r="J86" s="485" t="s">
        <v>1018</v>
      </c>
      <c r="K86" s="100" t="s">
        <v>1260</v>
      </c>
      <c r="L86" s="485">
        <v>20</v>
      </c>
      <c r="M86" s="485">
        <v>571</v>
      </c>
      <c r="O86" s="175">
        <v>21</v>
      </c>
      <c r="P86" s="327" t="s">
        <v>1261</v>
      </c>
      <c r="Q86" s="486" t="s">
        <v>1272</v>
      </c>
      <c r="R86" s="486" t="s">
        <v>1273</v>
      </c>
      <c r="S86" s="486">
        <v>2</v>
      </c>
      <c r="T86" s="414">
        <v>48</v>
      </c>
    </row>
    <row r="87" spans="8:20" ht="14.5" thickBot="1" x14ac:dyDescent="0.35">
      <c r="H87" s="91"/>
      <c r="I87" s="194"/>
      <c r="J87" s="194"/>
      <c r="K87" s="199"/>
      <c r="L87" s="332">
        <f>SUM(L81:L86)</f>
        <v>109</v>
      </c>
      <c r="M87" s="332">
        <f>SUM(M81:M86)</f>
        <v>3642</v>
      </c>
      <c r="O87" s="183">
        <v>22</v>
      </c>
      <c r="P87" s="327" t="s">
        <v>1261</v>
      </c>
      <c r="Q87" s="486" t="s">
        <v>1268</v>
      </c>
      <c r="R87" s="486" t="s">
        <v>175</v>
      </c>
      <c r="S87" s="486">
        <v>1</v>
      </c>
      <c r="T87" s="414">
        <v>32</v>
      </c>
    </row>
    <row r="88" spans="8:20" x14ac:dyDescent="0.3">
      <c r="O88" s="183">
        <v>23</v>
      </c>
      <c r="P88" s="327" t="s">
        <v>1261</v>
      </c>
      <c r="Q88" s="486" t="s">
        <v>1268</v>
      </c>
      <c r="R88" s="486" t="s">
        <v>173</v>
      </c>
      <c r="S88" s="486">
        <v>1</v>
      </c>
      <c r="T88" s="414">
        <v>32</v>
      </c>
    </row>
    <row r="89" spans="8:20" x14ac:dyDescent="0.3">
      <c r="O89" s="175">
        <v>24</v>
      </c>
      <c r="P89" s="327" t="s">
        <v>1261</v>
      </c>
      <c r="Q89" s="486" t="s">
        <v>1268</v>
      </c>
      <c r="R89" s="486" t="s">
        <v>816</v>
      </c>
      <c r="S89" s="486">
        <v>3</v>
      </c>
      <c r="T89" s="414">
        <v>126</v>
      </c>
    </row>
    <row r="90" spans="8:20" x14ac:dyDescent="0.3">
      <c r="O90" s="183">
        <v>25</v>
      </c>
      <c r="P90" s="327" t="s">
        <v>1261</v>
      </c>
      <c r="Q90" s="489" t="s">
        <v>1268</v>
      </c>
      <c r="R90" s="489" t="s">
        <v>220</v>
      </c>
      <c r="S90" s="489">
        <v>3</v>
      </c>
      <c r="T90" s="490">
        <v>139</v>
      </c>
    </row>
    <row r="91" spans="8:20" x14ac:dyDescent="0.3">
      <c r="O91" s="175">
        <v>26</v>
      </c>
      <c r="P91" s="327" t="s">
        <v>1261</v>
      </c>
      <c r="Q91" s="489" t="s">
        <v>1268</v>
      </c>
      <c r="R91" s="489" t="s">
        <v>1274</v>
      </c>
      <c r="S91" s="489">
        <v>2</v>
      </c>
      <c r="T91" s="490">
        <v>90</v>
      </c>
    </row>
    <row r="92" spans="8:20" x14ac:dyDescent="0.3">
      <c r="O92" s="175">
        <v>27</v>
      </c>
      <c r="P92" s="327" t="s">
        <v>1261</v>
      </c>
      <c r="Q92" s="489" t="s">
        <v>1268</v>
      </c>
      <c r="R92" s="489" t="s">
        <v>299</v>
      </c>
      <c r="S92" s="489">
        <v>3</v>
      </c>
      <c r="T92" s="490">
        <v>108</v>
      </c>
    </row>
    <row r="93" spans="8:20" x14ac:dyDescent="0.3">
      <c r="O93" s="183">
        <v>28</v>
      </c>
      <c r="P93" s="327" t="s">
        <v>1261</v>
      </c>
      <c r="Q93" s="489" t="s">
        <v>1268</v>
      </c>
      <c r="R93" s="489" t="s">
        <v>1275</v>
      </c>
      <c r="S93" s="489">
        <v>2</v>
      </c>
      <c r="T93" s="490">
        <v>90</v>
      </c>
    </row>
    <row r="94" spans="8:20" x14ac:dyDescent="0.3">
      <c r="O94" s="183">
        <v>29</v>
      </c>
      <c r="P94" s="327" t="s">
        <v>1261</v>
      </c>
      <c r="Q94" s="489" t="s">
        <v>1268</v>
      </c>
      <c r="R94" s="489" t="s">
        <v>83</v>
      </c>
      <c r="S94" s="489">
        <v>4</v>
      </c>
      <c r="T94" s="490">
        <v>179</v>
      </c>
    </row>
    <row r="95" spans="8:20" x14ac:dyDescent="0.3">
      <c r="O95" s="175">
        <v>30</v>
      </c>
      <c r="P95" s="327" t="s">
        <v>1261</v>
      </c>
      <c r="Q95" s="489" t="s">
        <v>1268</v>
      </c>
      <c r="R95" s="489" t="s">
        <v>102</v>
      </c>
      <c r="S95" s="489">
        <v>4</v>
      </c>
      <c r="T95" s="490">
        <v>179</v>
      </c>
    </row>
    <row r="96" spans="8:20" x14ac:dyDescent="0.3">
      <c r="O96" s="183">
        <v>31</v>
      </c>
      <c r="P96" s="327" t="s">
        <v>1261</v>
      </c>
      <c r="Q96" s="486" t="s">
        <v>1276</v>
      </c>
      <c r="R96" s="486" t="s">
        <v>184</v>
      </c>
      <c r="S96" s="486">
        <v>3</v>
      </c>
      <c r="T96" s="414">
        <v>108</v>
      </c>
    </row>
    <row r="97" spans="15:20" x14ac:dyDescent="0.3">
      <c r="O97" s="175">
        <v>32</v>
      </c>
      <c r="P97" s="327" t="s">
        <v>1261</v>
      </c>
      <c r="Q97" s="486" t="s">
        <v>1269</v>
      </c>
      <c r="R97" s="486" t="s">
        <v>1277</v>
      </c>
      <c r="S97" s="486">
        <v>2</v>
      </c>
      <c r="T97" s="414">
        <v>81</v>
      </c>
    </row>
    <row r="98" spans="15:20" x14ac:dyDescent="0.3">
      <c r="O98" s="175">
        <v>33</v>
      </c>
      <c r="P98" s="327" t="s">
        <v>1261</v>
      </c>
      <c r="Q98" s="486" t="s">
        <v>1269</v>
      </c>
      <c r="R98" s="486" t="s">
        <v>74</v>
      </c>
      <c r="S98" s="486">
        <v>3</v>
      </c>
      <c r="T98" s="414">
        <v>100</v>
      </c>
    </row>
    <row r="99" spans="15:20" x14ac:dyDescent="0.3">
      <c r="O99" s="183">
        <v>34</v>
      </c>
      <c r="P99" s="327" t="s">
        <v>1261</v>
      </c>
      <c r="Q99" s="486" t="s">
        <v>1269</v>
      </c>
      <c r="R99" s="486" t="s">
        <v>253</v>
      </c>
      <c r="S99" s="486">
        <v>1</v>
      </c>
      <c r="T99" s="414">
        <v>40</v>
      </c>
    </row>
    <row r="100" spans="15:20" x14ac:dyDescent="0.3">
      <c r="O100" s="183">
        <v>35</v>
      </c>
      <c r="P100" s="327" t="s">
        <v>1261</v>
      </c>
      <c r="Q100" s="486" t="s">
        <v>1269</v>
      </c>
      <c r="R100" s="486" t="s">
        <v>413</v>
      </c>
      <c r="S100" s="486">
        <v>1</v>
      </c>
      <c r="T100" s="414">
        <v>54</v>
      </c>
    </row>
    <row r="101" spans="15:20" ht="14.5" thickBot="1" x14ac:dyDescent="0.35">
      <c r="O101" s="175">
        <v>36</v>
      </c>
      <c r="P101" s="327" t="s">
        <v>1261</v>
      </c>
      <c r="Q101" s="486" t="s">
        <v>1278</v>
      </c>
      <c r="R101" s="486">
        <v>42</v>
      </c>
      <c r="S101" s="486">
        <v>4</v>
      </c>
      <c r="T101" s="414">
        <v>179</v>
      </c>
    </row>
    <row r="102" spans="15:20" ht="14.5" thickBot="1" x14ac:dyDescent="0.35">
      <c r="O102" s="183"/>
      <c r="P102" s="183"/>
      <c r="Q102" s="491"/>
      <c r="R102" s="492"/>
      <c r="S102" s="332">
        <f>SUM(S66:S101)</f>
        <v>100</v>
      </c>
      <c r="T102" s="332">
        <f>SUM(T66:T101)</f>
        <v>3703</v>
      </c>
    </row>
  </sheetData>
  <mergeCells count="3">
    <mergeCell ref="A38:F38"/>
    <mergeCell ref="A51:C51"/>
    <mergeCell ref="A40:C40"/>
  </mergeCells>
  <hyperlinks>
    <hyperlink ref="A69:C69" location="'ВЫБОР РАЙОНА'!A1" display="Назад к выбору района" xr:uid="{00000000-0004-0000-0100-000000000000}"/>
  </hyperlinks>
  <pageMargins left="0.70866141732283472" right="0.70866141732283472" top="0.74803149606299213" bottom="0.74803149606299213" header="0.31496062992125984" footer="0.31496062992125984"/>
  <pageSetup paperSize="9" orientation="landscape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0000"/>
    <pageSetUpPr fitToPage="1"/>
  </sheetPr>
  <dimension ref="A1:U104"/>
  <sheetViews>
    <sheetView showGridLines="0" showRowColHeaders="0" workbookViewId="0">
      <selection activeCell="B83" sqref="B83"/>
    </sheetView>
  </sheetViews>
  <sheetFormatPr defaultColWidth="9.1796875" defaultRowHeight="14" x14ac:dyDescent="0.3"/>
  <cols>
    <col min="1" max="1" width="22.81640625" style="11" customWidth="1"/>
    <col min="2" max="2" width="17.81640625" style="11" customWidth="1"/>
    <col min="3" max="3" width="18.1796875" style="11" customWidth="1"/>
    <col min="4" max="5" width="17.453125" style="11" customWidth="1"/>
    <col min="6" max="6" width="17.7265625" style="11" customWidth="1"/>
    <col min="7" max="8" width="9.1796875" style="11"/>
    <col min="9" max="9" width="6" style="12" customWidth="1"/>
    <col min="10" max="10" width="26.81640625" style="12" customWidth="1"/>
    <col min="11" max="11" width="21.1796875" style="12" customWidth="1"/>
    <col min="12" max="12" width="12.7265625" style="12" customWidth="1"/>
    <col min="13" max="13" width="8.453125" style="12" customWidth="1"/>
    <col min="14" max="14" width="12.453125" style="12" customWidth="1"/>
    <col min="15" max="15" width="9.1796875" style="11"/>
    <col min="16" max="16" width="9.1796875" style="12"/>
    <col min="17" max="17" width="20" style="12" customWidth="1"/>
    <col min="18" max="18" width="23.7265625" style="12" customWidth="1"/>
    <col min="19" max="20" width="9.1796875" style="12"/>
    <col min="21" max="21" width="13.1796875" style="12" customWidth="1"/>
    <col min="22" max="16384" width="9.1796875" style="11"/>
  </cols>
  <sheetData>
    <row r="1" spans="9:21" x14ac:dyDescent="0.3">
      <c r="I1" s="44" t="s">
        <v>37</v>
      </c>
      <c r="J1" s="44" t="s">
        <v>36</v>
      </c>
      <c r="K1" s="44" t="s">
        <v>35</v>
      </c>
      <c r="L1" s="44" t="s">
        <v>34</v>
      </c>
      <c r="M1" s="44" t="s">
        <v>1022</v>
      </c>
      <c r="N1" s="44" t="s">
        <v>33</v>
      </c>
      <c r="P1" s="80" t="s">
        <v>37</v>
      </c>
      <c r="Q1" s="44" t="s">
        <v>36</v>
      </c>
      <c r="R1" s="44" t="s">
        <v>35</v>
      </c>
      <c r="S1" s="44" t="s">
        <v>34</v>
      </c>
      <c r="T1" s="44" t="s">
        <v>20</v>
      </c>
      <c r="U1" s="44" t="s">
        <v>33</v>
      </c>
    </row>
    <row r="2" spans="9:21" x14ac:dyDescent="0.3">
      <c r="I2" s="35">
        <v>1</v>
      </c>
      <c r="J2" s="308" t="s">
        <v>1052</v>
      </c>
      <c r="K2" s="308" t="s">
        <v>1058</v>
      </c>
      <c r="L2" s="308" t="s">
        <v>1055</v>
      </c>
      <c r="M2" s="308">
        <v>1</v>
      </c>
      <c r="N2" s="308">
        <v>110</v>
      </c>
      <c r="P2" s="49">
        <v>1</v>
      </c>
      <c r="Q2" s="353" t="s">
        <v>309</v>
      </c>
      <c r="R2" s="39" t="s">
        <v>335</v>
      </c>
      <c r="S2" s="39" t="s">
        <v>240</v>
      </c>
      <c r="T2" s="39">
        <v>4</v>
      </c>
      <c r="U2" s="354">
        <f t="shared" ref="U2:U21" si="0">T2*36</f>
        <v>144</v>
      </c>
    </row>
    <row r="3" spans="9:21" x14ac:dyDescent="0.3">
      <c r="P3" s="49">
        <v>2</v>
      </c>
      <c r="Q3" s="353" t="s">
        <v>309</v>
      </c>
      <c r="R3" s="39" t="s">
        <v>335</v>
      </c>
      <c r="S3" s="39" t="s">
        <v>256</v>
      </c>
      <c r="T3" s="39">
        <v>2</v>
      </c>
      <c r="U3" s="354">
        <f t="shared" si="0"/>
        <v>72</v>
      </c>
    </row>
    <row r="4" spans="9:21" x14ac:dyDescent="0.3">
      <c r="I4" s="44" t="s">
        <v>37</v>
      </c>
      <c r="J4" s="44" t="s">
        <v>36</v>
      </c>
      <c r="K4" s="44" t="s">
        <v>35</v>
      </c>
      <c r="L4" s="44" t="s">
        <v>34</v>
      </c>
      <c r="M4" s="44" t="s">
        <v>20</v>
      </c>
      <c r="N4" s="44" t="s">
        <v>33</v>
      </c>
      <c r="P4" s="49">
        <v>3</v>
      </c>
      <c r="Q4" s="353" t="s">
        <v>309</v>
      </c>
      <c r="R4" s="39" t="s">
        <v>335</v>
      </c>
      <c r="S4" s="39" t="s">
        <v>169</v>
      </c>
      <c r="T4" s="39">
        <v>6</v>
      </c>
      <c r="U4" s="354">
        <f t="shared" si="0"/>
        <v>216</v>
      </c>
    </row>
    <row r="5" spans="9:21" x14ac:dyDescent="0.3">
      <c r="I5" s="161">
        <v>1</v>
      </c>
      <c r="J5" s="161" t="s">
        <v>1003</v>
      </c>
      <c r="K5" s="161" t="s">
        <v>1005</v>
      </c>
      <c r="L5" s="161" t="s">
        <v>178</v>
      </c>
      <c r="M5" s="161">
        <v>18</v>
      </c>
      <c r="N5" s="161">
        <v>1081</v>
      </c>
      <c r="P5" s="49">
        <v>4</v>
      </c>
      <c r="Q5" s="353" t="s">
        <v>309</v>
      </c>
      <c r="R5" s="39" t="s">
        <v>335</v>
      </c>
      <c r="S5" s="39" t="s">
        <v>173</v>
      </c>
      <c r="T5" s="39">
        <v>2</v>
      </c>
      <c r="U5" s="354">
        <f t="shared" si="0"/>
        <v>72</v>
      </c>
    </row>
    <row r="6" spans="9:21" x14ac:dyDescent="0.3">
      <c r="I6" s="161">
        <v>2</v>
      </c>
      <c r="J6" s="161" t="s">
        <v>1003</v>
      </c>
      <c r="K6" s="161" t="s">
        <v>1005</v>
      </c>
      <c r="L6" s="161" t="s">
        <v>444</v>
      </c>
      <c r="M6" s="161">
        <v>6</v>
      </c>
      <c r="N6" s="161">
        <v>317</v>
      </c>
      <c r="P6" s="49">
        <v>5</v>
      </c>
      <c r="Q6" s="353" t="s">
        <v>309</v>
      </c>
      <c r="R6" s="39" t="s">
        <v>335</v>
      </c>
      <c r="S6" s="39" t="s">
        <v>339</v>
      </c>
      <c r="T6" s="39">
        <v>1</v>
      </c>
      <c r="U6" s="354">
        <f t="shared" si="0"/>
        <v>36</v>
      </c>
    </row>
    <row r="7" spans="9:21" x14ac:dyDescent="0.3">
      <c r="I7" s="161">
        <v>3</v>
      </c>
      <c r="J7" s="161" t="s">
        <v>1003</v>
      </c>
      <c r="K7" s="161" t="s">
        <v>1005</v>
      </c>
      <c r="L7" s="161" t="s">
        <v>1004</v>
      </c>
      <c r="M7" s="161">
        <v>3</v>
      </c>
      <c r="N7" s="161">
        <v>174</v>
      </c>
      <c r="P7" s="49">
        <v>6</v>
      </c>
      <c r="Q7" s="353" t="s">
        <v>309</v>
      </c>
      <c r="R7" s="39" t="s">
        <v>335</v>
      </c>
      <c r="S7" s="39" t="s">
        <v>338</v>
      </c>
      <c r="T7" s="39">
        <v>3</v>
      </c>
      <c r="U7" s="354">
        <f t="shared" si="0"/>
        <v>108</v>
      </c>
    </row>
    <row r="8" spans="9:21" x14ac:dyDescent="0.3">
      <c r="I8" s="161"/>
      <c r="J8" s="72"/>
      <c r="K8" s="72"/>
      <c r="L8" s="72"/>
      <c r="M8" s="355">
        <f>SUM(M5:M7)</f>
        <v>27</v>
      </c>
      <c r="N8" s="368">
        <f>SUM(N5:N7)</f>
        <v>1572</v>
      </c>
      <c r="P8" s="49">
        <v>7</v>
      </c>
      <c r="Q8" s="353" t="s">
        <v>309</v>
      </c>
      <c r="R8" s="39" t="s">
        <v>335</v>
      </c>
      <c r="S8" s="39" t="s">
        <v>131</v>
      </c>
      <c r="T8" s="39">
        <v>6</v>
      </c>
      <c r="U8" s="354">
        <f t="shared" si="0"/>
        <v>216</v>
      </c>
    </row>
    <row r="9" spans="9:21" x14ac:dyDescent="0.3">
      <c r="I9" s="44" t="s">
        <v>37</v>
      </c>
      <c r="J9" s="44" t="s">
        <v>36</v>
      </c>
      <c r="K9" s="44" t="s">
        <v>35</v>
      </c>
      <c r="L9" s="44" t="s">
        <v>34</v>
      </c>
      <c r="M9" s="44" t="s">
        <v>20</v>
      </c>
      <c r="N9" s="44" t="s">
        <v>33</v>
      </c>
      <c r="P9" s="49">
        <v>8</v>
      </c>
      <c r="Q9" s="353" t="s">
        <v>309</v>
      </c>
      <c r="R9" s="39" t="s">
        <v>335</v>
      </c>
      <c r="S9" s="39" t="s">
        <v>336</v>
      </c>
      <c r="T9" s="39">
        <v>6</v>
      </c>
      <c r="U9" s="354">
        <f t="shared" si="0"/>
        <v>216</v>
      </c>
    </row>
    <row r="10" spans="9:21" x14ac:dyDescent="0.3">
      <c r="I10" s="161">
        <v>1</v>
      </c>
      <c r="J10" s="369" t="s">
        <v>1108</v>
      </c>
      <c r="K10" s="369" t="s">
        <v>979</v>
      </c>
      <c r="L10" s="73" t="s">
        <v>978</v>
      </c>
      <c r="M10" s="370">
        <v>22</v>
      </c>
      <c r="N10" s="161">
        <v>611</v>
      </c>
      <c r="P10" s="49">
        <v>9</v>
      </c>
      <c r="Q10" s="353" t="s">
        <v>309</v>
      </c>
      <c r="R10" s="39" t="s">
        <v>335</v>
      </c>
      <c r="S10" s="39" t="s">
        <v>334</v>
      </c>
      <c r="T10" s="39">
        <v>2</v>
      </c>
      <c r="U10" s="354">
        <f t="shared" si="0"/>
        <v>72</v>
      </c>
    </row>
    <row r="11" spans="9:21" x14ac:dyDescent="0.3">
      <c r="I11" s="161"/>
      <c r="J11" s="371"/>
      <c r="K11" s="371"/>
      <c r="L11" s="371"/>
      <c r="M11" s="372">
        <f>M10</f>
        <v>22</v>
      </c>
      <c r="N11" s="372">
        <f>SUM(N10:N10)</f>
        <v>611</v>
      </c>
      <c r="P11" s="49">
        <v>10</v>
      </c>
      <c r="Q11" s="353" t="s">
        <v>309</v>
      </c>
      <c r="R11" s="39" t="s">
        <v>331</v>
      </c>
      <c r="S11" s="39" t="s">
        <v>171</v>
      </c>
      <c r="T11" s="39">
        <v>4</v>
      </c>
      <c r="U11" s="354">
        <f t="shared" si="0"/>
        <v>144</v>
      </c>
    </row>
    <row r="12" spans="9:21" x14ac:dyDescent="0.3">
      <c r="P12" s="49">
        <v>11</v>
      </c>
      <c r="Q12" s="353" t="s">
        <v>309</v>
      </c>
      <c r="R12" s="39" t="s">
        <v>331</v>
      </c>
      <c r="S12" s="39" t="s">
        <v>333</v>
      </c>
      <c r="T12" s="39">
        <v>7</v>
      </c>
      <c r="U12" s="354">
        <f t="shared" si="0"/>
        <v>252</v>
      </c>
    </row>
    <row r="13" spans="9:21" x14ac:dyDescent="0.3">
      <c r="I13" s="80" t="s">
        <v>37</v>
      </c>
      <c r="J13" s="44" t="s">
        <v>36</v>
      </c>
      <c r="K13" s="44" t="s">
        <v>35</v>
      </c>
      <c r="L13" s="44" t="s">
        <v>34</v>
      </c>
      <c r="M13" s="44" t="s">
        <v>20</v>
      </c>
      <c r="N13" s="44" t="s">
        <v>33</v>
      </c>
      <c r="P13" s="49">
        <v>12</v>
      </c>
      <c r="Q13" s="353" t="s">
        <v>309</v>
      </c>
      <c r="R13" s="39" t="s">
        <v>326</v>
      </c>
      <c r="S13" s="39" t="s">
        <v>328</v>
      </c>
      <c r="T13" s="39">
        <v>4</v>
      </c>
      <c r="U13" s="354">
        <f t="shared" si="0"/>
        <v>144</v>
      </c>
    </row>
    <row r="14" spans="9:21" ht="16.5" customHeight="1" x14ac:dyDescent="0.3">
      <c r="I14" s="49">
        <v>1</v>
      </c>
      <c r="J14" s="190" t="s">
        <v>314</v>
      </c>
      <c r="K14" s="373" t="s">
        <v>342</v>
      </c>
      <c r="L14" s="373" t="s">
        <v>344</v>
      </c>
      <c r="M14" s="373">
        <v>7</v>
      </c>
      <c r="N14" s="34">
        <f>M14*36</f>
        <v>252</v>
      </c>
      <c r="P14" s="49">
        <v>13</v>
      </c>
      <c r="Q14" s="353" t="s">
        <v>309</v>
      </c>
      <c r="R14" s="39" t="s">
        <v>326</v>
      </c>
      <c r="S14" s="39" t="s">
        <v>325</v>
      </c>
      <c r="T14" s="39">
        <v>2</v>
      </c>
      <c r="U14" s="354">
        <f t="shared" si="0"/>
        <v>72</v>
      </c>
    </row>
    <row r="15" spans="9:21" x14ac:dyDescent="0.3">
      <c r="I15" s="49">
        <v>2</v>
      </c>
      <c r="J15" s="190" t="s">
        <v>314</v>
      </c>
      <c r="K15" s="373" t="s">
        <v>342</v>
      </c>
      <c r="L15" s="373" t="s">
        <v>343</v>
      </c>
      <c r="M15" s="373">
        <v>3</v>
      </c>
      <c r="N15" s="34">
        <f t="shared" ref="N15:N31" si="1">M15*36</f>
        <v>108</v>
      </c>
      <c r="P15" s="49">
        <v>14</v>
      </c>
      <c r="Q15" s="353" t="s">
        <v>309</v>
      </c>
      <c r="R15" s="39" t="s">
        <v>318</v>
      </c>
      <c r="S15" s="39" t="s">
        <v>323</v>
      </c>
      <c r="T15" s="39">
        <v>1</v>
      </c>
      <c r="U15" s="354">
        <f t="shared" si="0"/>
        <v>36</v>
      </c>
    </row>
    <row r="16" spans="9:21" x14ac:dyDescent="0.3">
      <c r="I16" s="49">
        <v>3</v>
      </c>
      <c r="J16" s="190" t="s">
        <v>314</v>
      </c>
      <c r="K16" s="373" t="s">
        <v>342</v>
      </c>
      <c r="L16" s="373" t="s">
        <v>341</v>
      </c>
      <c r="M16" s="373">
        <v>4</v>
      </c>
      <c r="N16" s="34">
        <f t="shared" si="1"/>
        <v>144</v>
      </c>
      <c r="P16" s="49">
        <v>15</v>
      </c>
      <c r="Q16" s="353" t="s">
        <v>309</v>
      </c>
      <c r="R16" s="39" t="s">
        <v>318</v>
      </c>
      <c r="S16" s="39" t="s">
        <v>322</v>
      </c>
      <c r="T16" s="39">
        <v>1</v>
      </c>
      <c r="U16" s="354">
        <f t="shared" si="0"/>
        <v>36</v>
      </c>
    </row>
    <row r="17" spans="8:21" x14ac:dyDescent="0.3">
      <c r="I17" s="49">
        <v>4</v>
      </c>
      <c r="J17" s="190" t="s">
        <v>314</v>
      </c>
      <c r="K17" s="373" t="s">
        <v>316</v>
      </c>
      <c r="L17" s="373" t="s">
        <v>340</v>
      </c>
      <c r="M17" s="373">
        <v>4</v>
      </c>
      <c r="N17" s="34">
        <f t="shared" si="1"/>
        <v>144</v>
      </c>
      <c r="P17" s="49">
        <v>16</v>
      </c>
      <c r="Q17" s="353" t="s">
        <v>309</v>
      </c>
      <c r="R17" s="39" t="s">
        <v>318</v>
      </c>
      <c r="S17" s="39" t="s">
        <v>320</v>
      </c>
      <c r="T17" s="39">
        <v>4</v>
      </c>
      <c r="U17" s="354">
        <f t="shared" si="0"/>
        <v>144</v>
      </c>
    </row>
    <row r="18" spans="8:21" x14ac:dyDescent="0.3">
      <c r="I18" s="49">
        <v>5</v>
      </c>
      <c r="J18" s="190" t="s">
        <v>314</v>
      </c>
      <c r="K18" s="373" t="s">
        <v>316</v>
      </c>
      <c r="L18" s="373" t="s">
        <v>322</v>
      </c>
      <c r="M18" s="373">
        <v>4</v>
      </c>
      <c r="N18" s="34">
        <f t="shared" si="1"/>
        <v>144</v>
      </c>
      <c r="P18" s="49">
        <v>17</v>
      </c>
      <c r="Q18" s="353" t="s">
        <v>309</v>
      </c>
      <c r="R18" s="39" t="s">
        <v>318</v>
      </c>
      <c r="S18" s="39" t="s">
        <v>184</v>
      </c>
      <c r="T18" s="39">
        <v>8</v>
      </c>
      <c r="U18" s="354">
        <f t="shared" si="0"/>
        <v>288</v>
      </c>
    </row>
    <row r="19" spans="8:21" x14ac:dyDescent="0.3">
      <c r="I19" s="49">
        <v>6</v>
      </c>
      <c r="J19" s="190" t="s">
        <v>314</v>
      </c>
      <c r="K19" s="373" t="s">
        <v>316</v>
      </c>
      <c r="L19" s="373" t="s">
        <v>76</v>
      </c>
      <c r="M19" s="373">
        <v>4</v>
      </c>
      <c r="N19" s="34">
        <f>M19*36</f>
        <v>144</v>
      </c>
      <c r="P19" s="49">
        <v>18</v>
      </c>
      <c r="Q19" s="353" t="s">
        <v>309</v>
      </c>
      <c r="R19" s="39" t="s">
        <v>318</v>
      </c>
      <c r="S19" s="39" t="s">
        <v>319</v>
      </c>
      <c r="T19" s="39">
        <v>3</v>
      </c>
      <c r="U19" s="354">
        <f t="shared" si="0"/>
        <v>108</v>
      </c>
    </row>
    <row r="20" spans="8:21" x14ac:dyDescent="0.3">
      <c r="I20" s="49">
        <v>7</v>
      </c>
      <c r="J20" s="190" t="s">
        <v>314</v>
      </c>
      <c r="K20" s="373" t="s">
        <v>316</v>
      </c>
      <c r="L20" s="373" t="s">
        <v>256</v>
      </c>
      <c r="M20" s="373">
        <v>7</v>
      </c>
      <c r="N20" s="34">
        <f t="shared" si="1"/>
        <v>252</v>
      </c>
      <c r="P20" s="49">
        <v>19</v>
      </c>
      <c r="Q20" s="353" t="s">
        <v>309</v>
      </c>
      <c r="R20" s="39" t="s">
        <v>318</v>
      </c>
      <c r="S20" s="39" t="s">
        <v>281</v>
      </c>
      <c r="T20" s="39">
        <v>1</v>
      </c>
      <c r="U20" s="354">
        <f t="shared" si="0"/>
        <v>36</v>
      </c>
    </row>
    <row r="21" spans="8:21" x14ac:dyDescent="0.3">
      <c r="I21" s="49">
        <v>8</v>
      </c>
      <c r="J21" s="190" t="s">
        <v>314</v>
      </c>
      <c r="K21" s="373" t="s">
        <v>316</v>
      </c>
      <c r="L21" s="373" t="s">
        <v>337</v>
      </c>
      <c r="M21" s="373">
        <v>5</v>
      </c>
      <c r="N21" s="34">
        <f t="shared" si="1"/>
        <v>180</v>
      </c>
      <c r="P21" s="49">
        <v>20</v>
      </c>
      <c r="Q21" s="354" t="s">
        <v>309</v>
      </c>
      <c r="R21" s="39" t="s">
        <v>318</v>
      </c>
      <c r="S21" s="39" t="s">
        <v>317</v>
      </c>
      <c r="T21" s="39">
        <v>1</v>
      </c>
      <c r="U21" s="354">
        <f t="shared" si="0"/>
        <v>36</v>
      </c>
    </row>
    <row r="22" spans="8:21" x14ac:dyDescent="0.3">
      <c r="I22" s="49">
        <v>9</v>
      </c>
      <c r="J22" s="190" t="s">
        <v>314</v>
      </c>
      <c r="K22" s="373" t="s">
        <v>316</v>
      </c>
      <c r="L22" s="373" t="s">
        <v>107</v>
      </c>
      <c r="M22" s="373">
        <v>3</v>
      </c>
      <c r="N22" s="34">
        <f t="shared" si="1"/>
        <v>108</v>
      </c>
      <c r="P22" s="49">
        <v>21</v>
      </c>
      <c r="Q22" s="354" t="s">
        <v>309</v>
      </c>
      <c r="R22" s="356" t="s">
        <v>1010</v>
      </c>
      <c r="S22" s="357" t="s">
        <v>1011</v>
      </c>
      <c r="T22" s="356">
        <v>8</v>
      </c>
      <c r="U22" s="354">
        <f>T22*36</f>
        <v>288</v>
      </c>
    </row>
    <row r="23" spans="8:21" x14ac:dyDescent="0.3">
      <c r="I23" s="49">
        <v>10</v>
      </c>
      <c r="J23" s="190" t="s">
        <v>314</v>
      </c>
      <c r="K23" s="373" t="s">
        <v>316</v>
      </c>
      <c r="L23" s="373">
        <v>5</v>
      </c>
      <c r="M23" s="373">
        <v>1</v>
      </c>
      <c r="N23" s="34">
        <f t="shared" si="1"/>
        <v>36</v>
      </c>
      <c r="P23" s="49">
        <v>22</v>
      </c>
      <c r="Q23" s="354" t="s">
        <v>309</v>
      </c>
      <c r="R23" s="356" t="s">
        <v>1012</v>
      </c>
      <c r="S23" s="357">
        <v>40</v>
      </c>
      <c r="T23" s="356">
        <v>6</v>
      </c>
      <c r="U23" s="354">
        <f t="shared" ref="U23:U25" si="2">T23*36</f>
        <v>216</v>
      </c>
    </row>
    <row r="24" spans="8:21" x14ac:dyDescent="0.3">
      <c r="I24" s="49">
        <v>11</v>
      </c>
      <c r="J24" s="190" t="s">
        <v>314</v>
      </c>
      <c r="K24" s="373" t="s">
        <v>316</v>
      </c>
      <c r="L24" s="373" t="s">
        <v>136</v>
      </c>
      <c r="M24" s="373">
        <v>7</v>
      </c>
      <c r="N24" s="34">
        <f t="shared" si="1"/>
        <v>252</v>
      </c>
      <c r="P24" s="49">
        <v>23</v>
      </c>
      <c r="Q24" s="354" t="s">
        <v>309</v>
      </c>
      <c r="R24" s="39" t="s">
        <v>318</v>
      </c>
      <c r="S24" s="358" t="s">
        <v>1013</v>
      </c>
      <c r="T24" s="359">
        <v>4</v>
      </c>
      <c r="U24" s="354">
        <f t="shared" si="2"/>
        <v>144</v>
      </c>
    </row>
    <row r="25" spans="8:21" x14ac:dyDescent="0.3">
      <c r="I25" s="49">
        <v>12</v>
      </c>
      <c r="J25" s="190" t="s">
        <v>314</v>
      </c>
      <c r="K25" s="373" t="s">
        <v>307</v>
      </c>
      <c r="L25" s="373" t="s">
        <v>332</v>
      </c>
      <c r="M25" s="373">
        <v>4</v>
      </c>
      <c r="N25" s="34">
        <f t="shared" si="1"/>
        <v>144</v>
      </c>
      <c r="P25" s="49">
        <v>24</v>
      </c>
      <c r="Q25" s="354" t="s">
        <v>309</v>
      </c>
      <c r="R25" s="356" t="s">
        <v>1012</v>
      </c>
      <c r="S25" s="357" t="s">
        <v>330</v>
      </c>
      <c r="T25" s="356">
        <v>5</v>
      </c>
      <c r="U25" s="353">
        <f t="shared" si="2"/>
        <v>180</v>
      </c>
    </row>
    <row r="26" spans="8:21" x14ac:dyDescent="0.3">
      <c r="I26" s="49">
        <v>13</v>
      </c>
      <c r="J26" s="190" t="s">
        <v>314</v>
      </c>
      <c r="K26" s="373" t="s">
        <v>307</v>
      </c>
      <c r="L26" s="373" t="s">
        <v>329</v>
      </c>
      <c r="M26" s="373">
        <v>7</v>
      </c>
      <c r="N26" s="34">
        <f t="shared" si="1"/>
        <v>252</v>
      </c>
      <c r="P26" s="49">
        <v>25</v>
      </c>
      <c r="Q26" s="354" t="s">
        <v>309</v>
      </c>
      <c r="R26" s="39" t="s">
        <v>335</v>
      </c>
      <c r="S26" s="476" t="s">
        <v>250</v>
      </c>
      <c r="T26" s="356">
        <v>1</v>
      </c>
      <c r="U26" s="353">
        <f t="shared" ref="U26" si="3">T26*36</f>
        <v>36</v>
      </c>
    </row>
    <row r="27" spans="8:21" ht="30.75" customHeight="1" x14ac:dyDescent="0.3">
      <c r="H27" s="55"/>
      <c r="I27" s="49">
        <v>14</v>
      </c>
      <c r="J27" s="190" t="s">
        <v>314</v>
      </c>
      <c r="K27" s="373" t="s">
        <v>294</v>
      </c>
      <c r="L27" s="373" t="s">
        <v>327</v>
      </c>
      <c r="M27" s="373">
        <v>2</v>
      </c>
      <c r="N27" s="34">
        <f t="shared" si="1"/>
        <v>72</v>
      </c>
      <c r="P27" s="49">
        <v>26</v>
      </c>
      <c r="Q27" s="354" t="s">
        <v>309</v>
      </c>
      <c r="R27" s="39" t="s">
        <v>335</v>
      </c>
      <c r="S27" s="476" t="s">
        <v>317</v>
      </c>
      <c r="T27" s="356">
        <v>1</v>
      </c>
      <c r="U27" s="353">
        <f t="shared" ref="U27:U30" si="4">T27*36</f>
        <v>36</v>
      </c>
    </row>
    <row r="28" spans="8:21" ht="17.25" customHeight="1" x14ac:dyDescent="0.3">
      <c r="I28" s="49">
        <v>15</v>
      </c>
      <c r="J28" s="190" t="s">
        <v>314</v>
      </c>
      <c r="K28" s="373" t="s">
        <v>294</v>
      </c>
      <c r="L28" s="373" t="s">
        <v>324</v>
      </c>
      <c r="M28" s="373">
        <v>6</v>
      </c>
      <c r="N28" s="34">
        <f t="shared" si="1"/>
        <v>216</v>
      </c>
      <c r="P28" s="49">
        <v>27</v>
      </c>
      <c r="Q28" s="354" t="s">
        <v>309</v>
      </c>
      <c r="R28" s="39" t="s">
        <v>326</v>
      </c>
      <c r="S28" s="476">
        <v>83</v>
      </c>
      <c r="T28" s="356">
        <v>2</v>
      </c>
      <c r="U28" s="353">
        <f t="shared" si="4"/>
        <v>72</v>
      </c>
    </row>
    <row r="29" spans="8:21" ht="17.25" customHeight="1" x14ac:dyDescent="0.3">
      <c r="I29" s="49">
        <v>16</v>
      </c>
      <c r="J29" s="190" t="s">
        <v>314</v>
      </c>
      <c r="K29" s="373" t="s">
        <v>294</v>
      </c>
      <c r="L29" s="373" t="s">
        <v>79</v>
      </c>
      <c r="M29" s="373">
        <v>3</v>
      </c>
      <c r="N29" s="34">
        <f t="shared" si="1"/>
        <v>108</v>
      </c>
      <c r="P29" s="49">
        <v>28</v>
      </c>
      <c r="Q29" s="354" t="s">
        <v>309</v>
      </c>
      <c r="R29" s="39" t="s">
        <v>326</v>
      </c>
      <c r="S29" s="476">
        <v>89</v>
      </c>
      <c r="T29" s="356">
        <v>7</v>
      </c>
      <c r="U29" s="353">
        <f t="shared" si="4"/>
        <v>252</v>
      </c>
    </row>
    <row r="30" spans="8:21" ht="18" customHeight="1" x14ac:dyDescent="0.3">
      <c r="I30" s="49">
        <v>17</v>
      </c>
      <c r="J30" s="190" t="s">
        <v>314</v>
      </c>
      <c r="K30" s="373" t="s">
        <v>294</v>
      </c>
      <c r="L30" s="373" t="s">
        <v>321</v>
      </c>
      <c r="M30" s="373">
        <v>4</v>
      </c>
      <c r="N30" s="34">
        <f t="shared" si="1"/>
        <v>144</v>
      </c>
      <c r="P30" s="470">
        <v>29</v>
      </c>
      <c r="Q30" s="353" t="s">
        <v>309</v>
      </c>
      <c r="R30" s="39" t="s">
        <v>318</v>
      </c>
      <c r="S30" s="39" t="s">
        <v>1222</v>
      </c>
      <c r="T30" s="356">
        <v>4</v>
      </c>
      <c r="U30" s="353">
        <f t="shared" si="4"/>
        <v>144</v>
      </c>
    </row>
    <row r="31" spans="8:21" ht="18.75" customHeight="1" thickBot="1" x14ac:dyDescent="0.35">
      <c r="I31" s="49">
        <v>18</v>
      </c>
      <c r="J31" s="190" t="s">
        <v>314</v>
      </c>
      <c r="K31" s="373" t="s">
        <v>294</v>
      </c>
      <c r="L31" s="373" t="s">
        <v>69</v>
      </c>
      <c r="M31" s="373">
        <v>4</v>
      </c>
      <c r="N31" s="34">
        <f t="shared" si="1"/>
        <v>144</v>
      </c>
      <c r="P31" s="474"/>
      <c r="Q31" s="475"/>
      <c r="R31" s="360"/>
      <c r="S31" s="361"/>
      <c r="T31" s="362">
        <f>SUM(T2:T30)</f>
        <v>106</v>
      </c>
      <c r="U31" s="362">
        <f>SUM(U10:U30)</f>
        <v>2736</v>
      </c>
    </row>
    <row r="32" spans="8:21" x14ac:dyDescent="0.3">
      <c r="I32" s="49">
        <v>19</v>
      </c>
      <c r="J32" s="190" t="s">
        <v>314</v>
      </c>
      <c r="K32" s="375" t="s">
        <v>316</v>
      </c>
      <c r="L32" s="375" t="s">
        <v>315</v>
      </c>
      <c r="M32" s="375">
        <v>7</v>
      </c>
      <c r="N32" s="40">
        <f t="shared" ref="N32:N40" si="5">M32*36</f>
        <v>252</v>
      </c>
    </row>
    <row r="33" spans="7:21" x14ac:dyDescent="0.3">
      <c r="I33" s="49">
        <v>20</v>
      </c>
      <c r="J33" s="190" t="s">
        <v>314</v>
      </c>
      <c r="K33" s="375" t="s">
        <v>245</v>
      </c>
      <c r="L33" s="375" t="s">
        <v>313</v>
      </c>
      <c r="M33" s="375">
        <v>5</v>
      </c>
      <c r="N33" s="40">
        <f t="shared" si="5"/>
        <v>180</v>
      </c>
    </row>
    <row r="34" spans="7:21" x14ac:dyDescent="0.3">
      <c r="I34" s="49">
        <v>21</v>
      </c>
      <c r="J34" s="190" t="s">
        <v>314</v>
      </c>
      <c r="K34" s="375" t="s">
        <v>260</v>
      </c>
      <c r="L34" s="375" t="s">
        <v>311</v>
      </c>
      <c r="M34" s="375">
        <v>7</v>
      </c>
      <c r="N34" s="40">
        <f t="shared" si="5"/>
        <v>252</v>
      </c>
      <c r="P34" s="44" t="s">
        <v>37</v>
      </c>
      <c r="Q34" s="44" t="s">
        <v>36</v>
      </c>
      <c r="R34" s="44" t="s">
        <v>35</v>
      </c>
      <c r="S34" s="44" t="s">
        <v>34</v>
      </c>
      <c r="T34" s="44" t="s">
        <v>20</v>
      </c>
      <c r="U34" s="44" t="s">
        <v>33</v>
      </c>
    </row>
    <row r="35" spans="7:21" x14ac:dyDescent="0.3">
      <c r="I35" s="49">
        <v>22</v>
      </c>
      <c r="J35" s="190" t="s">
        <v>314</v>
      </c>
      <c r="K35" s="375" t="s">
        <v>307</v>
      </c>
      <c r="L35" s="375" t="s">
        <v>92</v>
      </c>
      <c r="M35" s="375">
        <v>1</v>
      </c>
      <c r="N35" s="40">
        <f t="shared" si="5"/>
        <v>36</v>
      </c>
      <c r="P35" s="48">
        <v>1</v>
      </c>
      <c r="Q35" s="363" t="s">
        <v>262</v>
      </c>
      <c r="R35" s="364" t="s">
        <v>306</v>
      </c>
      <c r="S35" s="364" t="s">
        <v>239</v>
      </c>
      <c r="T35" s="364">
        <v>3</v>
      </c>
      <c r="U35" s="365">
        <f>T35*36</f>
        <v>108</v>
      </c>
    </row>
    <row r="36" spans="7:21" x14ac:dyDescent="0.3">
      <c r="I36" s="49">
        <v>23</v>
      </c>
      <c r="J36" s="190" t="s">
        <v>314</v>
      </c>
      <c r="K36" s="375" t="s">
        <v>307</v>
      </c>
      <c r="L36" s="375">
        <v>72</v>
      </c>
      <c r="M36" s="375">
        <v>1</v>
      </c>
      <c r="N36" s="40">
        <f t="shared" si="5"/>
        <v>36</v>
      </c>
      <c r="P36" s="49">
        <v>2</v>
      </c>
      <c r="Q36" s="366" t="s">
        <v>262</v>
      </c>
      <c r="R36" s="39" t="s">
        <v>306</v>
      </c>
      <c r="S36" s="39" t="s">
        <v>310</v>
      </c>
      <c r="T36" s="39">
        <v>4</v>
      </c>
      <c r="U36" s="354">
        <f t="shared" ref="U36:U73" si="6">T36*36</f>
        <v>144</v>
      </c>
    </row>
    <row r="37" spans="7:21" x14ac:dyDescent="0.3">
      <c r="I37" s="49">
        <v>24</v>
      </c>
      <c r="J37" s="190" t="s">
        <v>314</v>
      </c>
      <c r="K37" s="375" t="s">
        <v>294</v>
      </c>
      <c r="L37" s="375" t="s">
        <v>169</v>
      </c>
      <c r="M37" s="375">
        <v>9</v>
      </c>
      <c r="N37" s="40">
        <f t="shared" si="5"/>
        <v>324</v>
      </c>
      <c r="P37" s="49">
        <v>3</v>
      </c>
      <c r="Q37" s="366" t="s">
        <v>262</v>
      </c>
      <c r="R37" s="39" t="s">
        <v>306</v>
      </c>
      <c r="S37" s="39" t="s">
        <v>308</v>
      </c>
      <c r="T37" s="39">
        <v>2</v>
      </c>
      <c r="U37" s="354">
        <f t="shared" si="6"/>
        <v>72</v>
      </c>
    </row>
    <row r="38" spans="7:21" x14ac:dyDescent="0.3">
      <c r="G38" s="55"/>
      <c r="I38" s="49">
        <v>25</v>
      </c>
      <c r="J38" s="190" t="s">
        <v>314</v>
      </c>
      <c r="K38" s="375" t="s">
        <v>294</v>
      </c>
      <c r="L38" s="375" t="s">
        <v>301</v>
      </c>
      <c r="M38" s="375">
        <v>4</v>
      </c>
      <c r="N38" s="40">
        <f t="shared" si="5"/>
        <v>144</v>
      </c>
      <c r="P38" s="48">
        <v>4</v>
      </c>
      <c r="Q38" s="366" t="s">
        <v>262</v>
      </c>
      <c r="R38" s="39" t="s">
        <v>306</v>
      </c>
      <c r="S38" s="39" t="s">
        <v>305</v>
      </c>
      <c r="T38" s="39">
        <v>2</v>
      </c>
      <c r="U38" s="354">
        <f t="shared" si="6"/>
        <v>72</v>
      </c>
    </row>
    <row r="39" spans="7:21" x14ac:dyDescent="0.3">
      <c r="I39" s="49">
        <v>26</v>
      </c>
      <c r="J39" s="190" t="s">
        <v>314</v>
      </c>
      <c r="K39" s="375" t="s">
        <v>294</v>
      </c>
      <c r="L39" s="375" t="s">
        <v>300</v>
      </c>
      <c r="M39" s="375">
        <v>1</v>
      </c>
      <c r="N39" s="40">
        <f t="shared" si="5"/>
        <v>36</v>
      </c>
      <c r="P39" s="49">
        <v>5</v>
      </c>
      <c r="Q39" s="366" t="s">
        <v>262</v>
      </c>
      <c r="R39" s="39" t="s">
        <v>302</v>
      </c>
      <c r="S39" s="39" t="s">
        <v>304</v>
      </c>
      <c r="T39" s="39">
        <v>2</v>
      </c>
      <c r="U39" s="354">
        <f t="shared" si="6"/>
        <v>72</v>
      </c>
    </row>
    <row r="40" spans="7:21" ht="14.5" thickBot="1" x14ac:dyDescent="0.35">
      <c r="I40" s="49">
        <v>27</v>
      </c>
      <c r="J40" s="190" t="s">
        <v>314</v>
      </c>
      <c r="K40" s="375" t="s">
        <v>294</v>
      </c>
      <c r="L40" s="375" t="s">
        <v>298</v>
      </c>
      <c r="M40" s="375">
        <v>6</v>
      </c>
      <c r="N40" s="40">
        <f t="shared" si="5"/>
        <v>216</v>
      </c>
      <c r="P40" s="49">
        <v>6</v>
      </c>
      <c r="Q40" s="366" t="s">
        <v>262</v>
      </c>
      <c r="R40" s="39" t="s">
        <v>302</v>
      </c>
      <c r="S40" s="39" t="s">
        <v>136</v>
      </c>
      <c r="T40" s="39">
        <v>2</v>
      </c>
      <c r="U40" s="354">
        <f t="shared" si="6"/>
        <v>72</v>
      </c>
    </row>
    <row r="41" spans="7:21" ht="14.5" thickBot="1" x14ac:dyDescent="0.35">
      <c r="I41" s="33"/>
      <c r="J41" s="33"/>
      <c r="K41" s="33"/>
      <c r="L41" s="76"/>
      <c r="M41" s="376">
        <f>SUM(M14:M40)</f>
        <v>120</v>
      </c>
      <c r="N41" s="376">
        <f>SUM(N14:N40)</f>
        <v>4320</v>
      </c>
      <c r="P41" s="48">
        <v>7</v>
      </c>
      <c r="Q41" s="366" t="s">
        <v>262</v>
      </c>
      <c r="R41" s="39" t="s">
        <v>297</v>
      </c>
      <c r="S41" s="39" t="s">
        <v>220</v>
      </c>
      <c r="T41" s="39">
        <v>7</v>
      </c>
      <c r="U41" s="354">
        <f t="shared" si="6"/>
        <v>252</v>
      </c>
    </row>
    <row r="42" spans="7:21" ht="26.25" customHeight="1" x14ac:dyDescent="0.3">
      <c r="I42" s="48"/>
      <c r="J42" s="33"/>
      <c r="K42" s="33"/>
      <c r="L42" s="33"/>
      <c r="M42" s="75"/>
      <c r="N42" s="33"/>
      <c r="P42" s="49">
        <v>8</v>
      </c>
      <c r="Q42" s="366" t="s">
        <v>262</v>
      </c>
      <c r="R42" s="39" t="s">
        <v>297</v>
      </c>
      <c r="S42" s="39" t="s">
        <v>299</v>
      </c>
      <c r="T42" s="39">
        <v>5</v>
      </c>
      <c r="U42" s="354">
        <f t="shared" si="6"/>
        <v>180</v>
      </c>
    </row>
    <row r="43" spans="7:21" x14ac:dyDescent="0.3">
      <c r="I43" s="44" t="s">
        <v>37</v>
      </c>
      <c r="J43" s="44" t="s">
        <v>36</v>
      </c>
      <c r="K43" s="44" t="s">
        <v>35</v>
      </c>
      <c r="L43" s="44" t="s">
        <v>34</v>
      </c>
      <c r="M43" s="44" t="s">
        <v>20</v>
      </c>
      <c r="N43" s="44" t="s">
        <v>33</v>
      </c>
      <c r="P43" s="49">
        <v>9</v>
      </c>
      <c r="Q43" s="366" t="s">
        <v>262</v>
      </c>
      <c r="R43" s="39" t="s">
        <v>297</v>
      </c>
      <c r="S43" s="39" t="s">
        <v>83</v>
      </c>
      <c r="T43" s="39">
        <v>1</v>
      </c>
      <c r="U43" s="354">
        <f t="shared" si="6"/>
        <v>36</v>
      </c>
    </row>
    <row r="44" spans="7:21" x14ac:dyDescent="0.3">
      <c r="I44" s="49">
        <v>1</v>
      </c>
      <c r="J44" s="74" t="s">
        <v>252</v>
      </c>
      <c r="K44" s="375" t="s">
        <v>285</v>
      </c>
      <c r="L44" s="375" t="s">
        <v>265</v>
      </c>
      <c r="M44" s="375">
        <v>5</v>
      </c>
      <c r="N44" s="40">
        <f t="shared" ref="N44:N52" si="7">M44*36</f>
        <v>180</v>
      </c>
      <c r="P44" s="48">
        <v>10</v>
      </c>
      <c r="Q44" s="366" t="s">
        <v>262</v>
      </c>
      <c r="R44" s="39" t="s">
        <v>296</v>
      </c>
      <c r="S44" s="39" t="s">
        <v>295</v>
      </c>
      <c r="T44" s="39">
        <v>2</v>
      </c>
      <c r="U44" s="354">
        <f t="shared" si="6"/>
        <v>72</v>
      </c>
    </row>
    <row r="45" spans="7:21" x14ac:dyDescent="0.3">
      <c r="I45" s="49">
        <v>2</v>
      </c>
      <c r="J45" s="74" t="s">
        <v>252</v>
      </c>
      <c r="K45" s="375" t="s">
        <v>285</v>
      </c>
      <c r="L45" s="375" t="s">
        <v>292</v>
      </c>
      <c r="M45" s="375">
        <v>3</v>
      </c>
      <c r="N45" s="40">
        <f t="shared" si="7"/>
        <v>108</v>
      </c>
      <c r="P45" s="49">
        <v>11</v>
      </c>
      <c r="Q45" s="366" t="s">
        <v>262</v>
      </c>
      <c r="R45" s="39" t="s">
        <v>293</v>
      </c>
      <c r="S45" s="39" t="s">
        <v>76</v>
      </c>
      <c r="T45" s="39">
        <v>4</v>
      </c>
      <c r="U45" s="354">
        <f t="shared" si="6"/>
        <v>144</v>
      </c>
    </row>
    <row r="46" spans="7:21" x14ac:dyDescent="0.3">
      <c r="I46" s="49">
        <v>3</v>
      </c>
      <c r="J46" s="74" t="s">
        <v>252</v>
      </c>
      <c r="K46" s="375" t="s">
        <v>285</v>
      </c>
      <c r="L46" s="375" t="s">
        <v>291</v>
      </c>
      <c r="M46" s="375">
        <v>2</v>
      </c>
      <c r="N46" s="40">
        <f t="shared" si="7"/>
        <v>72</v>
      </c>
      <c r="P46" s="49">
        <v>12</v>
      </c>
      <c r="Q46" s="366" t="s">
        <v>262</v>
      </c>
      <c r="R46" s="39" t="s">
        <v>293</v>
      </c>
      <c r="S46" s="39" t="s">
        <v>79</v>
      </c>
      <c r="T46" s="39">
        <v>4</v>
      </c>
      <c r="U46" s="354">
        <f t="shared" si="6"/>
        <v>144</v>
      </c>
    </row>
    <row r="47" spans="7:21" x14ac:dyDescent="0.3">
      <c r="I47" s="49">
        <v>4</v>
      </c>
      <c r="J47" s="74" t="s">
        <v>252</v>
      </c>
      <c r="K47" s="375" t="s">
        <v>285</v>
      </c>
      <c r="L47" s="375" t="s">
        <v>289</v>
      </c>
      <c r="M47" s="375">
        <v>4</v>
      </c>
      <c r="N47" s="40">
        <f t="shared" si="7"/>
        <v>144</v>
      </c>
      <c r="P47" s="48">
        <v>13</v>
      </c>
      <c r="Q47" s="366" t="s">
        <v>262</v>
      </c>
      <c r="R47" s="39" t="s">
        <v>280</v>
      </c>
      <c r="S47" s="39">
        <v>1</v>
      </c>
      <c r="T47" s="39">
        <v>2</v>
      </c>
      <c r="U47" s="354">
        <f t="shared" si="6"/>
        <v>72</v>
      </c>
    </row>
    <row r="48" spans="7:21" x14ac:dyDescent="0.3">
      <c r="I48" s="49">
        <v>5</v>
      </c>
      <c r="J48" s="74" t="s">
        <v>252</v>
      </c>
      <c r="K48" s="375" t="s">
        <v>285</v>
      </c>
      <c r="L48" s="375" t="s">
        <v>287</v>
      </c>
      <c r="M48" s="375">
        <v>2</v>
      </c>
      <c r="N48" s="40">
        <f t="shared" si="7"/>
        <v>72</v>
      </c>
      <c r="P48" s="49">
        <v>14</v>
      </c>
      <c r="Q48" s="366" t="s">
        <v>262</v>
      </c>
      <c r="R48" s="39" t="s">
        <v>280</v>
      </c>
      <c r="S48" s="39" t="s">
        <v>290</v>
      </c>
      <c r="T48" s="39">
        <v>2</v>
      </c>
      <c r="U48" s="354">
        <f t="shared" si="6"/>
        <v>72</v>
      </c>
    </row>
    <row r="49" spans="9:21" x14ac:dyDescent="0.3">
      <c r="I49" s="49">
        <v>6</v>
      </c>
      <c r="J49" s="74" t="s">
        <v>252</v>
      </c>
      <c r="K49" s="375" t="s">
        <v>282</v>
      </c>
      <c r="L49" s="375" t="s">
        <v>136</v>
      </c>
      <c r="M49" s="375">
        <v>4</v>
      </c>
      <c r="N49" s="40">
        <f t="shared" si="7"/>
        <v>144</v>
      </c>
      <c r="P49" s="49">
        <v>15</v>
      </c>
      <c r="Q49" s="366" t="s">
        <v>262</v>
      </c>
      <c r="R49" s="39" t="s">
        <v>280</v>
      </c>
      <c r="S49" s="39" t="s">
        <v>288</v>
      </c>
      <c r="T49" s="39">
        <v>3</v>
      </c>
      <c r="U49" s="354">
        <f t="shared" si="6"/>
        <v>108</v>
      </c>
    </row>
    <row r="50" spans="9:21" x14ac:dyDescent="0.3">
      <c r="I50" s="49">
        <v>7</v>
      </c>
      <c r="J50" s="74" t="s">
        <v>252</v>
      </c>
      <c r="K50" s="375" t="s">
        <v>278</v>
      </c>
      <c r="L50" s="375">
        <v>6</v>
      </c>
      <c r="M50" s="375">
        <v>2</v>
      </c>
      <c r="N50" s="40">
        <f t="shared" si="7"/>
        <v>72</v>
      </c>
      <c r="P50" s="48">
        <v>16</v>
      </c>
      <c r="Q50" s="366" t="s">
        <v>262</v>
      </c>
      <c r="R50" s="39" t="s">
        <v>280</v>
      </c>
      <c r="S50" s="39" t="s">
        <v>83</v>
      </c>
      <c r="T50" s="39">
        <v>8</v>
      </c>
      <c r="U50" s="354">
        <f t="shared" si="6"/>
        <v>288</v>
      </c>
    </row>
    <row r="51" spans="9:21" x14ac:dyDescent="0.3">
      <c r="I51" s="49">
        <v>8</v>
      </c>
      <c r="J51" s="74" t="s">
        <v>252</v>
      </c>
      <c r="K51" s="375" t="s">
        <v>263</v>
      </c>
      <c r="L51" s="375" t="s">
        <v>312</v>
      </c>
      <c r="M51" s="375">
        <v>4</v>
      </c>
      <c r="N51" s="40">
        <f t="shared" si="7"/>
        <v>144</v>
      </c>
      <c r="P51" s="49">
        <v>17</v>
      </c>
      <c r="Q51" s="366" t="s">
        <v>262</v>
      </c>
      <c r="R51" s="39" t="s">
        <v>280</v>
      </c>
      <c r="S51" s="39" t="s">
        <v>286</v>
      </c>
      <c r="T51" s="39">
        <v>8</v>
      </c>
      <c r="U51" s="354">
        <f t="shared" si="6"/>
        <v>288</v>
      </c>
    </row>
    <row r="52" spans="9:21" x14ac:dyDescent="0.3">
      <c r="I52" s="49">
        <v>9</v>
      </c>
      <c r="J52" s="74" t="s">
        <v>252</v>
      </c>
      <c r="K52" s="375" t="s">
        <v>278</v>
      </c>
      <c r="L52" s="375" t="s">
        <v>250</v>
      </c>
      <c r="M52" s="375">
        <v>4</v>
      </c>
      <c r="N52" s="40">
        <f t="shared" si="7"/>
        <v>144</v>
      </c>
      <c r="P52" s="49">
        <v>18</v>
      </c>
      <c r="Q52" s="366" t="s">
        <v>262</v>
      </c>
      <c r="R52" s="39" t="s">
        <v>280</v>
      </c>
      <c r="S52" s="39" t="s">
        <v>284</v>
      </c>
      <c r="T52" s="39">
        <v>7</v>
      </c>
      <c r="U52" s="354">
        <f t="shared" si="6"/>
        <v>252</v>
      </c>
    </row>
    <row r="53" spans="9:21" x14ac:dyDescent="0.3">
      <c r="I53" s="49">
        <v>10</v>
      </c>
      <c r="J53" s="74" t="s">
        <v>252</v>
      </c>
      <c r="K53" s="73" t="s">
        <v>248</v>
      </c>
      <c r="L53" s="73" t="s">
        <v>274</v>
      </c>
      <c r="M53" s="73">
        <v>4</v>
      </c>
      <c r="N53" s="40">
        <f t="shared" ref="N53:N75" si="8">M53*36</f>
        <v>144</v>
      </c>
      <c r="P53" s="48">
        <v>19</v>
      </c>
      <c r="Q53" s="366" t="s">
        <v>262</v>
      </c>
      <c r="R53" s="39" t="s">
        <v>280</v>
      </c>
      <c r="S53" s="39" t="s">
        <v>283</v>
      </c>
      <c r="T53" s="39">
        <v>2</v>
      </c>
      <c r="U53" s="354">
        <f t="shared" si="6"/>
        <v>72</v>
      </c>
    </row>
    <row r="54" spans="9:21" x14ac:dyDescent="0.3">
      <c r="I54" s="49">
        <v>11</v>
      </c>
      <c r="J54" s="74" t="s">
        <v>252</v>
      </c>
      <c r="K54" s="73" t="s">
        <v>248</v>
      </c>
      <c r="L54" s="73" t="s">
        <v>272</v>
      </c>
      <c r="M54" s="73">
        <v>2</v>
      </c>
      <c r="N54" s="40">
        <f t="shared" si="8"/>
        <v>72</v>
      </c>
      <c r="P54" s="49">
        <v>20</v>
      </c>
      <c r="Q54" s="366" t="s">
        <v>262</v>
      </c>
      <c r="R54" s="39" t="s">
        <v>1116</v>
      </c>
      <c r="S54" s="39" t="s">
        <v>1117</v>
      </c>
      <c r="T54" s="39">
        <v>4</v>
      </c>
      <c r="U54" s="354">
        <f t="shared" si="6"/>
        <v>144</v>
      </c>
    </row>
    <row r="55" spans="9:21" x14ac:dyDescent="0.3">
      <c r="I55" s="49">
        <v>12</v>
      </c>
      <c r="J55" s="74" t="s">
        <v>252</v>
      </c>
      <c r="K55" s="73" t="s">
        <v>248</v>
      </c>
      <c r="L55" s="73" t="s">
        <v>269</v>
      </c>
      <c r="M55" s="73">
        <v>1</v>
      </c>
      <c r="N55" s="40">
        <f t="shared" si="8"/>
        <v>36</v>
      </c>
      <c r="P55" s="49">
        <v>21</v>
      </c>
      <c r="Q55" s="366" t="s">
        <v>262</v>
      </c>
      <c r="R55" s="39" t="s">
        <v>277</v>
      </c>
      <c r="S55" s="39" t="s">
        <v>279</v>
      </c>
      <c r="T55" s="39">
        <v>2</v>
      </c>
      <c r="U55" s="354">
        <f t="shared" si="6"/>
        <v>72</v>
      </c>
    </row>
    <row r="56" spans="9:21" x14ac:dyDescent="0.3">
      <c r="I56" s="49">
        <v>13</v>
      </c>
      <c r="J56" s="74" t="s">
        <v>252</v>
      </c>
      <c r="K56" s="73" t="s">
        <v>248</v>
      </c>
      <c r="L56" s="73" t="s">
        <v>268</v>
      </c>
      <c r="M56" s="73">
        <v>0</v>
      </c>
      <c r="N56" s="40">
        <f t="shared" si="8"/>
        <v>0</v>
      </c>
      <c r="P56" s="48">
        <v>22</v>
      </c>
      <c r="Q56" s="366" t="s">
        <v>262</v>
      </c>
      <c r="R56" s="39" t="s">
        <v>277</v>
      </c>
      <c r="S56" s="39">
        <v>3</v>
      </c>
      <c r="T56" s="39">
        <v>2</v>
      </c>
      <c r="U56" s="354">
        <f t="shared" si="6"/>
        <v>72</v>
      </c>
    </row>
    <row r="57" spans="9:21" x14ac:dyDescent="0.3">
      <c r="I57" s="49">
        <v>14</v>
      </c>
      <c r="J57" s="74" t="s">
        <v>252</v>
      </c>
      <c r="K57" s="73" t="s">
        <v>248</v>
      </c>
      <c r="L57" s="73" t="s">
        <v>267</v>
      </c>
      <c r="M57" s="73">
        <v>0</v>
      </c>
      <c r="N57" s="40">
        <f t="shared" si="8"/>
        <v>0</v>
      </c>
      <c r="P57" s="49">
        <v>23</v>
      </c>
      <c r="Q57" s="366" t="s">
        <v>262</v>
      </c>
      <c r="R57" s="39" t="s">
        <v>277</v>
      </c>
      <c r="S57" s="39" t="s">
        <v>276</v>
      </c>
      <c r="T57" s="39">
        <v>1</v>
      </c>
      <c r="U57" s="354">
        <f t="shared" si="6"/>
        <v>36</v>
      </c>
    </row>
    <row r="58" spans="9:21" x14ac:dyDescent="0.3">
      <c r="I58" s="49">
        <v>15</v>
      </c>
      <c r="J58" s="74" t="s">
        <v>252</v>
      </c>
      <c r="K58" s="73" t="s">
        <v>247</v>
      </c>
      <c r="L58" s="73">
        <v>100</v>
      </c>
      <c r="M58" s="73">
        <v>10</v>
      </c>
      <c r="N58" s="40">
        <f t="shared" si="8"/>
        <v>360</v>
      </c>
      <c r="P58" s="49">
        <v>24</v>
      </c>
      <c r="Q58" s="366" t="s">
        <v>262</v>
      </c>
      <c r="R58" s="39" t="s">
        <v>271</v>
      </c>
      <c r="S58" s="39" t="s">
        <v>275</v>
      </c>
      <c r="T58" s="39">
        <v>1</v>
      </c>
      <c r="U58" s="354">
        <f t="shared" si="6"/>
        <v>36</v>
      </c>
    </row>
    <row r="59" spans="9:21" x14ac:dyDescent="0.3">
      <c r="I59" s="49">
        <v>16</v>
      </c>
      <c r="J59" s="74" t="s">
        <v>252</v>
      </c>
      <c r="K59" s="73" t="s">
        <v>245</v>
      </c>
      <c r="L59" s="73" t="s">
        <v>265</v>
      </c>
      <c r="M59" s="73">
        <v>4</v>
      </c>
      <c r="N59" s="40">
        <f t="shared" si="8"/>
        <v>144</v>
      </c>
      <c r="P59" s="48">
        <v>25</v>
      </c>
      <c r="Q59" s="366" t="s">
        <v>262</v>
      </c>
      <c r="R59" s="39" t="s">
        <v>271</v>
      </c>
      <c r="S59" s="39" t="s">
        <v>274</v>
      </c>
      <c r="T59" s="39">
        <v>1</v>
      </c>
      <c r="U59" s="354">
        <f t="shared" si="6"/>
        <v>36</v>
      </c>
    </row>
    <row r="60" spans="9:21" x14ac:dyDescent="0.3">
      <c r="I60" s="49">
        <v>17</v>
      </c>
      <c r="J60" s="74" t="s">
        <v>252</v>
      </c>
      <c r="K60" s="73" t="s">
        <v>263</v>
      </c>
      <c r="L60" s="73">
        <v>105</v>
      </c>
      <c r="M60" s="73">
        <v>2</v>
      </c>
      <c r="N60" s="40">
        <f t="shared" si="8"/>
        <v>72</v>
      </c>
      <c r="P60" s="49">
        <v>26</v>
      </c>
      <c r="Q60" s="366" t="s">
        <v>262</v>
      </c>
      <c r="R60" s="39" t="s">
        <v>266</v>
      </c>
      <c r="S60" s="39">
        <v>14</v>
      </c>
      <c r="T60" s="39">
        <v>6</v>
      </c>
      <c r="U60" s="354">
        <f t="shared" si="6"/>
        <v>216</v>
      </c>
    </row>
    <row r="61" spans="9:21" x14ac:dyDescent="0.3">
      <c r="I61" s="49">
        <v>18</v>
      </c>
      <c r="J61" s="74" t="s">
        <v>252</v>
      </c>
      <c r="K61" s="73" t="s">
        <v>263</v>
      </c>
      <c r="L61" s="73">
        <v>95</v>
      </c>
      <c r="M61" s="73">
        <v>2</v>
      </c>
      <c r="N61" s="40">
        <f t="shared" si="8"/>
        <v>72</v>
      </c>
      <c r="P61" s="49">
        <v>27</v>
      </c>
      <c r="Q61" s="366" t="s">
        <v>262</v>
      </c>
      <c r="R61" s="39" t="s">
        <v>271</v>
      </c>
      <c r="S61" s="39" t="s">
        <v>273</v>
      </c>
      <c r="T61" s="39">
        <v>3</v>
      </c>
      <c r="U61" s="354">
        <f t="shared" si="6"/>
        <v>108</v>
      </c>
    </row>
    <row r="62" spans="9:21" x14ac:dyDescent="0.3">
      <c r="I62" s="49">
        <v>19</v>
      </c>
      <c r="J62" s="74" t="s">
        <v>252</v>
      </c>
      <c r="K62" s="73" t="s">
        <v>263</v>
      </c>
      <c r="L62" s="73">
        <v>97</v>
      </c>
      <c r="M62" s="73">
        <v>3</v>
      </c>
      <c r="N62" s="40">
        <f t="shared" si="8"/>
        <v>108</v>
      </c>
      <c r="P62" s="48">
        <v>28</v>
      </c>
      <c r="Q62" s="366" t="s">
        <v>262</v>
      </c>
      <c r="R62" s="39" t="s">
        <v>271</v>
      </c>
      <c r="S62" s="39" t="s">
        <v>270</v>
      </c>
      <c r="T62" s="39">
        <v>1</v>
      </c>
      <c r="U62" s="354">
        <f t="shared" si="6"/>
        <v>36</v>
      </c>
    </row>
    <row r="63" spans="9:21" x14ac:dyDescent="0.3">
      <c r="I63" s="49">
        <v>20</v>
      </c>
      <c r="J63" s="74" t="s">
        <v>252</v>
      </c>
      <c r="K63" s="73" t="s">
        <v>260</v>
      </c>
      <c r="L63" s="73">
        <v>93</v>
      </c>
      <c r="M63" s="73">
        <v>6</v>
      </c>
      <c r="N63" s="40">
        <f t="shared" si="8"/>
        <v>216</v>
      </c>
      <c r="P63" s="49">
        <v>29</v>
      </c>
      <c r="Q63" s="366" t="s">
        <v>262</v>
      </c>
      <c r="R63" s="39" t="s">
        <v>266</v>
      </c>
      <c r="S63" s="39" t="s">
        <v>82</v>
      </c>
      <c r="T63" s="39">
        <v>8</v>
      </c>
      <c r="U63" s="354">
        <f t="shared" si="6"/>
        <v>288</v>
      </c>
    </row>
    <row r="64" spans="9:21" x14ac:dyDescent="0.3">
      <c r="I64" s="49">
        <v>21</v>
      </c>
      <c r="J64" s="74" t="s">
        <v>252</v>
      </c>
      <c r="K64" s="73" t="s">
        <v>259</v>
      </c>
      <c r="L64" s="73">
        <v>95</v>
      </c>
      <c r="M64" s="73">
        <v>5</v>
      </c>
      <c r="N64" s="40">
        <f t="shared" si="8"/>
        <v>180</v>
      </c>
      <c r="P64" s="49">
        <v>30</v>
      </c>
      <c r="Q64" s="366" t="s">
        <v>262</v>
      </c>
      <c r="R64" s="39" t="s">
        <v>266</v>
      </c>
      <c r="S64" s="39" t="s">
        <v>240</v>
      </c>
      <c r="T64" s="39">
        <v>5</v>
      </c>
      <c r="U64" s="354">
        <f t="shared" si="6"/>
        <v>180</v>
      </c>
    </row>
    <row r="65" spans="1:21" x14ac:dyDescent="0.3">
      <c r="I65" s="49">
        <v>22</v>
      </c>
      <c r="J65" s="74" t="s">
        <v>252</v>
      </c>
      <c r="K65" s="73" t="s">
        <v>258</v>
      </c>
      <c r="L65" s="73">
        <v>12</v>
      </c>
      <c r="M65" s="73">
        <v>3</v>
      </c>
      <c r="N65" s="40">
        <f t="shared" si="8"/>
        <v>108</v>
      </c>
      <c r="P65" s="48">
        <v>31</v>
      </c>
      <c r="Q65" s="366" t="s">
        <v>262</v>
      </c>
      <c r="R65" s="39" t="s">
        <v>266</v>
      </c>
      <c r="S65" s="39" t="s">
        <v>171</v>
      </c>
      <c r="T65" s="39">
        <v>8</v>
      </c>
      <c r="U65" s="354">
        <f t="shared" si="6"/>
        <v>288</v>
      </c>
    </row>
    <row r="66" spans="1:21" x14ac:dyDescent="0.3">
      <c r="I66" s="49">
        <v>23</v>
      </c>
      <c r="J66" s="74" t="s">
        <v>252</v>
      </c>
      <c r="K66" s="73" t="s">
        <v>258</v>
      </c>
      <c r="L66" s="73">
        <v>15</v>
      </c>
      <c r="M66" s="73">
        <v>2</v>
      </c>
      <c r="N66" s="40">
        <f t="shared" si="8"/>
        <v>72</v>
      </c>
      <c r="P66" s="49">
        <v>32</v>
      </c>
      <c r="Q66" s="366" t="s">
        <v>262</v>
      </c>
      <c r="R66" s="39" t="s">
        <v>266</v>
      </c>
      <c r="S66" s="39" t="s">
        <v>178</v>
      </c>
      <c r="T66" s="39">
        <v>4</v>
      </c>
      <c r="U66" s="354">
        <f t="shared" si="6"/>
        <v>144</v>
      </c>
    </row>
    <row r="67" spans="1:21" x14ac:dyDescent="0.3">
      <c r="I67" s="49">
        <v>24</v>
      </c>
      <c r="J67" s="74" t="s">
        <v>252</v>
      </c>
      <c r="K67" s="73" t="s">
        <v>258</v>
      </c>
      <c r="L67" s="73">
        <v>17</v>
      </c>
      <c r="M67" s="73">
        <v>1</v>
      </c>
      <c r="N67" s="40">
        <f t="shared" si="8"/>
        <v>36</v>
      </c>
      <c r="P67" s="49">
        <v>33</v>
      </c>
      <c r="Q67" s="366" t="s">
        <v>262</v>
      </c>
      <c r="R67" s="39" t="s">
        <v>264</v>
      </c>
      <c r="S67" s="39" t="s">
        <v>74</v>
      </c>
      <c r="T67" s="39">
        <v>1</v>
      </c>
      <c r="U67" s="354">
        <f t="shared" si="6"/>
        <v>36</v>
      </c>
    </row>
    <row r="68" spans="1:21" x14ac:dyDescent="0.3">
      <c r="I68" s="49">
        <v>25</v>
      </c>
      <c r="J68" s="74" t="s">
        <v>252</v>
      </c>
      <c r="K68" s="73" t="s">
        <v>257</v>
      </c>
      <c r="L68" s="73">
        <v>16</v>
      </c>
      <c r="M68" s="73">
        <v>4</v>
      </c>
      <c r="N68" s="40">
        <f t="shared" si="8"/>
        <v>144</v>
      </c>
      <c r="P68" s="48">
        <v>34</v>
      </c>
      <c r="Q68" s="366" t="s">
        <v>262</v>
      </c>
      <c r="R68" s="39" t="s">
        <v>264</v>
      </c>
      <c r="S68" s="39">
        <v>8</v>
      </c>
      <c r="T68" s="39">
        <v>1</v>
      </c>
      <c r="U68" s="354">
        <f t="shared" si="6"/>
        <v>36</v>
      </c>
    </row>
    <row r="69" spans="1:21" x14ac:dyDescent="0.3">
      <c r="I69" s="49">
        <v>26</v>
      </c>
      <c r="J69" s="74" t="s">
        <v>252</v>
      </c>
      <c r="K69" s="73" t="s">
        <v>257</v>
      </c>
      <c r="L69" s="73" t="s">
        <v>169</v>
      </c>
      <c r="M69" s="73">
        <v>4</v>
      </c>
      <c r="N69" s="40">
        <f t="shared" si="8"/>
        <v>144</v>
      </c>
      <c r="P69" s="49">
        <v>35</v>
      </c>
      <c r="Q69" s="366" t="s">
        <v>262</v>
      </c>
      <c r="R69" s="39" t="s">
        <v>261</v>
      </c>
      <c r="S69" s="39" t="s">
        <v>185</v>
      </c>
      <c r="T69" s="39">
        <v>2</v>
      </c>
      <c r="U69" s="354">
        <f t="shared" si="6"/>
        <v>72</v>
      </c>
    </row>
    <row r="70" spans="1:21" x14ac:dyDescent="0.3">
      <c r="I70" s="49">
        <v>27</v>
      </c>
      <c r="J70" s="74" t="s">
        <v>252</v>
      </c>
      <c r="K70" s="73" t="s">
        <v>251</v>
      </c>
      <c r="L70" s="73" t="s">
        <v>255</v>
      </c>
      <c r="M70" s="73">
        <v>2</v>
      </c>
      <c r="N70" s="40">
        <f t="shared" si="8"/>
        <v>72</v>
      </c>
      <c r="P70" s="49">
        <v>36</v>
      </c>
      <c r="Q70" s="366" t="s">
        <v>262</v>
      </c>
      <c r="R70" s="356" t="s">
        <v>1014</v>
      </c>
      <c r="S70" s="357" t="s">
        <v>1015</v>
      </c>
      <c r="T70" s="356">
        <v>2</v>
      </c>
      <c r="U70" s="354">
        <f t="shared" si="6"/>
        <v>72</v>
      </c>
    </row>
    <row r="71" spans="1:21" x14ac:dyDescent="0.3">
      <c r="I71" s="49">
        <v>28</v>
      </c>
      <c r="J71" s="74" t="s">
        <v>252</v>
      </c>
      <c r="K71" s="73" t="s">
        <v>251</v>
      </c>
      <c r="L71" s="73" t="s">
        <v>150</v>
      </c>
      <c r="M71" s="73">
        <v>4</v>
      </c>
      <c r="N71" s="40">
        <f t="shared" si="8"/>
        <v>144</v>
      </c>
      <c r="P71" s="48">
        <v>37</v>
      </c>
      <c r="Q71" s="366" t="s">
        <v>262</v>
      </c>
      <c r="R71" s="356" t="s">
        <v>1016</v>
      </c>
      <c r="S71" s="357">
        <v>16</v>
      </c>
      <c r="T71" s="356">
        <v>3</v>
      </c>
      <c r="U71" s="354">
        <f t="shared" si="6"/>
        <v>108</v>
      </c>
    </row>
    <row r="72" spans="1:21" x14ac:dyDescent="0.3">
      <c r="I72" s="49">
        <v>29</v>
      </c>
      <c r="J72" s="74" t="s">
        <v>252</v>
      </c>
      <c r="K72" s="73" t="s">
        <v>251</v>
      </c>
      <c r="L72" s="73" t="s">
        <v>254</v>
      </c>
      <c r="M72" s="73">
        <v>2</v>
      </c>
      <c r="N72" s="40">
        <f t="shared" si="8"/>
        <v>72</v>
      </c>
      <c r="P72" s="49">
        <v>38</v>
      </c>
      <c r="Q72" s="366" t="s">
        <v>262</v>
      </c>
      <c r="R72" s="356" t="s">
        <v>1016</v>
      </c>
      <c r="S72" s="357">
        <v>18</v>
      </c>
      <c r="T72" s="356">
        <v>1</v>
      </c>
      <c r="U72" s="354">
        <f t="shared" si="6"/>
        <v>36</v>
      </c>
    </row>
    <row r="73" spans="1:21" x14ac:dyDescent="0.3">
      <c r="I73" s="49">
        <v>30</v>
      </c>
      <c r="J73" s="74" t="s">
        <v>252</v>
      </c>
      <c r="K73" s="73" t="s">
        <v>251</v>
      </c>
      <c r="L73" s="73" t="s">
        <v>253</v>
      </c>
      <c r="M73" s="73">
        <v>2</v>
      </c>
      <c r="N73" s="40">
        <f t="shared" si="8"/>
        <v>72</v>
      </c>
      <c r="P73" s="49">
        <v>39</v>
      </c>
      <c r="Q73" s="366" t="s">
        <v>262</v>
      </c>
      <c r="R73" s="39" t="s">
        <v>293</v>
      </c>
      <c r="S73" s="377">
        <v>47</v>
      </c>
      <c r="T73" s="356">
        <v>3</v>
      </c>
      <c r="U73" s="353">
        <f t="shared" si="6"/>
        <v>108</v>
      </c>
    </row>
    <row r="74" spans="1:21" x14ac:dyDescent="0.3">
      <c r="I74" s="49">
        <v>31</v>
      </c>
      <c r="J74" s="74" t="s">
        <v>252</v>
      </c>
      <c r="K74" s="73" t="s">
        <v>251</v>
      </c>
      <c r="L74" s="73">
        <v>4</v>
      </c>
      <c r="M74" s="73">
        <v>1</v>
      </c>
      <c r="N74" s="40">
        <f t="shared" si="8"/>
        <v>36</v>
      </c>
      <c r="P74" s="49">
        <v>40</v>
      </c>
      <c r="Q74" s="366" t="s">
        <v>262</v>
      </c>
      <c r="R74" s="39" t="s">
        <v>1223</v>
      </c>
      <c r="S74" s="377">
        <v>18</v>
      </c>
      <c r="T74" s="356">
        <v>1</v>
      </c>
      <c r="U74" s="353">
        <f t="shared" ref="U74:U89" si="9">T74*36</f>
        <v>36</v>
      </c>
    </row>
    <row r="75" spans="1:21" ht="14.5" thickBot="1" x14ac:dyDescent="0.35">
      <c r="I75" s="49">
        <v>32</v>
      </c>
      <c r="J75" s="74" t="s">
        <v>252</v>
      </c>
      <c r="K75" s="73" t="s">
        <v>251</v>
      </c>
      <c r="L75" s="73" t="s">
        <v>250</v>
      </c>
      <c r="M75" s="73">
        <v>4</v>
      </c>
      <c r="N75" s="40">
        <f t="shared" si="8"/>
        <v>144</v>
      </c>
      <c r="P75" s="49">
        <v>41</v>
      </c>
      <c r="Q75" s="366" t="s">
        <v>262</v>
      </c>
      <c r="R75" s="39" t="s">
        <v>1223</v>
      </c>
      <c r="S75" s="377" t="s">
        <v>196</v>
      </c>
      <c r="T75" s="356">
        <v>1</v>
      </c>
      <c r="U75" s="353">
        <f t="shared" si="9"/>
        <v>36</v>
      </c>
    </row>
    <row r="76" spans="1:21" ht="14.5" thickBot="1" x14ac:dyDescent="0.35">
      <c r="I76" s="33"/>
      <c r="J76" s="371"/>
      <c r="K76" s="371"/>
      <c r="L76" s="378"/>
      <c r="M76" s="379">
        <f>SUM(M44:M75)</f>
        <v>98</v>
      </c>
      <c r="N76" s="379">
        <f>SUM(N44:N75)</f>
        <v>3528</v>
      </c>
      <c r="P76" s="48">
        <v>42</v>
      </c>
      <c r="Q76" s="366" t="s">
        <v>262</v>
      </c>
      <c r="R76" s="39" t="s">
        <v>261</v>
      </c>
      <c r="S76" s="377">
        <v>20</v>
      </c>
      <c r="T76" s="356">
        <v>7</v>
      </c>
      <c r="U76" s="353">
        <f t="shared" si="9"/>
        <v>252</v>
      </c>
    </row>
    <row r="77" spans="1:21" x14ac:dyDescent="0.3">
      <c r="I77" s="33"/>
      <c r="J77" s="371"/>
      <c r="K77" s="371"/>
      <c r="L77" s="371"/>
      <c r="M77" s="380"/>
      <c r="N77" s="33"/>
      <c r="P77" s="49">
        <v>43</v>
      </c>
      <c r="Q77" s="366" t="s">
        <v>262</v>
      </c>
      <c r="R77" s="39" t="s">
        <v>293</v>
      </c>
      <c r="S77" s="377">
        <v>45</v>
      </c>
      <c r="T77" s="356">
        <v>4</v>
      </c>
      <c r="U77" s="353">
        <f t="shared" si="9"/>
        <v>144</v>
      </c>
    </row>
    <row r="78" spans="1:21" x14ac:dyDescent="0.3">
      <c r="I78" s="44" t="s">
        <v>37</v>
      </c>
      <c r="J78" s="44" t="s">
        <v>36</v>
      </c>
      <c r="K78" s="44" t="s">
        <v>35</v>
      </c>
      <c r="L78" s="44" t="s">
        <v>34</v>
      </c>
      <c r="M78" s="44" t="s">
        <v>20</v>
      </c>
      <c r="N78" s="44" t="s">
        <v>33</v>
      </c>
      <c r="P78" s="49">
        <v>44</v>
      </c>
      <c r="Q78" s="366" t="s">
        <v>262</v>
      </c>
      <c r="R78" s="39" t="s">
        <v>280</v>
      </c>
      <c r="S78" s="39">
        <v>55</v>
      </c>
      <c r="T78" s="39">
        <v>2</v>
      </c>
      <c r="U78" s="353">
        <f t="shared" si="9"/>
        <v>72</v>
      </c>
    </row>
    <row r="79" spans="1:21" ht="14.5" thickBot="1" x14ac:dyDescent="0.35">
      <c r="A79" s="573" t="s">
        <v>564</v>
      </c>
      <c r="B79" s="498"/>
      <c r="C79" s="498"/>
      <c r="D79" s="498"/>
      <c r="E79" s="498"/>
      <c r="F79" s="498"/>
      <c r="I79" s="49">
        <v>1</v>
      </c>
      <c r="J79" s="74" t="s">
        <v>236</v>
      </c>
      <c r="K79" s="73" t="s">
        <v>248</v>
      </c>
      <c r="L79" s="73" t="s">
        <v>249</v>
      </c>
      <c r="M79" s="73">
        <v>5</v>
      </c>
      <c r="N79" s="40">
        <f t="shared" ref="N79:N102" si="10">M79*36</f>
        <v>180</v>
      </c>
      <c r="P79" s="49">
        <v>45</v>
      </c>
      <c r="Q79" s="366" t="s">
        <v>262</v>
      </c>
      <c r="R79" s="39" t="s">
        <v>280</v>
      </c>
      <c r="S79" s="39">
        <v>57</v>
      </c>
      <c r="T79" s="39">
        <v>1</v>
      </c>
      <c r="U79" s="353">
        <f t="shared" si="9"/>
        <v>36</v>
      </c>
    </row>
    <row r="80" spans="1:21" ht="28.5" thickBot="1" x14ac:dyDescent="0.35">
      <c r="A80" s="251" t="s">
        <v>123</v>
      </c>
      <c r="B80" s="251" t="s">
        <v>1041</v>
      </c>
      <c r="C80" s="232" t="s">
        <v>122</v>
      </c>
      <c r="D80" s="251" t="s">
        <v>121</v>
      </c>
      <c r="E80" s="251" t="s">
        <v>120</v>
      </c>
      <c r="F80" s="251" t="s">
        <v>119</v>
      </c>
      <c r="I80" s="48">
        <v>2</v>
      </c>
      <c r="J80" s="74" t="s">
        <v>236</v>
      </c>
      <c r="K80" s="73" t="s">
        <v>248</v>
      </c>
      <c r="L80" s="73">
        <v>127</v>
      </c>
      <c r="M80" s="73">
        <v>4</v>
      </c>
      <c r="N80" s="40">
        <f t="shared" si="10"/>
        <v>144</v>
      </c>
      <c r="P80" s="49">
        <v>46</v>
      </c>
      <c r="Q80" s="366" t="s">
        <v>262</v>
      </c>
      <c r="R80" s="39" t="s">
        <v>280</v>
      </c>
      <c r="S80" s="39" t="s">
        <v>328</v>
      </c>
      <c r="T80" s="39">
        <v>2</v>
      </c>
      <c r="U80" s="353">
        <f t="shared" si="9"/>
        <v>72</v>
      </c>
    </row>
    <row r="81" spans="1:21" ht="14.5" thickBot="1" x14ac:dyDescent="0.35">
      <c r="A81" s="574" t="s">
        <v>117</v>
      </c>
      <c r="B81" s="500"/>
      <c r="C81" s="501"/>
      <c r="D81" s="233">
        <v>750</v>
      </c>
      <c r="E81" s="233">
        <v>420</v>
      </c>
      <c r="F81" s="233">
        <v>250</v>
      </c>
      <c r="I81" s="49">
        <v>3</v>
      </c>
      <c r="J81" s="74" t="s">
        <v>236</v>
      </c>
      <c r="K81" s="73" t="s">
        <v>247</v>
      </c>
      <c r="L81" s="73" t="s">
        <v>246</v>
      </c>
      <c r="M81" s="73">
        <v>2</v>
      </c>
      <c r="N81" s="40">
        <f t="shared" si="10"/>
        <v>72</v>
      </c>
      <c r="P81" s="48">
        <v>47</v>
      </c>
      <c r="Q81" s="366" t="s">
        <v>262</v>
      </c>
      <c r="R81" s="39" t="s">
        <v>280</v>
      </c>
      <c r="S81" s="39" t="s">
        <v>1224</v>
      </c>
      <c r="T81" s="39">
        <v>2</v>
      </c>
      <c r="U81" s="353">
        <f t="shared" si="9"/>
        <v>72</v>
      </c>
    </row>
    <row r="82" spans="1:21" ht="14.5" thickBot="1" x14ac:dyDescent="0.35">
      <c r="A82" s="234" t="s">
        <v>314</v>
      </c>
      <c r="B82" s="234" t="s">
        <v>1094</v>
      </c>
      <c r="C82" s="262">
        <f>M41</f>
        <v>120</v>
      </c>
      <c r="D82" s="236">
        <f>C82*D81</f>
        <v>90000</v>
      </c>
      <c r="E82" s="236">
        <f>C82*E81</f>
        <v>50400</v>
      </c>
      <c r="F82" s="236">
        <f>C82*F81</f>
        <v>30000</v>
      </c>
      <c r="I82" s="49">
        <v>4</v>
      </c>
      <c r="J82" s="74" t="s">
        <v>236</v>
      </c>
      <c r="K82" s="73" t="s">
        <v>245</v>
      </c>
      <c r="L82" s="73">
        <v>104</v>
      </c>
      <c r="M82" s="73">
        <v>4</v>
      </c>
      <c r="N82" s="40">
        <f t="shared" si="10"/>
        <v>144</v>
      </c>
      <c r="P82" s="49">
        <v>48</v>
      </c>
      <c r="Q82" s="366" t="s">
        <v>262</v>
      </c>
      <c r="R82" s="39" t="s">
        <v>1225</v>
      </c>
      <c r="S82" s="377">
        <v>17</v>
      </c>
      <c r="T82" s="356">
        <v>2</v>
      </c>
      <c r="U82" s="353">
        <f t="shared" si="9"/>
        <v>72</v>
      </c>
    </row>
    <row r="83" spans="1:21" ht="14.5" thickBot="1" x14ac:dyDescent="0.35">
      <c r="A83" s="234" t="s">
        <v>252</v>
      </c>
      <c r="B83" s="234" t="s">
        <v>1094</v>
      </c>
      <c r="C83" s="262">
        <f>M76</f>
        <v>98</v>
      </c>
      <c r="D83" s="236">
        <f>C83*D81</f>
        <v>73500</v>
      </c>
      <c r="E83" s="236">
        <f>C83*E81</f>
        <v>41160</v>
      </c>
      <c r="F83" s="236">
        <f>C83*F81</f>
        <v>24500</v>
      </c>
      <c r="I83" s="48">
        <v>5</v>
      </c>
      <c r="J83" s="74" t="s">
        <v>236</v>
      </c>
      <c r="K83" s="73" t="s">
        <v>245</v>
      </c>
      <c r="L83" s="73">
        <v>106</v>
      </c>
      <c r="M83" s="73">
        <v>3</v>
      </c>
      <c r="N83" s="40">
        <f t="shared" si="10"/>
        <v>108</v>
      </c>
      <c r="P83" s="49">
        <v>49</v>
      </c>
      <c r="Q83" s="366" t="s">
        <v>262</v>
      </c>
      <c r="R83" s="39" t="s">
        <v>1225</v>
      </c>
      <c r="S83" s="377">
        <v>4</v>
      </c>
      <c r="T83" s="356">
        <v>1</v>
      </c>
      <c r="U83" s="353">
        <f t="shared" si="9"/>
        <v>36</v>
      </c>
    </row>
    <row r="84" spans="1:21" ht="14.5" thickBot="1" x14ac:dyDescent="0.35">
      <c r="A84" s="234" t="s">
        <v>236</v>
      </c>
      <c r="B84" s="234" t="s">
        <v>1094</v>
      </c>
      <c r="C84" s="235">
        <f>M103</f>
        <v>103</v>
      </c>
      <c r="D84" s="236">
        <f>C84*D81</f>
        <v>77250</v>
      </c>
      <c r="E84" s="236">
        <f>C84*E81</f>
        <v>43260</v>
      </c>
      <c r="F84" s="236">
        <f>C84*F81</f>
        <v>25750</v>
      </c>
      <c r="I84" s="49">
        <v>6</v>
      </c>
      <c r="J84" s="74" t="s">
        <v>236</v>
      </c>
      <c r="K84" s="73" t="s">
        <v>244</v>
      </c>
      <c r="L84" s="73">
        <v>5</v>
      </c>
      <c r="M84" s="73">
        <v>5</v>
      </c>
      <c r="N84" s="40">
        <f t="shared" si="10"/>
        <v>180</v>
      </c>
      <c r="P84" s="49">
        <v>50</v>
      </c>
      <c r="Q84" s="366" t="s">
        <v>262</v>
      </c>
      <c r="R84" s="39" t="s">
        <v>1226</v>
      </c>
      <c r="S84" s="377">
        <v>14</v>
      </c>
      <c r="T84" s="356">
        <v>12</v>
      </c>
      <c r="U84" s="353">
        <f t="shared" si="9"/>
        <v>432</v>
      </c>
    </row>
    <row r="85" spans="1:21" ht="14.5" thickBot="1" x14ac:dyDescent="0.35">
      <c r="A85" s="234" t="s">
        <v>309</v>
      </c>
      <c r="B85" s="234" t="s">
        <v>1094</v>
      </c>
      <c r="C85" s="262">
        <f>T31</f>
        <v>106</v>
      </c>
      <c r="D85" s="236">
        <f>C85*D81</f>
        <v>79500</v>
      </c>
      <c r="E85" s="236">
        <f>E81*C85</f>
        <v>44520</v>
      </c>
      <c r="F85" s="236">
        <f>C85*F81</f>
        <v>26500</v>
      </c>
      <c r="I85" s="49">
        <v>7</v>
      </c>
      <c r="J85" s="74" t="s">
        <v>236</v>
      </c>
      <c r="K85" s="73" t="s">
        <v>243</v>
      </c>
      <c r="L85" s="73" t="s">
        <v>81</v>
      </c>
      <c r="M85" s="73">
        <v>7</v>
      </c>
      <c r="N85" s="40">
        <f t="shared" si="10"/>
        <v>252</v>
      </c>
      <c r="P85" s="49">
        <v>51</v>
      </c>
      <c r="Q85" s="366" t="s">
        <v>262</v>
      </c>
      <c r="R85" s="39" t="s">
        <v>1226</v>
      </c>
      <c r="S85" s="377">
        <v>23</v>
      </c>
      <c r="T85" s="356">
        <v>2</v>
      </c>
      <c r="U85" s="353">
        <f t="shared" si="9"/>
        <v>72</v>
      </c>
    </row>
    <row r="86" spans="1:21" ht="14.5" thickBot="1" x14ac:dyDescent="0.35">
      <c r="A86" s="234" t="s">
        <v>262</v>
      </c>
      <c r="B86" s="234" t="s">
        <v>1094</v>
      </c>
      <c r="C86" s="262">
        <f>T90</f>
        <v>172</v>
      </c>
      <c r="D86" s="236">
        <f>C86*D81</f>
        <v>129000</v>
      </c>
      <c r="E86" s="236">
        <f>E81*C86</f>
        <v>72240</v>
      </c>
      <c r="F86" s="236">
        <f>F81*C86</f>
        <v>43000</v>
      </c>
      <c r="I86" s="48">
        <v>8</v>
      </c>
      <c r="J86" s="74" t="s">
        <v>236</v>
      </c>
      <c r="K86" s="73" t="s">
        <v>243</v>
      </c>
      <c r="L86" s="73" t="s">
        <v>71</v>
      </c>
      <c r="M86" s="73">
        <v>8</v>
      </c>
      <c r="N86" s="40">
        <f t="shared" si="10"/>
        <v>288</v>
      </c>
      <c r="P86" s="48">
        <v>52</v>
      </c>
      <c r="Q86" s="366" t="s">
        <v>262</v>
      </c>
      <c r="R86" s="39" t="s">
        <v>266</v>
      </c>
      <c r="S86" s="39">
        <v>21</v>
      </c>
      <c r="T86" s="39">
        <v>2</v>
      </c>
      <c r="U86" s="353">
        <f t="shared" si="9"/>
        <v>72</v>
      </c>
    </row>
    <row r="87" spans="1:21" ht="14.5" thickBot="1" x14ac:dyDescent="0.35">
      <c r="A87" s="237" t="s">
        <v>5</v>
      </c>
      <c r="B87" s="237"/>
      <c r="C87" s="238">
        <f>SUM(C82:C86)</f>
        <v>599</v>
      </c>
      <c r="D87" s="240">
        <f>SUM(D82:D86)</f>
        <v>449250</v>
      </c>
      <c r="E87" s="240">
        <f>SUM(E82:E86)</f>
        <v>251580</v>
      </c>
      <c r="F87" s="240">
        <f>SUM(F82:F86)</f>
        <v>149750</v>
      </c>
      <c r="I87" s="49">
        <v>9</v>
      </c>
      <c r="J87" s="74" t="s">
        <v>236</v>
      </c>
      <c r="K87" s="73" t="s">
        <v>241</v>
      </c>
      <c r="L87" s="73" t="s">
        <v>242</v>
      </c>
      <c r="M87" s="73">
        <v>2</v>
      </c>
      <c r="N87" s="40">
        <f t="shared" si="10"/>
        <v>72</v>
      </c>
      <c r="P87" s="49">
        <v>53</v>
      </c>
      <c r="Q87" s="366" t="s">
        <v>262</v>
      </c>
      <c r="R87" s="39" t="s">
        <v>261</v>
      </c>
      <c r="S87" s="39">
        <v>12</v>
      </c>
      <c r="T87" s="39">
        <v>2</v>
      </c>
      <c r="U87" s="353">
        <f t="shared" si="9"/>
        <v>72</v>
      </c>
    </row>
    <row r="88" spans="1:21" ht="14.5" thickBot="1" x14ac:dyDescent="0.35">
      <c r="A88" s="574" t="s">
        <v>117</v>
      </c>
      <c r="B88" s="500"/>
      <c r="C88" s="501"/>
      <c r="D88" s="233">
        <v>1400</v>
      </c>
      <c r="E88" s="233">
        <v>750</v>
      </c>
      <c r="F88" s="233">
        <v>430</v>
      </c>
      <c r="I88" s="48">
        <v>11</v>
      </c>
      <c r="J88" s="74" t="s">
        <v>236</v>
      </c>
      <c r="K88" s="73" t="s">
        <v>241</v>
      </c>
      <c r="L88" s="73">
        <v>56</v>
      </c>
      <c r="M88" s="73">
        <v>1</v>
      </c>
      <c r="N88" s="40">
        <f t="shared" si="10"/>
        <v>36</v>
      </c>
      <c r="P88" s="49">
        <v>54</v>
      </c>
      <c r="Q88" s="366" t="s">
        <v>262</v>
      </c>
      <c r="R88" s="39" t="s">
        <v>1227</v>
      </c>
      <c r="S88" s="377" t="s">
        <v>226</v>
      </c>
      <c r="T88" s="356">
        <v>1</v>
      </c>
      <c r="U88" s="353">
        <f>T88*36</f>
        <v>36</v>
      </c>
    </row>
    <row r="89" spans="1:21" ht="14.5" thickBot="1" x14ac:dyDescent="0.35">
      <c r="A89" s="575" t="s">
        <v>1108</v>
      </c>
      <c r="B89" s="234" t="s">
        <v>1094</v>
      </c>
      <c r="C89" s="262">
        <f>M11</f>
        <v>22</v>
      </c>
      <c r="D89" s="236">
        <f>C89*D88</f>
        <v>30800</v>
      </c>
      <c r="E89" s="236">
        <f>C89*E88</f>
        <v>16500</v>
      </c>
      <c r="F89" s="236">
        <f>C89*F88</f>
        <v>9460</v>
      </c>
      <c r="I89" s="49">
        <v>12</v>
      </c>
      <c r="J89" s="74" t="s">
        <v>236</v>
      </c>
      <c r="K89" s="73" t="s">
        <v>241</v>
      </c>
      <c r="L89" s="73">
        <v>58</v>
      </c>
      <c r="M89" s="73">
        <v>7</v>
      </c>
      <c r="N89" s="40">
        <f t="shared" si="10"/>
        <v>252</v>
      </c>
      <c r="P89" s="49">
        <v>55</v>
      </c>
      <c r="Q89" s="366" t="s">
        <v>262</v>
      </c>
      <c r="R89" s="39" t="s">
        <v>1227</v>
      </c>
      <c r="S89" s="377" t="s">
        <v>99</v>
      </c>
      <c r="T89" s="356">
        <v>1</v>
      </c>
      <c r="U89" s="353">
        <f t="shared" si="9"/>
        <v>36</v>
      </c>
    </row>
    <row r="90" spans="1:21" ht="14.5" thickBot="1" x14ac:dyDescent="0.35">
      <c r="A90" s="237" t="s">
        <v>5</v>
      </c>
      <c r="B90" s="237"/>
      <c r="C90" s="238">
        <f>SUM(C89)</f>
        <v>22</v>
      </c>
      <c r="D90" s="367">
        <f>SUM(D89)</f>
        <v>30800</v>
      </c>
      <c r="E90" s="367">
        <f>SUM(E89)</f>
        <v>16500</v>
      </c>
      <c r="F90" s="367">
        <f>SUM(F89)</f>
        <v>9460</v>
      </c>
      <c r="I90" s="49">
        <v>13</v>
      </c>
      <c r="J90" s="74" t="s">
        <v>236</v>
      </c>
      <c r="K90" s="73" t="s">
        <v>235</v>
      </c>
      <c r="L90" s="73" t="s">
        <v>82</v>
      </c>
      <c r="M90" s="73">
        <v>2</v>
      </c>
      <c r="N90" s="40">
        <f t="shared" si="10"/>
        <v>72</v>
      </c>
      <c r="P90" s="33"/>
      <c r="Q90" s="33"/>
      <c r="R90" s="33"/>
      <c r="S90" s="76"/>
      <c r="T90" s="81">
        <f>SUM(T35:T89)</f>
        <v>172</v>
      </c>
      <c r="U90" s="81">
        <f>SUM(U77:U89)</f>
        <v>1224</v>
      </c>
    </row>
    <row r="91" spans="1:21" ht="14.5" thickBot="1" x14ac:dyDescent="0.35">
      <c r="A91" s="574" t="s">
        <v>117</v>
      </c>
      <c r="B91" s="500"/>
      <c r="C91" s="501"/>
      <c r="D91" s="233">
        <v>1650</v>
      </c>
      <c r="E91" s="233">
        <v>900</v>
      </c>
      <c r="F91" s="233">
        <v>540</v>
      </c>
      <c r="I91" s="48">
        <v>14</v>
      </c>
      <c r="J91" s="74" t="s">
        <v>236</v>
      </c>
      <c r="K91" s="73" t="s">
        <v>235</v>
      </c>
      <c r="L91" s="73" t="s">
        <v>185</v>
      </c>
      <c r="M91" s="73">
        <v>4</v>
      </c>
      <c r="N91" s="40">
        <f t="shared" si="10"/>
        <v>144</v>
      </c>
    </row>
    <row r="92" spans="1:21" ht="14.5" thickBot="1" x14ac:dyDescent="0.35">
      <c r="A92" s="234" t="s">
        <v>1003</v>
      </c>
      <c r="B92" s="234" t="s">
        <v>1094</v>
      </c>
      <c r="C92" s="262">
        <f>M8</f>
        <v>27</v>
      </c>
      <c r="D92" s="236">
        <f>C92*D91</f>
        <v>44550</v>
      </c>
      <c r="E92" s="236">
        <f>C92*E91</f>
        <v>24300</v>
      </c>
      <c r="F92" s="236">
        <f>C92*F91</f>
        <v>14580</v>
      </c>
      <c r="I92" s="49">
        <v>15</v>
      </c>
      <c r="J92" s="74" t="s">
        <v>236</v>
      </c>
      <c r="K92" s="73" t="s">
        <v>235</v>
      </c>
      <c r="L92" s="73" t="s">
        <v>240</v>
      </c>
      <c r="M92" s="73">
        <v>5</v>
      </c>
      <c r="N92" s="40">
        <f t="shared" si="10"/>
        <v>180</v>
      </c>
    </row>
    <row r="93" spans="1:21" ht="14.5" thickBot="1" x14ac:dyDescent="0.35">
      <c r="A93" s="237" t="s">
        <v>5</v>
      </c>
      <c r="B93" s="263"/>
      <c r="C93" s="263">
        <f>SUM(C92:C92)</f>
        <v>27</v>
      </c>
      <c r="D93" s="240">
        <f>SUM(D92:D92)</f>
        <v>44550</v>
      </c>
      <c r="E93" s="240">
        <f>SUM(E92:E92)</f>
        <v>24300</v>
      </c>
      <c r="F93" s="240">
        <f>SUM(F92:F92)</f>
        <v>14580</v>
      </c>
      <c r="I93" s="49">
        <v>16</v>
      </c>
      <c r="J93" s="74" t="s">
        <v>236</v>
      </c>
      <c r="K93" s="73" t="s">
        <v>235</v>
      </c>
      <c r="L93" s="73" t="s">
        <v>239</v>
      </c>
      <c r="M93" s="73">
        <v>4</v>
      </c>
      <c r="N93" s="40">
        <f t="shared" si="10"/>
        <v>144</v>
      </c>
    </row>
    <row r="94" spans="1:21" ht="14.5" thickBot="1" x14ac:dyDescent="0.35">
      <c r="I94" s="48">
        <v>17</v>
      </c>
      <c r="J94" s="74" t="s">
        <v>236</v>
      </c>
      <c r="K94" s="73" t="s">
        <v>235</v>
      </c>
      <c r="L94" s="73" t="s">
        <v>105</v>
      </c>
      <c r="M94" s="73">
        <v>3</v>
      </c>
      <c r="N94" s="40">
        <f t="shared" si="10"/>
        <v>108</v>
      </c>
    </row>
    <row r="95" spans="1:21" ht="30.5" thickBot="1" x14ac:dyDescent="0.35">
      <c r="A95" s="67" t="s">
        <v>123</v>
      </c>
      <c r="B95" s="67" t="s">
        <v>1041</v>
      </c>
      <c r="C95" s="166" t="s">
        <v>1025</v>
      </c>
      <c r="D95" s="468" t="s">
        <v>1182</v>
      </c>
      <c r="E95" s="469" t="s">
        <v>1181</v>
      </c>
      <c r="I95" s="49">
        <v>18</v>
      </c>
      <c r="J95" s="74" t="s">
        <v>236</v>
      </c>
      <c r="K95" s="73" t="s">
        <v>235</v>
      </c>
      <c r="L95" s="73">
        <v>2</v>
      </c>
      <c r="M95" s="73">
        <v>3</v>
      </c>
      <c r="N95" s="40">
        <f t="shared" si="10"/>
        <v>108</v>
      </c>
    </row>
    <row r="96" spans="1:21" ht="15.5" thickBot="1" x14ac:dyDescent="0.35">
      <c r="A96" s="576" t="s">
        <v>1024</v>
      </c>
      <c r="B96" s="503"/>
      <c r="C96" s="504"/>
      <c r="D96" s="56">
        <v>8000</v>
      </c>
      <c r="E96" s="56">
        <v>6000</v>
      </c>
      <c r="I96" s="49">
        <v>19</v>
      </c>
      <c r="J96" s="74" t="s">
        <v>236</v>
      </c>
      <c r="K96" s="73" t="s">
        <v>235</v>
      </c>
      <c r="L96" s="73" t="s">
        <v>71</v>
      </c>
      <c r="M96" s="73">
        <v>8</v>
      </c>
      <c r="N96" s="40">
        <f t="shared" si="10"/>
        <v>288</v>
      </c>
    </row>
    <row r="97" spans="1:14" ht="16" thickBot="1" x14ac:dyDescent="0.4">
      <c r="A97" s="167" t="s">
        <v>1052</v>
      </c>
      <c r="B97" s="61" t="s">
        <v>1042</v>
      </c>
      <c r="C97" s="168">
        <v>1</v>
      </c>
      <c r="D97" s="169">
        <f>D96*C97</f>
        <v>8000</v>
      </c>
      <c r="E97" s="169">
        <f>C97*E96</f>
        <v>6000</v>
      </c>
      <c r="I97" s="48">
        <v>20</v>
      </c>
      <c r="J97" s="74" t="s">
        <v>236</v>
      </c>
      <c r="K97" s="73" t="s">
        <v>235</v>
      </c>
      <c r="L97" s="73" t="s">
        <v>238</v>
      </c>
      <c r="M97" s="73">
        <v>5</v>
      </c>
      <c r="N97" s="40">
        <f t="shared" si="10"/>
        <v>180</v>
      </c>
    </row>
    <row r="98" spans="1:14" ht="15.5" thickBot="1" x14ac:dyDescent="0.35">
      <c r="A98" s="58" t="s">
        <v>5</v>
      </c>
      <c r="B98" s="58"/>
      <c r="C98" s="57">
        <f>M2</f>
        <v>1</v>
      </c>
      <c r="D98" s="56">
        <f>SUM(D97)</f>
        <v>8000</v>
      </c>
      <c r="E98" s="56">
        <f>SUM(E97)</f>
        <v>6000</v>
      </c>
      <c r="I98" s="49">
        <v>21</v>
      </c>
      <c r="J98" s="74" t="s">
        <v>236</v>
      </c>
      <c r="K98" s="73" t="s">
        <v>235</v>
      </c>
      <c r="L98" s="73" t="s">
        <v>237</v>
      </c>
      <c r="M98" s="73">
        <v>5</v>
      </c>
      <c r="N98" s="40">
        <f t="shared" si="10"/>
        <v>180</v>
      </c>
    </row>
    <row r="99" spans="1:14" x14ac:dyDescent="0.3">
      <c r="I99" s="49">
        <v>22</v>
      </c>
      <c r="J99" s="74" t="s">
        <v>236</v>
      </c>
      <c r="K99" s="73" t="s">
        <v>235</v>
      </c>
      <c r="L99" s="73" t="s">
        <v>136</v>
      </c>
      <c r="M99" s="73">
        <v>2</v>
      </c>
      <c r="N99" s="40">
        <f t="shared" si="10"/>
        <v>72</v>
      </c>
    </row>
    <row r="100" spans="1:14" x14ac:dyDescent="0.3">
      <c r="I100" s="48">
        <v>23</v>
      </c>
      <c r="J100" s="74" t="s">
        <v>236</v>
      </c>
      <c r="K100" s="73" t="s">
        <v>235</v>
      </c>
      <c r="L100" s="73" t="s">
        <v>137</v>
      </c>
      <c r="M100" s="73">
        <v>5</v>
      </c>
      <c r="N100" s="40">
        <f t="shared" si="10"/>
        <v>180</v>
      </c>
    </row>
    <row r="101" spans="1:14" ht="14.5" thickBot="1" x14ac:dyDescent="0.35">
      <c r="I101" s="49">
        <v>24</v>
      </c>
      <c r="J101" s="74" t="s">
        <v>236</v>
      </c>
      <c r="K101" s="73" t="s">
        <v>235</v>
      </c>
      <c r="L101" s="73" t="s">
        <v>140</v>
      </c>
      <c r="M101" s="73">
        <v>4</v>
      </c>
      <c r="N101" s="40">
        <f t="shared" si="10"/>
        <v>144</v>
      </c>
    </row>
    <row r="102" spans="1:14" ht="14.5" thickBot="1" x14ac:dyDescent="0.35">
      <c r="A102" s="241" t="s">
        <v>1083</v>
      </c>
      <c r="B102" s="317">
        <f>C87+C90+C93+C98</f>
        <v>649</v>
      </c>
      <c r="I102" s="49">
        <v>25</v>
      </c>
      <c r="J102" s="74" t="s">
        <v>236</v>
      </c>
      <c r="K102" s="73" t="s">
        <v>235</v>
      </c>
      <c r="L102" s="73" t="s">
        <v>234</v>
      </c>
      <c r="M102" s="73">
        <v>5</v>
      </c>
      <c r="N102" s="40">
        <f t="shared" si="10"/>
        <v>180</v>
      </c>
    </row>
    <row r="103" spans="1:14" ht="14.5" thickBot="1" x14ac:dyDescent="0.35">
      <c r="I103" s="33"/>
      <c r="J103" s="33"/>
      <c r="K103" s="33"/>
      <c r="L103" s="76"/>
      <c r="M103" s="81">
        <f>SUM(M79:M102)</f>
        <v>103</v>
      </c>
      <c r="N103" s="81">
        <f>SUM(N79:N102)</f>
        <v>3708</v>
      </c>
    </row>
    <row r="104" spans="1:14" x14ac:dyDescent="0.3">
      <c r="A104" s="381" t="s">
        <v>1009</v>
      </c>
      <c r="B104" s="381"/>
      <c r="C104" s="381"/>
      <c r="D104" s="374"/>
    </row>
  </sheetData>
  <hyperlinks>
    <hyperlink ref="A104:C104" location="'ВЫБОР РАЙОНА'!A1" display="Назад к выбору района" xr:uid="{00000000-0004-0000-0200-000000000000}"/>
  </hyperlinks>
  <pageMargins left="0.70866141732283472" right="0.70866141732283472" top="0.74803149606299213" bottom="0.74803149606299213" header="0.31496062992125984" footer="0.31496062992125984"/>
  <pageSetup paperSize="9" scale="42" fitToHeight="0" orientation="landscape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A1:U128"/>
  <sheetViews>
    <sheetView showGridLines="0" showRowColHeaders="0" topLeftCell="A40" workbookViewId="0">
      <selection activeCell="A83" sqref="A83"/>
    </sheetView>
  </sheetViews>
  <sheetFormatPr defaultColWidth="9.1796875" defaultRowHeight="14.5" x14ac:dyDescent="0.35"/>
  <cols>
    <col min="1" max="1" width="28.26953125" style="70" customWidth="1"/>
    <col min="2" max="2" width="15.7265625" style="70" customWidth="1"/>
    <col min="3" max="3" width="22.7265625" style="70" customWidth="1"/>
    <col min="4" max="4" width="19.7265625" style="70" customWidth="1"/>
    <col min="5" max="5" width="18.453125" style="70" customWidth="1"/>
    <col min="6" max="6" width="17.7265625" style="70" customWidth="1"/>
    <col min="7" max="8" width="9.1796875" style="70"/>
    <col min="9" max="9" width="6" style="71" customWidth="1"/>
    <col min="10" max="10" width="18.1796875" style="71" customWidth="1"/>
    <col min="11" max="11" width="27.1796875" style="71" customWidth="1"/>
    <col min="12" max="12" width="9.7265625" style="71" customWidth="1"/>
    <col min="13" max="13" width="8.453125" style="71" customWidth="1"/>
    <col min="14" max="14" width="12.453125" style="71" customWidth="1"/>
    <col min="15" max="15" width="9.1796875" style="70"/>
    <col min="16" max="16" width="9.1796875" style="71"/>
    <col min="17" max="17" width="19" style="71" customWidth="1"/>
    <col min="18" max="18" width="25.81640625" style="85" customWidth="1"/>
    <col min="19" max="20" width="9.1796875" style="71"/>
    <col min="21" max="21" width="13.1796875" style="71" customWidth="1"/>
    <col min="22" max="16384" width="9.1796875" style="70"/>
  </cols>
  <sheetData>
    <row r="1" spans="9:21" x14ac:dyDescent="0.35">
      <c r="I1" s="80" t="s">
        <v>37</v>
      </c>
      <c r="J1" s="62" t="s">
        <v>36</v>
      </c>
      <c r="K1" s="62" t="s">
        <v>35</v>
      </c>
      <c r="L1" s="62" t="s">
        <v>34</v>
      </c>
      <c r="M1" s="62" t="s">
        <v>20</v>
      </c>
      <c r="N1" s="62" t="s">
        <v>33</v>
      </c>
      <c r="O1" s="11"/>
      <c r="P1" s="44" t="s">
        <v>37</v>
      </c>
      <c r="Q1" s="97" t="s">
        <v>36</v>
      </c>
      <c r="R1" s="105" t="s">
        <v>35</v>
      </c>
      <c r="S1" s="97" t="s">
        <v>34</v>
      </c>
      <c r="T1" s="97" t="s">
        <v>20</v>
      </c>
      <c r="U1" s="97" t="s">
        <v>33</v>
      </c>
    </row>
    <row r="2" spans="9:21" x14ac:dyDescent="0.35">
      <c r="I2" s="49">
        <v>1</v>
      </c>
      <c r="J2" s="73" t="s">
        <v>404</v>
      </c>
      <c r="K2" s="38" t="s">
        <v>174</v>
      </c>
      <c r="L2" s="99">
        <v>21</v>
      </c>
      <c r="M2" s="73">
        <v>1</v>
      </c>
      <c r="N2" s="98">
        <f t="shared" ref="N2:N52" si="0">M2*36</f>
        <v>36</v>
      </c>
      <c r="O2" s="11"/>
      <c r="P2" s="48">
        <v>1</v>
      </c>
      <c r="Q2" s="73" t="s">
        <v>398</v>
      </c>
      <c r="R2" s="100" t="s">
        <v>403</v>
      </c>
      <c r="S2" s="73" t="s">
        <v>74</v>
      </c>
      <c r="T2" s="73">
        <v>9</v>
      </c>
      <c r="U2" s="98">
        <f t="shared" ref="U2:U21" si="1">T2*36</f>
        <v>324</v>
      </c>
    </row>
    <row r="3" spans="9:21" x14ac:dyDescent="0.35">
      <c r="I3" s="49">
        <v>2</v>
      </c>
      <c r="J3" s="73" t="s">
        <v>404</v>
      </c>
      <c r="K3" s="38" t="s">
        <v>174</v>
      </c>
      <c r="L3" s="99">
        <v>33</v>
      </c>
      <c r="M3" s="73">
        <v>1</v>
      </c>
      <c r="N3" s="101">
        <f t="shared" si="0"/>
        <v>36</v>
      </c>
      <c r="O3" s="11"/>
      <c r="P3" s="49">
        <v>2</v>
      </c>
      <c r="Q3" s="73" t="s">
        <v>398</v>
      </c>
      <c r="R3" s="100" t="s">
        <v>403</v>
      </c>
      <c r="S3" s="73" t="s">
        <v>183</v>
      </c>
      <c r="T3" s="73">
        <v>1</v>
      </c>
      <c r="U3" s="98">
        <f t="shared" si="1"/>
        <v>36</v>
      </c>
    </row>
    <row r="4" spans="9:21" x14ac:dyDescent="0.35">
      <c r="I4" s="49">
        <v>3</v>
      </c>
      <c r="J4" s="73" t="s">
        <v>404</v>
      </c>
      <c r="K4" s="38" t="s">
        <v>174</v>
      </c>
      <c r="L4" s="99">
        <v>39</v>
      </c>
      <c r="M4" s="73">
        <v>1</v>
      </c>
      <c r="N4" s="101">
        <f t="shared" si="0"/>
        <v>36</v>
      </c>
      <c r="O4" s="11"/>
      <c r="P4" s="49">
        <v>3</v>
      </c>
      <c r="Q4" s="73" t="s">
        <v>398</v>
      </c>
      <c r="R4" s="100" t="s">
        <v>403</v>
      </c>
      <c r="S4" s="73" t="s">
        <v>443</v>
      </c>
      <c r="T4" s="73">
        <v>1</v>
      </c>
      <c r="U4" s="74">
        <f t="shared" si="1"/>
        <v>36</v>
      </c>
    </row>
    <row r="5" spans="9:21" x14ac:dyDescent="0.35">
      <c r="I5" s="49">
        <v>4</v>
      </c>
      <c r="J5" s="73" t="s">
        <v>404</v>
      </c>
      <c r="K5" s="38" t="s">
        <v>174</v>
      </c>
      <c r="L5" s="99">
        <v>57</v>
      </c>
      <c r="M5" s="73">
        <v>1</v>
      </c>
      <c r="N5" s="101">
        <f t="shared" si="0"/>
        <v>36</v>
      </c>
      <c r="O5" s="11"/>
      <c r="P5" s="48">
        <v>4</v>
      </c>
      <c r="Q5" s="73" t="s">
        <v>398</v>
      </c>
      <c r="R5" s="100" t="s">
        <v>403</v>
      </c>
      <c r="S5" s="73" t="s">
        <v>319</v>
      </c>
      <c r="T5" s="73">
        <v>1</v>
      </c>
      <c r="U5" s="74">
        <f t="shared" si="1"/>
        <v>36</v>
      </c>
    </row>
    <row r="6" spans="9:21" x14ac:dyDescent="0.35">
      <c r="I6" s="49">
        <v>5</v>
      </c>
      <c r="J6" s="73" t="s">
        <v>404</v>
      </c>
      <c r="K6" s="38" t="s">
        <v>174</v>
      </c>
      <c r="L6" s="99">
        <v>61</v>
      </c>
      <c r="M6" s="73">
        <v>1</v>
      </c>
      <c r="N6" s="101">
        <f t="shared" si="0"/>
        <v>36</v>
      </c>
      <c r="O6" s="11"/>
      <c r="P6" s="49">
        <v>5</v>
      </c>
      <c r="Q6" s="73" t="s">
        <v>398</v>
      </c>
      <c r="R6" s="100" t="s">
        <v>403</v>
      </c>
      <c r="S6" s="73" t="s">
        <v>136</v>
      </c>
      <c r="T6" s="73">
        <v>5</v>
      </c>
      <c r="U6" s="74">
        <f t="shared" si="1"/>
        <v>180</v>
      </c>
    </row>
    <row r="7" spans="9:21" x14ac:dyDescent="0.35">
      <c r="I7" s="49">
        <v>6</v>
      </c>
      <c r="J7" s="73" t="s">
        <v>404</v>
      </c>
      <c r="K7" s="38" t="s">
        <v>174</v>
      </c>
      <c r="L7" s="99">
        <v>87</v>
      </c>
      <c r="M7" s="73">
        <v>1</v>
      </c>
      <c r="N7" s="101">
        <f t="shared" si="0"/>
        <v>36</v>
      </c>
      <c r="O7" s="11"/>
      <c r="P7" s="49">
        <v>6</v>
      </c>
      <c r="Q7" s="73" t="s">
        <v>398</v>
      </c>
      <c r="R7" s="100" t="s">
        <v>403</v>
      </c>
      <c r="S7" s="73" t="s">
        <v>67</v>
      </c>
      <c r="T7" s="73">
        <v>4</v>
      </c>
      <c r="U7" s="74">
        <f t="shared" si="1"/>
        <v>144</v>
      </c>
    </row>
    <row r="8" spans="9:21" x14ac:dyDescent="0.35">
      <c r="I8" s="49">
        <v>7</v>
      </c>
      <c r="J8" s="73" t="s">
        <v>404</v>
      </c>
      <c r="K8" s="104" t="s">
        <v>433</v>
      </c>
      <c r="L8" s="99">
        <v>14</v>
      </c>
      <c r="M8" s="73">
        <v>1</v>
      </c>
      <c r="N8" s="101">
        <f t="shared" si="0"/>
        <v>36</v>
      </c>
      <c r="O8" s="11"/>
      <c r="P8" s="48">
        <v>7</v>
      </c>
      <c r="Q8" s="73" t="s">
        <v>398</v>
      </c>
      <c r="R8" s="100" t="s">
        <v>403</v>
      </c>
      <c r="S8" s="73" t="s">
        <v>442</v>
      </c>
      <c r="T8" s="73">
        <v>1</v>
      </c>
      <c r="U8" s="74">
        <f t="shared" si="1"/>
        <v>36</v>
      </c>
    </row>
    <row r="9" spans="9:21" x14ac:dyDescent="0.35">
      <c r="I9" s="49">
        <v>8</v>
      </c>
      <c r="J9" s="73" t="s">
        <v>404</v>
      </c>
      <c r="K9" s="104" t="s">
        <v>433</v>
      </c>
      <c r="L9" s="99">
        <v>18</v>
      </c>
      <c r="M9" s="73">
        <v>1</v>
      </c>
      <c r="N9" s="101">
        <f t="shared" si="0"/>
        <v>36</v>
      </c>
      <c r="O9" s="11"/>
      <c r="P9" s="49">
        <v>8</v>
      </c>
      <c r="Q9" s="73" t="s">
        <v>398</v>
      </c>
      <c r="R9" s="100" t="s">
        <v>162</v>
      </c>
      <c r="S9" s="73">
        <v>13</v>
      </c>
      <c r="T9" s="73">
        <v>2</v>
      </c>
      <c r="U9" s="98">
        <f t="shared" si="1"/>
        <v>72</v>
      </c>
    </row>
    <row r="10" spans="9:21" x14ac:dyDescent="0.35">
      <c r="I10" s="49">
        <v>9</v>
      </c>
      <c r="J10" s="73" t="s">
        <v>404</v>
      </c>
      <c r="K10" s="104" t="s">
        <v>433</v>
      </c>
      <c r="L10" s="99" t="s">
        <v>441</v>
      </c>
      <c r="M10" s="73">
        <v>1</v>
      </c>
      <c r="N10" s="98">
        <f t="shared" si="0"/>
        <v>36</v>
      </c>
      <c r="O10" s="11"/>
      <c r="P10" s="49">
        <v>9</v>
      </c>
      <c r="Q10" s="73" t="s">
        <v>398</v>
      </c>
      <c r="R10" s="100" t="s">
        <v>403</v>
      </c>
      <c r="S10" s="73">
        <v>11</v>
      </c>
      <c r="T10" s="73">
        <v>2</v>
      </c>
      <c r="U10" s="98">
        <f t="shared" si="1"/>
        <v>72</v>
      </c>
    </row>
    <row r="11" spans="9:21" x14ac:dyDescent="0.35">
      <c r="I11" s="49">
        <v>10</v>
      </c>
      <c r="J11" s="73" t="s">
        <v>404</v>
      </c>
      <c r="K11" s="104" t="s">
        <v>433</v>
      </c>
      <c r="L11" s="99">
        <v>24</v>
      </c>
      <c r="M11" s="73">
        <v>1</v>
      </c>
      <c r="N11" s="101">
        <f t="shared" si="0"/>
        <v>36</v>
      </c>
      <c r="O11" s="11"/>
      <c r="P11" s="48">
        <v>10</v>
      </c>
      <c r="Q11" s="73" t="s">
        <v>398</v>
      </c>
      <c r="R11" s="100" t="s">
        <v>403</v>
      </c>
      <c r="S11" s="73">
        <v>13</v>
      </c>
      <c r="T11" s="73">
        <v>2</v>
      </c>
      <c r="U11" s="98">
        <f t="shared" si="1"/>
        <v>72</v>
      </c>
    </row>
    <row r="12" spans="9:21" x14ac:dyDescent="0.35">
      <c r="I12" s="49">
        <v>11</v>
      </c>
      <c r="J12" s="73" t="s">
        <v>404</v>
      </c>
      <c r="K12" s="104" t="s">
        <v>433</v>
      </c>
      <c r="L12" s="99">
        <v>30</v>
      </c>
      <c r="M12" s="73">
        <v>1</v>
      </c>
      <c r="N12" s="101">
        <f t="shared" si="0"/>
        <v>36</v>
      </c>
      <c r="O12" s="11"/>
      <c r="P12" s="49">
        <v>11</v>
      </c>
      <c r="Q12" s="73" t="s">
        <v>398</v>
      </c>
      <c r="R12" s="100" t="s">
        <v>403</v>
      </c>
      <c r="S12" s="73" t="s">
        <v>105</v>
      </c>
      <c r="T12" s="73">
        <v>5</v>
      </c>
      <c r="U12" s="98">
        <f t="shared" si="1"/>
        <v>180</v>
      </c>
    </row>
    <row r="13" spans="9:21" x14ac:dyDescent="0.35">
      <c r="I13" s="49">
        <v>12</v>
      </c>
      <c r="J13" s="73" t="s">
        <v>404</v>
      </c>
      <c r="K13" s="104" t="s">
        <v>433</v>
      </c>
      <c r="L13" s="99" t="s">
        <v>440</v>
      </c>
      <c r="M13" s="73">
        <v>1</v>
      </c>
      <c r="N13" s="101">
        <f t="shared" si="0"/>
        <v>36</v>
      </c>
      <c r="O13" s="11"/>
      <c r="P13" s="49">
        <v>12</v>
      </c>
      <c r="Q13" s="73" t="s">
        <v>398</v>
      </c>
      <c r="R13" s="100" t="s">
        <v>403</v>
      </c>
      <c r="S13" s="73" t="s">
        <v>83</v>
      </c>
      <c r="T13" s="73">
        <v>3</v>
      </c>
      <c r="U13" s="98">
        <f t="shared" si="1"/>
        <v>108</v>
      </c>
    </row>
    <row r="14" spans="9:21" ht="15.75" customHeight="1" x14ac:dyDescent="0.35">
      <c r="I14" s="49">
        <v>13</v>
      </c>
      <c r="J14" s="73" t="s">
        <v>404</v>
      </c>
      <c r="K14" s="104" t="s">
        <v>433</v>
      </c>
      <c r="L14" s="99">
        <v>4</v>
      </c>
      <c r="M14" s="73">
        <v>1</v>
      </c>
      <c r="N14" s="101">
        <f t="shared" si="0"/>
        <v>36</v>
      </c>
      <c r="O14" s="11"/>
      <c r="P14" s="48">
        <v>13</v>
      </c>
      <c r="Q14" s="73" t="s">
        <v>398</v>
      </c>
      <c r="R14" s="100" t="s">
        <v>403</v>
      </c>
      <c r="S14" s="73">
        <v>35</v>
      </c>
      <c r="T14" s="73">
        <v>1</v>
      </c>
      <c r="U14" s="98">
        <f t="shared" si="1"/>
        <v>36</v>
      </c>
    </row>
    <row r="15" spans="9:21" x14ac:dyDescent="0.35">
      <c r="I15" s="49">
        <v>14</v>
      </c>
      <c r="J15" s="73" t="s">
        <v>404</v>
      </c>
      <c r="K15" s="104" t="s">
        <v>433</v>
      </c>
      <c r="L15" s="99">
        <v>50</v>
      </c>
      <c r="M15" s="73">
        <v>1</v>
      </c>
      <c r="N15" s="101">
        <f t="shared" si="0"/>
        <v>36</v>
      </c>
      <c r="O15" s="11"/>
      <c r="P15" s="49">
        <v>14</v>
      </c>
      <c r="Q15" s="73" t="s">
        <v>398</v>
      </c>
      <c r="R15" s="100" t="s">
        <v>403</v>
      </c>
      <c r="S15" s="73">
        <v>37</v>
      </c>
      <c r="T15" s="73">
        <v>1</v>
      </c>
      <c r="U15" s="98">
        <f t="shared" si="1"/>
        <v>36</v>
      </c>
    </row>
    <row r="16" spans="9:21" x14ac:dyDescent="0.35">
      <c r="I16" s="49">
        <v>15</v>
      </c>
      <c r="J16" s="73" t="s">
        <v>404</v>
      </c>
      <c r="K16" s="100" t="s">
        <v>403</v>
      </c>
      <c r="L16" s="99" t="s">
        <v>137</v>
      </c>
      <c r="M16" s="73">
        <v>5</v>
      </c>
      <c r="N16" s="101">
        <f t="shared" si="0"/>
        <v>180</v>
      </c>
      <c r="O16" s="11"/>
      <c r="P16" s="49">
        <v>15</v>
      </c>
      <c r="Q16" s="73" t="s">
        <v>398</v>
      </c>
      <c r="R16" s="100" t="s">
        <v>414</v>
      </c>
      <c r="S16" s="73">
        <v>16</v>
      </c>
      <c r="T16" s="73">
        <v>1</v>
      </c>
      <c r="U16" s="74">
        <f t="shared" si="1"/>
        <v>36</v>
      </c>
    </row>
    <row r="17" spans="7:21" x14ac:dyDescent="0.35">
      <c r="I17" s="49">
        <v>16</v>
      </c>
      <c r="J17" s="73" t="s">
        <v>404</v>
      </c>
      <c r="K17" s="100" t="s">
        <v>435</v>
      </c>
      <c r="L17" s="99" t="s">
        <v>87</v>
      </c>
      <c r="M17" s="73">
        <v>5</v>
      </c>
      <c r="N17" s="98">
        <f t="shared" si="0"/>
        <v>180</v>
      </c>
      <c r="O17" s="11"/>
      <c r="P17" s="48">
        <v>16</v>
      </c>
      <c r="Q17" s="73" t="s">
        <v>398</v>
      </c>
      <c r="R17" s="100" t="s">
        <v>414</v>
      </c>
      <c r="S17" s="73" t="s">
        <v>437</v>
      </c>
      <c r="T17" s="73">
        <v>1</v>
      </c>
      <c r="U17" s="74">
        <f t="shared" si="1"/>
        <v>36</v>
      </c>
    </row>
    <row r="18" spans="7:21" x14ac:dyDescent="0.35">
      <c r="I18" s="49">
        <v>17</v>
      </c>
      <c r="J18" s="73" t="s">
        <v>404</v>
      </c>
      <c r="K18" s="100" t="s">
        <v>435</v>
      </c>
      <c r="L18" s="99" t="s">
        <v>421</v>
      </c>
      <c r="M18" s="73">
        <v>3</v>
      </c>
      <c r="N18" s="101">
        <f t="shared" si="0"/>
        <v>108</v>
      </c>
      <c r="O18" s="11"/>
      <c r="P18" s="49">
        <v>17</v>
      </c>
      <c r="Q18" s="73" t="s">
        <v>398</v>
      </c>
      <c r="R18" s="100" t="s">
        <v>414</v>
      </c>
      <c r="S18" s="73">
        <v>25</v>
      </c>
      <c r="T18" s="73">
        <v>3</v>
      </c>
      <c r="U18" s="74">
        <f t="shared" si="1"/>
        <v>108</v>
      </c>
    </row>
    <row r="19" spans="7:21" x14ac:dyDescent="0.35">
      <c r="I19" s="49">
        <v>18</v>
      </c>
      <c r="J19" s="73" t="s">
        <v>404</v>
      </c>
      <c r="K19" s="100" t="s">
        <v>435</v>
      </c>
      <c r="L19" s="99" t="s">
        <v>187</v>
      </c>
      <c r="M19" s="73">
        <v>4</v>
      </c>
      <c r="N19" s="101">
        <f t="shared" si="0"/>
        <v>144</v>
      </c>
      <c r="O19" s="11"/>
      <c r="P19" s="49">
        <v>18</v>
      </c>
      <c r="Q19" s="73" t="s">
        <v>398</v>
      </c>
      <c r="R19" s="100" t="s">
        <v>414</v>
      </c>
      <c r="S19" s="73" t="s">
        <v>436</v>
      </c>
      <c r="T19" s="73">
        <v>1</v>
      </c>
      <c r="U19" s="74">
        <f t="shared" si="1"/>
        <v>36</v>
      </c>
    </row>
    <row r="20" spans="7:21" x14ac:dyDescent="0.35">
      <c r="I20" s="49">
        <v>19</v>
      </c>
      <c r="J20" s="73" t="s">
        <v>404</v>
      </c>
      <c r="K20" s="100" t="s">
        <v>435</v>
      </c>
      <c r="L20" s="99" t="s">
        <v>211</v>
      </c>
      <c r="M20" s="73">
        <v>4</v>
      </c>
      <c r="N20" s="101">
        <f t="shared" si="0"/>
        <v>144</v>
      </c>
      <c r="O20" s="11"/>
      <c r="P20" s="48">
        <v>19</v>
      </c>
      <c r="Q20" s="73" t="s">
        <v>398</v>
      </c>
      <c r="R20" s="100" t="s">
        <v>414</v>
      </c>
      <c r="S20" s="73">
        <v>31</v>
      </c>
      <c r="T20" s="73">
        <v>3</v>
      </c>
      <c r="U20" s="74">
        <f t="shared" si="1"/>
        <v>108</v>
      </c>
    </row>
    <row r="21" spans="7:21" x14ac:dyDescent="0.35">
      <c r="I21" s="49">
        <v>20</v>
      </c>
      <c r="J21" s="73" t="s">
        <v>404</v>
      </c>
      <c r="K21" s="100" t="s">
        <v>435</v>
      </c>
      <c r="L21" s="99">
        <v>52</v>
      </c>
      <c r="M21" s="73">
        <v>1</v>
      </c>
      <c r="N21" s="101">
        <f t="shared" si="0"/>
        <v>36</v>
      </c>
      <c r="O21" s="11"/>
      <c r="P21" s="49">
        <v>20</v>
      </c>
      <c r="Q21" s="73" t="s">
        <v>398</v>
      </c>
      <c r="R21" s="100" t="s">
        <v>414</v>
      </c>
      <c r="S21" s="73">
        <v>35</v>
      </c>
      <c r="T21" s="73">
        <v>5</v>
      </c>
      <c r="U21" s="74">
        <f t="shared" si="1"/>
        <v>180</v>
      </c>
    </row>
    <row r="22" spans="7:21" x14ac:dyDescent="0.35">
      <c r="I22" s="49">
        <v>21</v>
      </c>
      <c r="J22" s="73" t="s">
        <v>404</v>
      </c>
      <c r="K22" s="100" t="s">
        <v>161</v>
      </c>
      <c r="L22" s="99">
        <v>115</v>
      </c>
      <c r="M22" s="73">
        <v>6</v>
      </c>
      <c r="N22" s="101">
        <f t="shared" si="0"/>
        <v>216</v>
      </c>
      <c r="O22" s="11"/>
      <c r="P22" s="49">
        <v>21</v>
      </c>
      <c r="Q22" s="73" t="s">
        <v>398</v>
      </c>
      <c r="R22" s="100" t="s">
        <v>414</v>
      </c>
      <c r="S22" s="73">
        <v>66</v>
      </c>
      <c r="T22" s="73">
        <v>1</v>
      </c>
      <c r="U22" s="74">
        <v>230</v>
      </c>
    </row>
    <row r="23" spans="7:21" x14ac:dyDescent="0.35">
      <c r="I23" s="49">
        <v>22</v>
      </c>
      <c r="J23" s="73" t="s">
        <v>404</v>
      </c>
      <c r="K23" s="100" t="s">
        <v>161</v>
      </c>
      <c r="L23" s="99" t="s">
        <v>434</v>
      </c>
      <c r="M23" s="73">
        <v>5</v>
      </c>
      <c r="N23" s="101">
        <f t="shared" si="0"/>
        <v>180</v>
      </c>
      <c r="O23" s="11"/>
      <c r="P23" s="48">
        <v>22</v>
      </c>
      <c r="Q23" s="73" t="s">
        <v>398</v>
      </c>
      <c r="R23" s="100" t="s">
        <v>414</v>
      </c>
      <c r="S23" s="73">
        <v>50</v>
      </c>
      <c r="T23" s="73">
        <v>4</v>
      </c>
      <c r="U23" s="74">
        <f t="shared" ref="U23:U36" si="2">T23*36</f>
        <v>144</v>
      </c>
    </row>
    <row r="24" spans="7:21" x14ac:dyDescent="0.35">
      <c r="I24" s="49">
        <v>23</v>
      </c>
      <c r="J24" s="73" t="s">
        <v>404</v>
      </c>
      <c r="K24" s="100" t="s">
        <v>161</v>
      </c>
      <c r="L24" s="99">
        <v>119</v>
      </c>
      <c r="M24" s="73">
        <v>2</v>
      </c>
      <c r="N24" s="101">
        <f t="shared" si="0"/>
        <v>72</v>
      </c>
      <c r="O24" s="11"/>
      <c r="P24" s="49">
        <v>23</v>
      </c>
      <c r="Q24" s="73" t="s">
        <v>398</v>
      </c>
      <c r="R24" s="100" t="s">
        <v>414</v>
      </c>
      <c r="S24" s="73">
        <v>53</v>
      </c>
      <c r="T24" s="73">
        <v>4</v>
      </c>
      <c r="U24" s="74">
        <f t="shared" si="2"/>
        <v>144</v>
      </c>
    </row>
    <row r="25" spans="7:21" x14ac:dyDescent="0.35">
      <c r="H25" s="55"/>
      <c r="I25" s="49">
        <v>24</v>
      </c>
      <c r="J25" s="73" t="s">
        <v>404</v>
      </c>
      <c r="K25" s="100" t="s">
        <v>161</v>
      </c>
      <c r="L25" s="99">
        <v>127</v>
      </c>
      <c r="M25" s="73">
        <v>2</v>
      </c>
      <c r="N25" s="98">
        <f t="shared" si="0"/>
        <v>72</v>
      </c>
      <c r="O25" s="11"/>
      <c r="P25" s="49">
        <v>24</v>
      </c>
      <c r="Q25" s="73" t="s">
        <v>398</v>
      </c>
      <c r="R25" s="100" t="s">
        <v>429</v>
      </c>
      <c r="S25" s="73">
        <v>186</v>
      </c>
      <c r="T25" s="73">
        <v>1</v>
      </c>
      <c r="U25" s="98">
        <f t="shared" si="2"/>
        <v>36</v>
      </c>
    </row>
    <row r="26" spans="7:21" x14ac:dyDescent="0.35">
      <c r="H26" s="11"/>
      <c r="I26" s="49">
        <v>25</v>
      </c>
      <c r="J26" s="73" t="s">
        <v>404</v>
      </c>
      <c r="K26" s="104" t="s">
        <v>433</v>
      </c>
      <c r="L26" s="99">
        <v>23</v>
      </c>
      <c r="M26" s="73">
        <v>3</v>
      </c>
      <c r="N26" s="101">
        <f t="shared" si="0"/>
        <v>108</v>
      </c>
      <c r="O26" s="11"/>
      <c r="P26" s="48">
        <v>25</v>
      </c>
      <c r="Q26" s="73" t="s">
        <v>398</v>
      </c>
      <c r="R26" s="100" t="s">
        <v>414</v>
      </c>
      <c r="S26" s="73">
        <v>48</v>
      </c>
      <c r="T26" s="73">
        <v>1</v>
      </c>
      <c r="U26" s="98">
        <f t="shared" si="2"/>
        <v>36</v>
      </c>
    </row>
    <row r="27" spans="7:21" x14ac:dyDescent="0.35">
      <c r="H27" s="11"/>
      <c r="I27" s="49">
        <v>26</v>
      </c>
      <c r="J27" s="73" t="s">
        <v>404</v>
      </c>
      <c r="K27" s="100" t="s">
        <v>162</v>
      </c>
      <c r="L27" s="99" t="s">
        <v>184</v>
      </c>
      <c r="M27" s="73">
        <v>9</v>
      </c>
      <c r="N27" s="101">
        <f t="shared" si="0"/>
        <v>324</v>
      </c>
      <c r="O27" s="11"/>
      <c r="P27" s="49">
        <v>26</v>
      </c>
      <c r="Q27" s="73" t="s">
        <v>398</v>
      </c>
      <c r="R27" s="100" t="s">
        <v>429</v>
      </c>
      <c r="S27" s="73">
        <v>198</v>
      </c>
      <c r="T27" s="73">
        <v>1</v>
      </c>
      <c r="U27" s="98">
        <f t="shared" si="2"/>
        <v>36</v>
      </c>
    </row>
    <row r="28" spans="7:21" x14ac:dyDescent="0.35">
      <c r="H28" s="11"/>
      <c r="I28" s="49">
        <v>27</v>
      </c>
      <c r="J28" s="73" t="s">
        <v>404</v>
      </c>
      <c r="K28" s="100" t="s">
        <v>162</v>
      </c>
      <c r="L28" s="99">
        <v>26</v>
      </c>
      <c r="M28" s="73">
        <v>1</v>
      </c>
      <c r="N28" s="101">
        <f t="shared" si="0"/>
        <v>36</v>
      </c>
      <c r="O28" s="11"/>
      <c r="P28" s="49">
        <v>27</v>
      </c>
      <c r="Q28" s="73" t="s">
        <v>398</v>
      </c>
      <c r="R28" s="100" t="s">
        <v>429</v>
      </c>
      <c r="S28" s="73">
        <v>202</v>
      </c>
      <c r="T28" s="73">
        <v>1</v>
      </c>
      <c r="U28" s="98">
        <f t="shared" si="2"/>
        <v>36</v>
      </c>
    </row>
    <row r="29" spans="7:21" x14ac:dyDescent="0.35">
      <c r="G29" s="55"/>
      <c r="H29" s="11"/>
      <c r="I29" s="49">
        <v>28</v>
      </c>
      <c r="J29" s="73" t="s">
        <v>404</v>
      </c>
      <c r="K29" s="100" t="s">
        <v>429</v>
      </c>
      <c r="L29" s="99">
        <v>136</v>
      </c>
      <c r="M29" s="73">
        <v>1</v>
      </c>
      <c r="N29" s="101">
        <f t="shared" si="0"/>
        <v>36</v>
      </c>
      <c r="O29" s="11"/>
      <c r="P29" s="48">
        <v>28</v>
      </c>
      <c r="Q29" s="73" t="s">
        <v>398</v>
      </c>
      <c r="R29" s="100" t="s">
        <v>429</v>
      </c>
      <c r="S29" s="73" t="s">
        <v>431</v>
      </c>
      <c r="T29" s="73">
        <v>3</v>
      </c>
      <c r="U29" s="98">
        <f t="shared" si="2"/>
        <v>108</v>
      </c>
    </row>
    <row r="30" spans="7:21" x14ac:dyDescent="0.35">
      <c r="G30" s="11"/>
      <c r="H30" s="11"/>
      <c r="I30" s="49">
        <v>29</v>
      </c>
      <c r="J30" s="73" t="s">
        <v>404</v>
      </c>
      <c r="K30" s="100" t="s">
        <v>432</v>
      </c>
      <c r="L30" s="99">
        <v>15</v>
      </c>
      <c r="M30" s="73">
        <v>1</v>
      </c>
      <c r="N30" s="101">
        <f t="shared" si="0"/>
        <v>36</v>
      </c>
      <c r="O30" s="11"/>
      <c r="P30" s="49">
        <v>29</v>
      </c>
      <c r="Q30" s="73" t="s">
        <v>398</v>
      </c>
      <c r="R30" s="100" t="s">
        <v>429</v>
      </c>
      <c r="S30" s="73" t="s">
        <v>428</v>
      </c>
      <c r="T30" s="73">
        <v>1</v>
      </c>
      <c r="U30" s="98">
        <f t="shared" si="2"/>
        <v>36</v>
      </c>
    </row>
    <row r="31" spans="7:21" x14ac:dyDescent="0.35">
      <c r="G31" s="11"/>
      <c r="H31" s="11"/>
      <c r="I31" s="49">
        <v>30</v>
      </c>
      <c r="J31" s="73" t="s">
        <v>404</v>
      </c>
      <c r="K31" s="100" t="s">
        <v>430</v>
      </c>
      <c r="L31" s="99" t="s">
        <v>383</v>
      </c>
      <c r="M31" s="73">
        <v>1</v>
      </c>
      <c r="N31" s="101">
        <f t="shared" si="0"/>
        <v>36</v>
      </c>
      <c r="O31" s="11"/>
      <c r="P31" s="49">
        <v>30</v>
      </c>
      <c r="Q31" s="73" t="s">
        <v>398</v>
      </c>
      <c r="R31" s="100" t="s">
        <v>162</v>
      </c>
      <c r="S31" s="73">
        <v>11</v>
      </c>
      <c r="T31" s="73">
        <v>3</v>
      </c>
      <c r="U31" s="98">
        <f t="shared" si="2"/>
        <v>108</v>
      </c>
    </row>
    <row r="32" spans="7:21" x14ac:dyDescent="0.35">
      <c r="G32" s="11"/>
      <c r="H32" s="11"/>
      <c r="I32" s="49">
        <v>31</v>
      </c>
      <c r="J32" s="73" t="s">
        <v>404</v>
      </c>
      <c r="K32" s="100" t="s">
        <v>427</v>
      </c>
      <c r="L32" s="99" t="s">
        <v>426</v>
      </c>
      <c r="M32" s="73">
        <v>1</v>
      </c>
      <c r="N32" s="101">
        <f t="shared" si="0"/>
        <v>36</v>
      </c>
      <c r="O32" s="11"/>
      <c r="P32" s="48">
        <v>31</v>
      </c>
      <c r="Q32" s="73" t="s">
        <v>398</v>
      </c>
      <c r="R32" s="100" t="s">
        <v>162</v>
      </c>
      <c r="S32" s="73">
        <v>23</v>
      </c>
      <c r="T32" s="73">
        <v>1</v>
      </c>
      <c r="U32" s="98">
        <f t="shared" si="2"/>
        <v>36</v>
      </c>
    </row>
    <row r="33" spans="1:21" x14ac:dyDescent="0.35">
      <c r="G33" s="11"/>
      <c r="H33" s="11"/>
      <c r="I33" s="49">
        <v>32</v>
      </c>
      <c r="J33" s="73" t="s">
        <v>404</v>
      </c>
      <c r="K33" s="37" t="s">
        <v>366</v>
      </c>
      <c r="L33" s="43" t="s">
        <v>139</v>
      </c>
      <c r="M33" s="37">
        <v>1</v>
      </c>
      <c r="N33" s="98">
        <f t="shared" si="0"/>
        <v>36</v>
      </c>
      <c r="O33" s="11"/>
      <c r="P33" s="49">
        <v>32</v>
      </c>
      <c r="Q33" s="73" t="s">
        <v>398</v>
      </c>
      <c r="R33" s="100" t="s">
        <v>162</v>
      </c>
      <c r="S33" s="73">
        <v>34</v>
      </c>
      <c r="T33" s="73">
        <v>1</v>
      </c>
      <c r="U33" s="98">
        <f t="shared" si="2"/>
        <v>36</v>
      </c>
    </row>
    <row r="34" spans="1:21" x14ac:dyDescent="0.35">
      <c r="G34" s="11"/>
      <c r="H34" s="11"/>
      <c r="I34" s="49">
        <v>33</v>
      </c>
      <c r="J34" s="73" t="s">
        <v>404</v>
      </c>
      <c r="K34" s="37" t="s">
        <v>425</v>
      </c>
      <c r="L34" s="43" t="s">
        <v>424</v>
      </c>
      <c r="M34" s="37">
        <v>1</v>
      </c>
      <c r="N34" s="101">
        <f t="shared" si="0"/>
        <v>36</v>
      </c>
      <c r="O34" s="11"/>
      <c r="P34" s="49">
        <v>33</v>
      </c>
      <c r="Q34" s="73" t="s">
        <v>398</v>
      </c>
      <c r="R34" s="100" t="s">
        <v>162</v>
      </c>
      <c r="S34" s="73">
        <v>43</v>
      </c>
      <c r="T34" s="73">
        <v>4</v>
      </c>
      <c r="U34" s="98">
        <f t="shared" si="2"/>
        <v>144</v>
      </c>
    </row>
    <row r="35" spans="1:21" x14ac:dyDescent="0.35">
      <c r="G35" s="11"/>
      <c r="H35" s="11"/>
      <c r="I35" s="49">
        <v>34</v>
      </c>
      <c r="J35" s="73" t="s">
        <v>404</v>
      </c>
      <c r="K35" s="37" t="s">
        <v>406</v>
      </c>
      <c r="L35" s="43" t="s">
        <v>423</v>
      </c>
      <c r="M35" s="37">
        <v>1</v>
      </c>
      <c r="N35" s="101">
        <f t="shared" si="0"/>
        <v>36</v>
      </c>
      <c r="O35" s="11"/>
      <c r="P35" s="48">
        <v>34</v>
      </c>
      <c r="Q35" s="73" t="s">
        <v>398</v>
      </c>
      <c r="R35" s="100" t="s">
        <v>162</v>
      </c>
      <c r="S35" s="73">
        <v>45</v>
      </c>
      <c r="T35" s="73">
        <v>2</v>
      </c>
      <c r="U35" s="98">
        <f t="shared" si="2"/>
        <v>72</v>
      </c>
    </row>
    <row r="36" spans="1:21" x14ac:dyDescent="0.35">
      <c r="G36" s="11"/>
      <c r="H36" s="11"/>
      <c r="I36" s="49">
        <v>35</v>
      </c>
      <c r="J36" s="73" t="s">
        <v>404</v>
      </c>
      <c r="K36" s="37" t="s">
        <v>406</v>
      </c>
      <c r="L36" s="43" t="s">
        <v>422</v>
      </c>
      <c r="M36" s="37">
        <v>1</v>
      </c>
      <c r="N36" s="101">
        <f t="shared" si="0"/>
        <v>36</v>
      </c>
      <c r="O36" s="11"/>
      <c r="P36" s="49">
        <v>35</v>
      </c>
      <c r="Q36" s="73" t="s">
        <v>398</v>
      </c>
      <c r="R36" s="100" t="s">
        <v>162</v>
      </c>
      <c r="S36" s="73">
        <v>47</v>
      </c>
      <c r="T36" s="73">
        <v>2</v>
      </c>
      <c r="U36" s="98">
        <f t="shared" si="2"/>
        <v>72</v>
      </c>
    </row>
    <row r="37" spans="1:21" x14ac:dyDescent="0.35">
      <c r="G37" s="11"/>
      <c r="I37" s="49">
        <v>36</v>
      </c>
      <c r="J37" s="73" t="s">
        <v>404</v>
      </c>
      <c r="K37" s="103" t="s">
        <v>416</v>
      </c>
      <c r="L37" s="99">
        <v>21</v>
      </c>
      <c r="M37" s="73">
        <v>1</v>
      </c>
      <c r="N37" s="101">
        <f t="shared" si="0"/>
        <v>36</v>
      </c>
      <c r="O37" s="11"/>
      <c r="P37" s="49">
        <v>36</v>
      </c>
      <c r="Q37" s="73" t="s">
        <v>398</v>
      </c>
      <c r="R37" s="100" t="s">
        <v>162</v>
      </c>
      <c r="S37" s="73">
        <v>71</v>
      </c>
      <c r="T37" s="73">
        <v>1</v>
      </c>
      <c r="U37" s="98">
        <v>48</v>
      </c>
    </row>
    <row r="38" spans="1:21" x14ac:dyDescent="0.35">
      <c r="G38" s="11"/>
      <c r="I38" s="49">
        <v>37</v>
      </c>
      <c r="J38" s="73" t="s">
        <v>404</v>
      </c>
      <c r="K38" s="103" t="s">
        <v>416</v>
      </c>
      <c r="L38" s="99" t="s">
        <v>421</v>
      </c>
      <c r="M38" s="73">
        <v>1</v>
      </c>
      <c r="N38" s="101">
        <f t="shared" si="0"/>
        <v>36</v>
      </c>
      <c r="O38" s="11"/>
      <c r="P38" s="48">
        <v>37</v>
      </c>
      <c r="Q38" s="73" t="s">
        <v>398</v>
      </c>
      <c r="R38" s="100" t="s">
        <v>162</v>
      </c>
      <c r="S38" s="73" t="s">
        <v>420</v>
      </c>
      <c r="T38" s="73">
        <v>1</v>
      </c>
      <c r="U38" s="98">
        <f>T38*36</f>
        <v>36</v>
      </c>
    </row>
    <row r="39" spans="1:21" x14ac:dyDescent="0.35">
      <c r="G39" s="11"/>
      <c r="I39" s="49">
        <v>38</v>
      </c>
      <c r="J39" s="73" t="s">
        <v>404</v>
      </c>
      <c r="K39" s="103" t="s">
        <v>416</v>
      </c>
      <c r="L39" s="99">
        <v>29</v>
      </c>
      <c r="M39" s="73">
        <v>1</v>
      </c>
      <c r="N39" s="101">
        <f t="shared" si="0"/>
        <v>36</v>
      </c>
      <c r="O39" s="11"/>
      <c r="P39" s="49">
        <v>38</v>
      </c>
      <c r="Q39" s="73" t="s">
        <v>398</v>
      </c>
      <c r="R39" s="100" t="s">
        <v>162</v>
      </c>
      <c r="S39" s="73" t="s">
        <v>419</v>
      </c>
      <c r="T39" s="73">
        <v>1</v>
      </c>
      <c r="U39" s="98">
        <f>T39*36</f>
        <v>36</v>
      </c>
    </row>
    <row r="40" spans="1:21" x14ac:dyDescent="0.35">
      <c r="G40" s="11"/>
      <c r="I40" s="49">
        <v>39</v>
      </c>
      <c r="J40" s="73" t="s">
        <v>404</v>
      </c>
      <c r="K40" s="103" t="s">
        <v>416</v>
      </c>
      <c r="L40" s="99">
        <v>33</v>
      </c>
      <c r="M40" s="73">
        <v>1</v>
      </c>
      <c r="N40" s="101">
        <f t="shared" si="0"/>
        <v>36</v>
      </c>
      <c r="O40" s="11"/>
      <c r="P40" s="49">
        <v>39</v>
      </c>
      <c r="Q40" s="73" t="s">
        <v>398</v>
      </c>
      <c r="R40" s="100" t="s">
        <v>162</v>
      </c>
      <c r="S40" s="73" t="s">
        <v>418</v>
      </c>
      <c r="T40" s="73">
        <v>1</v>
      </c>
      <c r="U40" s="98">
        <f>T40*36</f>
        <v>36</v>
      </c>
    </row>
    <row r="41" spans="1:21" x14ac:dyDescent="0.35">
      <c r="I41" s="49">
        <v>40</v>
      </c>
      <c r="J41" s="73" t="s">
        <v>404</v>
      </c>
      <c r="K41" s="103" t="s">
        <v>416</v>
      </c>
      <c r="L41" s="99">
        <v>35</v>
      </c>
      <c r="M41" s="73">
        <v>1</v>
      </c>
      <c r="N41" s="98">
        <f t="shared" si="0"/>
        <v>36</v>
      </c>
      <c r="O41" s="11"/>
      <c r="P41" s="48">
        <v>40</v>
      </c>
      <c r="Q41" s="73" t="s">
        <v>398</v>
      </c>
      <c r="R41" s="100" t="s">
        <v>417</v>
      </c>
      <c r="S41" s="73">
        <v>13</v>
      </c>
      <c r="T41" s="73">
        <v>1</v>
      </c>
      <c r="U41" s="98">
        <f>T41*36</f>
        <v>36</v>
      </c>
    </row>
    <row r="42" spans="1:21" x14ac:dyDescent="0.35">
      <c r="I42" s="49">
        <v>41</v>
      </c>
      <c r="J42" s="73" t="s">
        <v>404</v>
      </c>
      <c r="K42" s="103" t="s">
        <v>416</v>
      </c>
      <c r="L42" s="99">
        <v>69</v>
      </c>
      <c r="M42" s="73">
        <v>1</v>
      </c>
      <c r="N42" s="101">
        <f t="shared" si="0"/>
        <v>36</v>
      </c>
      <c r="O42" s="11"/>
      <c r="P42" s="49">
        <v>41</v>
      </c>
      <c r="Q42" s="73" t="s">
        <v>398</v>
      </c>
      <c r="R42" s="100" t="s">
        <v>417</v>
      </c>
      <c r="S42" s="73">
        <v>15</v>
      </c>
      <c r="T42" s="73">
        <v>1</v>
      </c>
      <c r="U42" s="98">
        <f>T42*36</f>
        <v>36</v>
      </c>
    </row>
    <row r="43" spans="1:21" x14ac:dyDescent="0.35">
      <c r="I43" s="49">
        <v>42</v>
      </c>
      <c r="J43" s="73" t="s">
        <v>404</v>
      </c>
      <c r="K43" s="103" t="s">
        <v>416</v>
      </c>
      <c r="L43" s="99">
        <v>80</v>
      </c>
      <c r="M43" s="73">
        <v>1</v>
      </c>
      <c r="N43" s="101">
        <f t="shared" si="0"/>
        <v>36</v>
      </c>
      <c r="O43" s="11"/>
      <c r="P43" s="49">
        <v>42</v>
      </c>
      <c r="Q43" s="73" t="s">
        <v>398</v>
      </c>
      <c r="R43" s="100" t="s">
        <v>417</v>
      </c>
      <c r="S43" s="73">
        <v>6</v>
      </c>
      <c r="T43" s="73">
        <v>1</v>
      </c>
      <c r="U43" s="98">
        <v>144</v>
      </c>
    </row>
    <row r="44" spans="1:21" x14ac:dyDescent="0.35">
      <c r="A44" s="409"/>
      <c r="B44" s="409"/>
      <c r="C44" s="409"/>
      <c r="D44" s="409"/>
      <c r="E44" s="409"/>
      <c r="F44" s="409"/>
      <c r="I44" s="49">
        <v>43</v>
      </c>
      <c r="J44" s="73" t="s">
        <v>404</v>
      </c>
      <c r="K44" s="103" t="s">
        <v>416</v>
      </c>
      <c r="L44" s="99" t="s">
        <v>415</v>
      </c>
      <c r="M44" s="73">
        <v>5</v>
      </c>
      <c r="N44" s="101">
        <f t="shared" si="0"/>
        <v>180</v>
      </c>
      <c r="O44" s="11"/>
      <c r="P44" s="48">
        <v>43</v>
      </c>
      <c r="Q44" s="73" t="s">
        <v>398</v>
      </c>
      <c r="R44" s="100" t="s">
        <v>162</v>
      </c>
      <c r="S44" s="73">
        <v>51</v>
      </c>
      <c r="T44" s="73">
        <v>2</v>
      </c>
      <c r="U44" s="98">
        <f>T44*36</f>
        <v>72</v>
      </c>
    </row>
    <row r="45" spans="1:21" x14ac:dyDescent="0.35">
      <c r="I45" s="49">
        <v>44</v>
      </c>
      <c r="J45" s="73" t="s">
        <v>404</v>
      </c>
      <c r="K45" s="100" t="s">
        <v>162</v>
      </c>
      <c r="L45" s="99" t="s">
        <v>74</v>
      </c>
      <c r="M45" s="73">
        <v>2</v>
      </c>
      <c r="N45" s="101">
        <f t="shared" si="0"/>
        <v>72</v>
      </c>
      <c r="O45" s="11"/>
      <c r="P45" s="49">
        <v>44</v>
      </c>
      <c r="Q45" s="73" t="s">
        <v>398</v>
      </c>
      <c r="R45" s="100" t="s">
        <v>414</v>
      </c>
      <c r="S45" s="73">
        <v>47</v>
      </c>
      <c r="T45" s="73">
        <v>4</v>
      </c>
      <c r="U45" s="98">
        <f>T45*36</f>
        <v>144</v>
      </c>
    </row>
    <row r="46" spans="1:21" x14ac:dyDescent="0.35">
      <c r="I46" s="49">
        <v>45</v>
      </c>
      <c r="J46" s="73" t="s">
        <v>404</v>
      </c>
      <c r="K46" s="100" t="s">
        <v>162</v>
      </c>
      <c r="L46" s="99" t="s">
        <v>253</v>
      </c>
      <c r="M46" s="73">
        <v>3</v>
      </c>
      <c r="N46" s="101">
        <f t="shared" si="0"/>
        <v>108</v>
      </c>
      <c r="O46" s="11"/>
      <c r="P46" s="49">
        <v>45</v>
      </c>
      <c r="Q46" s="39" t="s">
        <v>398</v>
      </c>
      <c r="R46" s="282" t="s">
        <v>412</v>
      </c>
      <c r="S46" s="43" t="s">
        <v>143</v>
      </c>
      <c r="T46" s="37">
        <v>4</v>
      </c>
      <c r="U46" s="98">
        <v>145</v>
      </c>
    </row>
    <row r="47" spans="1:21" x14ac:dyDescent="0.35">
      <c r="I47" s="49">
        <v>46</v>
      </c>
      <c r="J47" s="73" t="s">
        <v>404</v>
      </c>
      <c r="K47" s="100" t="s">
        <v>162</v>
      </c>
      <c r="L47" s="99" t="s">
        <v>413</v>
      </c>
      <c r="M47" s="73">
        <v>3</v>
      </c>
      <c r="N47" s="101">
        <f t="shared" si="0"/>
        <v>108</v>
      </c>
      <c r="O47" s="11"/>
      <c r="P47" s="48">
        <v>46</v>
      </c>
      <c r="Q47" s="39" t="s">
        <v>398</v>
      </c>
      <c r="R47" s="282" t="s">
        <v>409</v>
      </c>
      <c r="S47" s="43" t="s">
        <v>411</v>
      </c>
      <c r="T47" s="37">
        <v>1</v>
      </c>
      <c r="U47" s="98">
        <f>T47*36</f>
        <v>36</v>
      </c>
    </row>
    <row r="48" spans="1:21" x14ac:dyDescent="0.35">
      <c r="I48" s="49">
        <v>47</v>
      </c>
      <c r="J48" s="73" t="s">
        <v>404</v>
      </c>
      <c r="K48" s="100" t="s">
        <v>162</v>
      </c>
      <c r="L48" s="102" t="s">
        <v>180</v>
      </c>
      <c r="M48" s="73">
        <v>4</v>
      </c>
      <c r="N48" s="101">
        <f t="shared" si="0"/>
        <v>144</v>
      </c>
      <c r="O48" s="11"/>
      <c r="P48" s="49">
        <v>47</v>
      </c>
      <c r="Q48" s="39" t="s">
        <v>398</v>
      </c>
      <c r="R48" s="282" t="s">
        <v>409</v>
      </c>
      <c r="S48" s="43" t="s">
        <v>410</v>
      </c>
      <c r="T48" s="37">
        <v>1</v>
      </c>
      <c r="U48" s="98">
        <f>T48*36</f>
        <v>36</v>
      </c>
    </row>
    <row r="49" spans="1:21" x14ac:dyDescent="0.35">
      <c r="I49" s="49">
        <v>48</v>
      </c>
      <c r="J49" s="73" t="s">
        <v>404</v>
      </c>
      <c r="K49" s="100" t="s">
        <v>403</v>
      </c>
      <c r="L49" s="99" t="s">
        <v>140</v>
      </c>
      <c r="M49" s="73">
        <v>4</v>
      </c>
      <c r="N49" s="98">
        <f t="shared" si="0"/>
        <v>144</v>
      </c>
      <c r="O49" s="11"/>
      <c r="P49" s="49">
        <v>48</v>
      </c>
      <c r="Q49" s="39" t="s">
        <v>398</v>
      </c>
      <c r="R49" s="282" t="s">
        <v>409</v>
      </c>
      <c r="S49" s="43" t="s">
        <v>408</v>
      </c>
      <c r="T49" s="37">
        <v>4</v>
      </c>
      <c r="U49" s="98">
        <f>T49*36</f>
        <v>144</v>
      </c>
    </row>
    <row r="50" spans="1:21" ht="28" x14ac:dyDescent="0.35">
      <c r="I50" s="49">
        <v>49</v>
      </c>
      <c r="J50" s="73" t="s">
        <v>404</v>
      </c>
      <c r="K50" s="100" t="s">
        <v>403</v>
      </c>
      <c r="L50" s="99" t="s">
        <v>234</v>
      </c>
      <c r="M50" s="73">
        <v>5</v>
      </c>
      <c r="N50" s="101">
        <f t="shared" si="0"/>
        <v>180</v>
      </c>
      <c r="O50" s="11"/>
      <c r="P50" s="48">
        <v>49</v>
      </c>
      <c r="Q50" s="39" t="s">
        <v>398</v>
      </c>
      <c r="R50" s="282" t="s">
        <v>406</v>
      </c>
      <c r="S50" s="457" t="s">
        <v>405</v>
      </c>
      <c r="T50" s="37">
        <v>1</v>
      </c>
      <c r="U50" s="458">
        <f>T50*36</f>
        <v>36</v>
      </c>
    </row>
    <row r="51" spans="1:21" x14ac:dyDescent="0.35">
      <c r="I51" s="49">
        <v>50</v>
      </c>
      <c r="J51" s="73" t="s">
        <v>404</v>
      </c>
      <c r="K51" s="100" t="s">
        <v>403</v>
      </c>
      <c r="L51" s="99" t="s">
        <v>407</v>
      </c>
      <c r="M51" s="73">
        <v>11</v>
      </c>
      <c r="N51" s="101">
        <f t="shared" si="0"/>
        <v>396</v>
      </c>
      <c r="O51" s="11"/>
      <c r="P51" s="49">
        <v>50</v>
      </c>
      <c r="Q51" s="73" t="s">
        <v>398</v>
      </c>
      <c r="R51" s="100" t="s">
        <v>397</v>
      </c>
      <c r="S51" s="94">
        <v>108</v>
      </c>
      <c r="T51" s="73">
        <v>1</v>
      </c>
      <c r="U51" s="459">
        <f>T51*36</f>
        <v>36</v>
      </c>
    </row>
    <row r="52" spans="1:21" x14ac:dyDescent="0.35">
      <c r="I52" s="49">
        <v>51</v>
      </c>
      <c r="J52" s="73" t="s">
        <v>404</v>
      </c>
      <c r="K52" s="100" t="s">
        <v>403</v>
      </c>
      <c r="L52" s="99" t="s">
        <v>402</v>
      </c>
      <c r="M52" s="73">
        <v>1</v>
      </c>
      <c r="N52" s="101">
        <f t="shared" si="0"/>
        <v>36</v>
      </c>
      <c r="O52" s="11"/>
      <c r="P52" s="49">
        <v>51</v>
      </c>
      <c r="Q52" s="73" t="s">
        <v>398</v>
      </c>
      <c r="R52" s="100" t="s">
        <v>397</v>
      </c>
      <c r="S52" s="94">
        <v>102</v>
      </c>
      <c r="T52" s="73">
        <v>1</v>
      </c>
      <c r="U52" s="459">
        <v>84</v>
      </c>
    </row>
    <row r="53" spans="1:21" ht="15" thickBot="1" x14ac:dyDescent="0.4">
      <c r="I53" s="49"/>
      <c r="J53" s="93"/>
      <c r="K53" s="89"/>
      <c r="L53" s="92"/>
      <c r="M53" s="87">
        <f>SUM(M2:M52)</f>
        <v>117</v>
      </c>
      <c r="N53" s="86"/>
      <c r="O53" s="11"/>
      <c r="P53" s="48">
        <v>52</v>
      </c>
      <c r="Q53" s="73" t="s">
        <v>398</v>
      </c>
      <c r="R53" s="100" t="s">
        <v>397</v>
      </c>
      <c r="S53" s="73">
        <v>112</v>
      </c>
      <c r="T53" s="73">
        <v>1</v>
      </c>
      <c r="U53" s="74">
        <f>T53*36</f>
        <v>36</v>
      </c>
    </row>
    <row r="54" spans="1:21" x14ac:dyDescent="0.35">
      <c r="I54" s="48"/>
      <c r="J54" s="73"/>
      <c r="K54" s="74"/>
      <c r="L54" s="73"/>
      <c r="M54" s="73"/>
      <c r="N54" s="72"/>
      <c r="O54" s="11"/>
      <c r="P54" s="49">
        <v>53</v>
      </c>
      <c r="Q54" s="73" t="s">
        <v>398</v>
      </c>
      <c r="R54" s="100" t="s">
        <v>397</v>
      </c>
      <c r="S54" s="73">
        <v>73</v>
      </c>
      <c r="T54" s="73">
        <v>1</v>
      </c>
      <c r="U54" s="74">
        <f>T54*36</f>
        <v>36</v>
      </c>
    </row>
    <row r="55" spans="1:21" x14ac:dyDescent="0.35">
      <c r="I55" s="80" t="s">
        <v>37</v>
      </c>
      <c r="J55" s="97" t="s">
        <v>36</v>
      </c>
      <c r="K55" s="97" t="s">
        <v>35</v>
      </c>
      <c r="L55" s="97" t="s">
        <v>34</v>
      </c>
      <c r="M55" s="97" t="s">
        <v>20</v>
      </c>
      <c r="N55" s="97" t="s">
        <v>33</v>
      </c>
      <c r="O55" s="11"/>
      <c r="P55" s="49">
        <v>54</v>
      </c>
      <c r="Q55" s="73" t="s">
        <v>398</v>
      </c>
      <c r="R55" s="100" t="s">
        <v>397</v>
      </c>
      <c r="S55" s="73">
        <v>75</v>
      </c>
      <c r="T55" s="73">
        <v>1</v>
      </c>
      <c r="U55" s="459">
        <f>T55*36</f>
        <v>36</v>
      </c>
    </row>
    <row r="56" spans="1:21" ht="18.75" customHeight="1" x14ac:dyDescent="0.35">
      <c r="I56" s="49">
        <v>1</v>
      </c>
      <c r="J56" s="39" t="s">
        <v>375</v>
      </c>
      <c r="K56" s="95" t="s">
        <v>353</v>
      </c>
      <c r="L56" s="36" t="s">
        <v>401</v>
      </c>
      <c r="M56" s="35">
        <v>6</v>
      </c>
      <c r="N56" s="34">
        <f t="shared" ref="N56:N76" si="3">M56*36</f>
        <v>216</v>
      </c>
      <c r="O56" s="11"/>
      <c r="P56" s="48">
        <v>55</v>
      </c>
      <c r="Q56" s="73" t="s">
        <v>398</v>
      </c>
      <c r="R56" s="100" t="s">
        <v>397</v>
      </c>
      <c r="S56" s="73">
        <v>77</v>
      </c>
      <c r="T56" s="73">
        <v>1</v>
      </c>
      <c r="U56" s="459">
        <f>T56*36</f>
        <v>36</v>
      </c>
    </row>
    <row r="57" spans="1:21" x14ac:dyDescent="0.35">
      <c r="I57" s="49">
        <v>2</v>
      </c>
      <c r="J57" s="39" t="s">
        <v>375</v>
      </c>
      <c r="K57" s="95" t="s">
        <v>353</v>
      </c>
      <c r="L57" s="36" t="s">
        <v>400</v>
      </c>
      <c r="M57" s="35">
        <v>3</v>
      </c>
      <c r="N57" s="34">
        <f t="shared" si="3"/>
        <v>108</v>
      </c>
      <c r="O57" s="11"/>
      <c r="P57" s="49">
        <v>56</v>
      </c>
      <c r="Q57" s="73" t="s">
        <v>398</v>
      </c>
      <c r="R57" s="100" t="s">
        <v>397</v>
      </c>
      <c r="S57" s="73">
        <v>79</v>
      </c>
      <c r="T57" s="73">
        <v>1</v>
      </c>
      <c r="U57" s="458">
        <f>T57*36</f>
        <v>36</v>
      </c>
    </row>
    <row r="58" spans="1:21" ht="15" thickBot="1" x14ac:dyDescent="0.4">
      <c r="I58" s="49">
        <v>3</v>
      </c>
      <c r="J58" s="39" t="s">
        <v>375</v>
      </c>
      <c r="K58" s="95" t="s">
        <v>353</v>
      </c>
      <c r="L58" s="36" t="s">
        <v>399</v>
      </c>
      <c r="M58" s="35">
        <v>10</v>
      </c>
      <c r="N58" s="34">
        <f t="shared" si="3"/>
        <v>360</v>
      </c>
      <c r="O58" s="11"/>
      <c r="P58" s="33"/>
      <c r="Q58" s="93"/>
      <c r="R58" s="103"/>
      <c r="S58" s="92"/>
      <c r="T58" s="87">
        <f>SUM(T2:T57)</f>
        <v>113</v>
      </c>
      <c r="U58" s="86"/>
    </row>
    <row r="59" spans="1:21" x14ac:dyDescent="0.35">
      <c r="I59" s="49">
        <v>4</v>
      </c>
      <c r="J59" s="39" t="s">
        <v>375</v>
      </c>
      <c r="K59" s="95" t="s">
        <v>353</v>
      </c>
      <c r="L59" s="36" t="s">
        <v>396</v>
      </c>
      <c r="M59" s="35">
        <v>6</v>
      </c>
      <c r="N59" s="34">
        <f t="shared" si="3"/>
        <v>216</v>
      </c>
      <c r="O59" s="11"/>
      <c r="P59" s="33"/>
      <c r="Q59" s="33"/>
      <c r="R59" s="91"/>
      <c r="S59" s="33"/>
      <c r="T59" s="75"/>
      <c r="U59" s="33"/>
    </row>
    <row r="60" spans="1:21" x14ac:dyDescent="0.35">
      <c r="I60" s="49">
        <v>5</v>
      </c>
      <c r="J60" s="39" t="s">
        <v>375</v>
      </c>
      <c r="K60" s="95" t="s">
        <v>345</v>
      </c>
      <c r="L60" s="36" t="s">
        <v>115</v>
      </c>
      <c r="M60" s="35">
        <v>4</v>
      </c>
      <c r="N60" s="34">
        <f t="shared" si="3"/>
        <v>144</v>
      </c>
      <c r="O60" s="11"/>
      <c r="P60" s="12"/>
      <c r="Q60" s="12"/>
      <c r="R60" s="29"/>
      <c r="S60" s="12"/>
      <c r="T60" s="12"/>
      <c r="U60" s="12"/>
    </row>
    <row r="61" spans="1:21" x14ac:dyDescent="0.35">
      <c r="I61" s="49">
        <v>6</v>
      </c>
      <c r="J61" s="39" t="s">
        <v>375</v>
      </c>
      <c r="K61" s="95" t="s">
        <v>345</v>
      </c>
      <c r="L61" s="36" t="s">
        <v>395</v>
      </c>
      <c r="M61" s="35">
        <v>4</v>
      </c>
      <c r="N61" s="34">
        <f t="shared" si="3"/>
        <v>144</v>
      </c>
      <c r="O61" s="11"/>
      <c r="P61" s="44" t="s">
        <v>37</v>
      </c>
      <c r="Q61" s="44" t="s">
        <v>36</v>
      </c>
      <c r="R61" s="44" t="s">
        <v>35</v>
      </c>
      <c r="S61" s="44" t="s">
        <v>34</v>
      </c>
      <c r="T61" s="44" t="s">
        <v>20</v>
      </c>
      <c r="U61" s="44" t="s">
        <v>33</v>
      </c>
    </row>
    <row r="62" spans="1:21" ht="16" thickBot="1" x14ac:dyDescent="0.4">
      <c r="A62" s="505" t="s">
        <v>563</v>
      </c>
      <c r="B62" s="505"/>
      <c r="C62" s="505"/>
      <c r="D62" s="505"/>
      <c r="E62" s="505"/>
      <c r="F62" s="505"/>
      <c r="I62" s="49">
        <v>7</v>
      </c>
      <c r="J62" s="39" t="s">
        <v>375</v>
      </c>
      <c r="K62" s="95" t="s">
        <v>345</v>
      </c>
      <c r="L62" s="36" t="s">
        <v>394</v>
      </c>
      <c r="M62" s="35">
        <v>2</v>
      </c>
      <c r="N62" s="34">
        <f t="shared" si="3"/>
        <v>72</v>
      </c>
      <c r="O62" s="11"/>
      <c r="P62" s="386">
        <v>1</v>
      </c>
      <c r="Q62" s="39" t="s">
        <v>360</v>
      </c>
      <c r="R62" s="39" t="s">
        <v>390</v>
      </c>
      <c r="S62" s="39">
        <v>23</v>
      </c>
      <c r="T62" s="39">
        <v>5</v>
      </c>
      <c r="U62" s="53">
        <f t="shared" ref="U62:U86" si="4">T62*36</f>
        <v>180</v>
      </c>
    </row>
    <row r="63" spans="1:21" ht="15.5" thickBot="1" x14ac:dyDescent="0.4">
      <c r="A63" s="67" t="s">
        <v>123</v>
      </c>
      <c r="B63" s="67" t="s">
        <v>1041</v>
      </c>
      <c r="C63" s="67" t="s">
        <v>122</v>
      </c>
      <c r="D63" s="67" t="s">
        <v>121</v>
      </c>
      <c r="E63" s="67" t="s">
        <v>120</v>
      </c>
      <c r="F63" s="67" t="s">
        <v>119</v>
      </c>
      <c r="I63" s="49">
        <v>8</v>
      </c>
      <c r="J63" s="39" t="s">
        <v>375</v>
      </c>
      <c r="K63" s="95" t="s">
        <v>345</v>
      </c>
      <c r="L63" s="36" t="s">
        <v>58</v>
      </c>
      <c r="M63" s="35">
        <v>6</v>
      </c>
      <c r="N63" s="34">
        <f t="shared" si="3"/>
        <v>216</v>
      </c>
      <c r="O63" s="11"/>
      <c r="P63" s="385">
        <v>2</v>
      </c>
      <c r="Q63" s="39" t="s">
        <v>360</v>
      </c>
      <c r="R63" s="39" t="s">
        <v>390</v>
      </c>
      <c r="S63" s="39">
        <v>25</v>
      </c>
      <c r="T63" s="39">
        <v>11</v>
      </c>
      <c r="U63" s="53">
        <f t="shared" si="4"/>
        <v>396</v>
      </c>
    </row>
    <row r="64" spans="1:21" ht="16" thickBot="1" x14ac:dyDescent="0.4">
      <c r="A64" s="577" t="s">
        <v>117</v>
      </c>
      <c r="B64" s="507"/>
      <c r="C64" s="508"/>
      <c r="D64" s="66">
        <v>750</v>
      </c>
      <c r="E64" s="66">
        <v>420</v>
      </c>
      <c r="F64" s="66">
        <v>250</v>
      </c>
      <c r="I64" s="49">
        <v>9</v>
      </c>
      <c r="J64" s="39" t="s">
        <v>375</v>
      </c>
      <c r="K64" s="95" t="s">
        <v>353</v>
      </c>
      <c r="L64" s="36" t="s">
        <v>392</v>
      </c>
      <c r="M64" s="35">
        <v>5</v>
      </c>
      <c r="N64" s="34">
        <f t="shared" si="3"/>
        <v>180</v>
      </c>
      <c r="O64" s="11"/>
      <c r="P64" s="385">
        <v>3</v>
      </c>
      <c r="Q64" s="39" t="s">
        <v>360</v>
      </c>
      <c r="R64" s="39" t="s">
        <v>390</v>
      </c>
      <c r="S64" s="39" t="s">
        <v>393</v>
      </c>
      <c r="T64" s="39">
        <v>8</v>
      </c>
      <c r="U64" s="53">
        <f t="shared" si="4"/>
        <v>288</v>
      </c>
    </row>
    <row r="65" spans="1:21" ht="16" thickBot="1" x14ac:dyDescent="0.4">
      <c r="A65" s="61" t="s">
        <v>404</v>
      </c>
      <c r="B65" s="234" t="s">
        <v>1094</v>
      </c>
      <c r="C65" s="79">
        <f>M53</f>
        <v>117</v>
      </c>
      <c r="D65" s="59">
        <f>C65*D64</f>
        <v>87750</v>
      </c>
      <c r="E65" s="59">
        <f>C65*E64</f>
        <v>49140</v>
      </c>
      <c r="F65" s="59">
        <f>C65*F64</f>
        <v>29250</v>
      </c>
      <c r="I65" s="49">
        <v>10</v>
      </c>
      <c r="J65" s="39" t="s">
        <v>375</v>
      </c>
      <c r="K65" s="95" t="s">
        <v>353</v>
      </c>
      <c r="L65" s="36" t="s">
        <v>391</v>
      </c>
      <c r="M65" s="35">
        <v>7</v>
      </c>
      <c r="N65" s="34">
        <f t="shared" si="3"/>
        <v>252</v>
      </c>
      <c r="O65" s="11"/>
      <c r="P65" s="386">
        <v>4</v>
      </c>
      <c r="Q65" s="39" t="s">
        <v>360</v>
      </c>
      <c r="R65" s="39" t="s">
        <v>390</v>
      </c>
      <c r="S65" s="39" t="s">
        <v>173</v>
      </c>
      <c r="T65" s="39">
        <v>4</v>
      </c>
      <c r="U65" s="53">
        <f t="shared" si="4"/>
        <v>144</v>
      </c>
    </row>
    <row r="66" spans="1:21" ht="16" thickBot="1" x14ac:dyDescent="0.4">
      <c r="A66" s="61" t="s">
        <v>398</v>
      </c>
      <c r="B66" s="234" t="s">
        <v>1094</v>
      </c>
      <c r="C66" s="79">
        <f>T58</f>
        <v>113</v>
      </c>
      <c r="D66" s="59">
        <f>C66*D64</f>
        <v>84750</v>
      </c>
      <c r="E66" s="59">
        <f>C66*E64</f>
        <v>47460</v>
      </c>
      <c r="F66" s="59">
        <f>C66*F64</f>
        <v>28250</v>
      </c>
      <c r="I66" s="49">
        <v>11</v>
      </c>
      <c r="J66" s="39" t="s">
        <v>375</v>
      </c>
      <c r="K66" s="95" t="s">
        <v>353</v>
      </c>
      <c r="L66" s="36" t="s">
        <v>389</v>
      </c>
      <c r="M66" s="35">
        <v>4</v>
      </c>
      <c r="N66" s="34">
        <f t="shared" si="3"/>
        <v>144</v>
      </c>
      <c r="O66" s="11"/>
      <c r="P66" s="385">
        <v>5</v>
      </c>
      <c r="Q66" s="39" t="s">
        <v>360</v>
      </c>
      <c r="R66" s="39" t="s">
        <v>390</v>
      </c>
      <c r="S66" s="39">
        <v>7</v>
      </c>
      <c r="T66" s="39">
        <v>4</v>
      </c>
      <c r="U66" s="53">
        <f t="shared" si="4"/>
        <v>144</v>
      </c>
    </row>
    <row r="67" spans="1:21" ht="16" thickBot="1" x14ac:dyDescent="0.4">
      <c r="A67" s="61" t="s">
        <v>360</v>
      </c>
      <c r="B67" s="234" t="s">
        <v>1094</v>
      </c>
      <c r="C67" s="79">
        <f>T87</f>
        <v>126</v>
      </c>
      <c r="D67" s="59">
        <f>C67*D64</f>
        <v>94500</v>
      </c>
      <c r="E67" s="59">
        <f>C67*E64</f>
        <v>52920</v>
      </c>
      <c r="F67" s="59">
        <f>C67*F64</f>
        <v>31500</v>
      </c>
      <c r="I67" s="49">
        <v>12</v>
      </c>
      <c r="J67" s="39" t="s">
        <v>375</v>
      </c>
      <c r="K67" s="95" t="s">
        <v>353</v>
      </c>
      <c r="L67" s="36" t="s">
        <v>387</v>
      </c>
      <c r="M67" s="35">
        <v>4</v>
      </c>
      <c r="N67" s="34">
        <f t="shared" si="3"/>
        <v>144</v>
      </c>
      <c r="O67" s="11"/>
      <c r="P67" s="385">
        <v>6</v>
      </c>
      <c r="Q67" s="39" t="s">
        <v>360</v>
      </c>
      <c r="R67" s="451" t="s">
        <v>224</v>
      </c>
      <c r="S67" s="39" t="s">
        <v>90</v>
      </c>
      <c r="T67" s="39">
        <v>4</v>
      </c>
      <c r="U67" s="53">
        <f t="shared" si="4"/>
        <v>144</v>
      </c>
    </row>
    <row r="68" spans="1:21" ht="16" thickBot="1" x14ac:dyDescent="0.4">
      <c r="A68" s="61" t="s">
        <v>375</v>
      </c>
      <c r="B68" s="234" t="s">
        <v>1094</v>
      </c>
      <c r="C68" s="79">
        <f>M95</f>
        <v>127</v>
      </c>
      <c r="D68" s="59">
        <f>D64*C68</f>
        <v>95250</v>
      </c>
      <c r="E68" s="59">
        <f>C68*E64</f>
        <v>53340</v>
      </c>
      <c r="F68" s="59">
        <f>F64*C68</f>
        <v>31750</v>
      </c>
      <c r="I68" s="49">
        <v>13</v>
      </c>
      <c r="J68" s="39" t="s">
        <v>375</v>
      </c>
      <c r="K68" s="95" t="s">
        <v>353</v>
      </c>
      <c r="L68" s="36" t="s">
        <v>386</v>
      </c>
      <c r="M68" s="35">
        <v>1</v>
      </c>
      <c r="N68" s="34">
        <f t="shared" si="3"/>
        <v>36</v>
      </c>
      <c r="O68" s="11"/>
      <c r="P68" s="386">
        <v>7</v>
      </c>
      <c r="Q68" s="39" t="s">
        <v>360</v>
      </c>
      <c r="R68" s="39" t="s">
        <v>374</v>
      </c>
      <c r="S68" s="39" t="s">
        <v>303</v>
      </c>
      <c r="T68" s="39">
        <v>10</v>
      </c>
      <c r="U68" s="53">
        <f t="shared" si="4"/>
        <v>360</v>
      </c>
    </row>
    <row r="69" spans="1:21" ht="16" thickBot="1" x14ac:dyDescent="0.4">
      <c r="A69" s="61" t="s">
        <v>1162</v>
      </c>
      <c r="B69" s="234" t="s">
        <v>1094</v>
      </c>
      <c r="C69" s="79">
        <f>T128</f>
        <v>154</v>
      </c>
      <c r="D69" s="59">
        <f>C69*D64</f>
        <v>115500</v>
      </c>
      <c r="E69" s="59">
        <f>C69*E64</f>
        <v>64680</v>
      </c>
      <c r="F69" s="59">
        <f>C69*F64</f>
        <v>38500</v>
      </c>
      <c r="I69" s="49">
        <v>14</v>
      </c>
      <c r="J69" s="39" t="s">
        <v>375</v>
      </c>
      <c r="K69" s="95" t="s">
        <v>382</v>
      </c>
      <c r="L69" s="83" t="s">
        <v>46</v>
      </c>
      <c r="M69" s="83">
        <v>1</v>
      </c>
      <c r="N69" s="96">
        <f t="shared" si="3"/>
        <v>36</v>
      </c>
      <c r="O69" s="11"/>
      <c r="P69" s="385">
        <v>8</v>
      </c>
      <c r="Q69" s="39" t="s">
        <v>360</v>
      </c>
      <c r="R69" s="39" t="s">
        <v>374</v>
      </c>
      <c r="S69" s="39">
        <v>26</v>
      </c>
      <c r="T69" s="39">
        <v>8</v>
      </c>
      <c r="U69" s="53">
        <f t="shared" si="4"/>
        <v>288</v>
      </c>
    </row>
    <row r="70" spans="1:21" ht="16" thickBot="1" x14ac:dyDescent="0.4">
      <c r="A70" s="61" t="s">
        <v>1163</v>
      </c>
      <c r="B70" s="234" t="s">
        <v>1094</v>
      </c>
      <c r="C70" s="79">
        <f>M120</f>
        <v>67</v>
      </c>
      <c r="D70" s="59">
        <f>C70*D64</f>
        <v>50250</v>
      </c>
      <c r="E70" s="59">
        <f>C70*E64</f>
        <v>28140</v>
      </c>
      <c r="F70" s="59">
        <f>C70*F64</f>
        <v>16750</v>
      </c>
      <c r="I70" s="49">
        <v>15</v>
      </c>
      <c r="J70" s="39" t="s">
        <v>375</v>
      </c>
      <c r="K70" s="95" t="s">
        <v>382</v>
      </c>
      <c r="L70" s="36" t="s">
        <v>385</v>
      </c>
      <c r="M70" s="35">
        <v>3</v>
      </c>
      <c r="N70" s="34">
        <f t="shared" si="3"/>
        <v>108</v>
      </c>
      <c r="O70" s="11"/>
      <c r="P70" s="385">
        <v>9</v>
      </c>
      <c r="Q70" s="39" t="s">
        <v>360</v>
      </c>
      <c r="R70" s="39" t="s">
        <v>374</v>
      </c>
      <c r="S70" s="39">
        <v>28</v>
      </c>
      <c r="T70" s="39">
        <v>1</v>
      </c>
      <c r="U70" s="53">
        <f t="shared" si="4"/>
        <v>36</v>
      </c>
    </row>
    <row r="71" spans="1:21" ht="16" thickBot="1" x14ac:dyDescent="0.4">
      <c r="A71" s="58" t="s">
        <v>5</v>
      </c>
      <c r="B71" s="58"/>
      <c r="C71" s="78">
        <f>SUM(C65:C70)</f>
        <v>704</v>
      </c>
      <c r="D71" s="56">
        <f>SUM(D65:D70)</f>
        <v>528000</v>
      </c>
      <c r="E71" s="56">
        <f>SUM(E65:E70)</f>
        <v>295680</v>
      </c>
      <c r="F71" s="56">
        <f>SUM(F65:F70)</f>
        <v>176000</v>
      </c>
      <c r="I71" s="49">
        <v>16</v>
      </c>
      <c r="J71" s="39" t="s">
        <v>375</v>
      </c>
      <c r="K71" s="95" t="s">
        <v>382</v>
      </c>
      <c r="L71" s="36" t="s">
        <v>384</v>
      </c>
      <c r="M71" s="35">
        <v>2</v>
      </c>
      <c r="N71" s="34">
        <f t="shared" si="3"/>
        <v>72</v>
      </c>
      <c r="O71" s="11"/>
      <c r="P71" s="386">
        <v>10</v>
      </c>
      <c r="Q71" s="39" t="s">
        <v>360</v>
      </c>
      <c r="R71" s="39" t="s">
        <v>374</v>
      </c>
      <c r="S71" s="39" t="s">
        <v>170</v>
      </c>
      <c r="T71" s="39">
        <v>5</v>
      </c>
      <c r="U71" s="53">
        <f t="shared" si="4"/>
        <v>180</v>
      </c>
    </row>
    <row r="72" spans="1:21" ht="15" thickBot="1" x14ac:dyDescent="0.4">
      <c r="I72" s="49">
        <v>17</v>
      </c>
      <c r="J72" s="39" t="s">
        <v>375</v>
      </c>
      <c r="K72" s="95" t="s">
        <v>382</v>
      </c>
      <c r="L72" s="36" t="s">
        <v>381</v>
      </c>
      <c r="M72" s="35">
        <v>3</v>
      </c>
      <c r="N72" s="34">
        <f t="shared" si="3"/>
        <v>108</v>
      </c>
      <c r="O72" s="11"/>
      <c r="P72" s="385">
        <v>11</v>
      </c>
      <c r="Q72" s="39" t="s">
        <v>360</v>
      </c>
      <c r="R72" s="39" t="s">
        <v>374</v>
      </c>
      <c r="S72" s="39">
        <v>30</v>
      </c>
      <c r="T72" s="39">
        <v>2</v>
      </c>
      <c r="U72" s="53">
        <f t="shared" si="4"/>
        <v>72</v>
      </c>
    </row>
    <row r="73" spans="1:21" ht="16" thickBot="1" x14ac:dyDescent="0.4">
      <c r="A73" s="558" t="s">
        <v>117</v>
      </c>
      <c r="B73" s="559"/>
      <c r="C73" s="560"/>
      <c r="D73" s="66">
        <v>1650</v>
      </c>
      <c r="E73" s="66">
        <v>900</v>
      </c>
      <c r="F73" s="66">
        <v>540</v>
      </c>
      <c r="I73" s="49">
        <v>18</v>
      </c>
      <c r="J73" s="39" t="s">
        <v>375</v>
      </c>
      <c r="K73" s="95" t="s">
        <v>378</v>
      </c>
      <c r="L73" s="36" t="s">
        <v>380</v>
      </c>
      <c r="M73" s="35">
        <v>3</v>
      </c>
      <c r="N73" s="34">
        <f t="shared" si="3"/>
        <v>108</v>
      </c>
      <c r="O73" s="11"/>
      <c r="P73" s="385">
        <v>12</v>
      </c>
      <c r="Q73" s="39" t="s">
        <v>360</v>
      </c>
      <c r="R73" s="39" t="s">
        <v>374</v>
      </c>
      <c r="S73" s="39">
        <v>36</v>
      </c>
      <c r="T73" s="39">
        <v>1</v>
      </c>
      <c r="U73" s="53">
        <f t="shared" si="4"/>
        <v>36</v>
      </c>
    </row>
    <row r="74" spans="1:21" ht="16" thickBot="1" x14ac:dyDescent="0.4">
      <c r="A74" s="61" t="s">
        <v>1129</v>
      </c>
      <c r="B74" s="234" t="s">
        <v>1094</v>
      </c>
      <c r="C74" s="63">
        <f>M98</f>
        <v>8</v>
      </c>
      <c r="D74" s="59">
        <f>C74*D73</f>
        <v>13200</v>
      </c>
      <c r="E74" s="59">
        <f>C74*E73</f>
        <v>7200</v>
      </c>
      <c r="F74" s="59">
        <f>C74*F73</f>
        <v>4320</v>
      </c>
      <c r="I74" s="49">
        <v>19</v>
      </c>
      <c r="J74" s="39" t="s">
        <v>375</v>
      </c>
      <c r="K74" s="95" t="s">
        <v>378</v>
      </c>
      <c r="L74" s="36" t="s">
        <v>379</v>
      </c>
      <c r="M74" s="35">
        <v>3</v>
      </c>
      <c r="N74" s="34">
        <f t="shared" si="3"/>
        <v>108</v>
      </c>
      <c r="O74" s="11"/>
      <c r="P74" s="386">
        <v>13</v>
      </c>
      <c r="Q74" s="39" t="s">
        <v>360</v>
      </c>
      <c r="R74" s="39" t="s">
        <v>374</v>
      </c>
      <c r="S74" s="39">
        <v>38</v>
      </c>
      <c r="T74" s="39">
        <v>2</v>
      </c>
      <c r="U74" s="53">
        <f t="shared" si="4"/>
        <v>72</v>
      </c>
    </row>
    <row r="75" spans="1:21" ht="16" thickBot="1" x14ac:dyDescent="0.4">
      <c r="A75" s="184" t="s">
        <v>5</v>
      </c>
      <c r="B75" s="184"/>
      <c r="C75" s="198">
        <f>SUM(C74:C74)</f>
        <v>8</v>
      </c>
      <c r="D75" s="186">
        <f>SUM(D74:D74)</f>
        <v>13200</v>
      </c>
      <c r="E75" s="186">
        <f>SUM(E74:E74)</f>
        <v>7200</v>
      </c>
      <c r="F75" s="186">
        <f>SUM(F74:F74)</f>
        <v>4320</v>
      </c>
      <c r="I75" s="49">
        <v>20</v>
      </c>
      <c r="J75" s="39" t="s">
        <v>375</v>
      </c>
      <c r="K75" s="95" t="s">
        <v>378</v>
      </c>
      <c r="L75" s="36" t="s">
        <v>377</v>
      </c>
      <c r="M75" s="35">
        <v>3</v>
      </c>
      <c r="N75" s="34">
        <f t="shared" si="3"/>
        <v>108</v>
      </c>
      <c r="O75" s="11"/>
      <c r="P75" s="385">
        <v>14</v>
      </c>
      <c r="Q75" s="39" t="s">
        <v>360</v>
      </c>
      <c r="R75" s="39" t="s">
        <v>224</v>
      </c>
      <c r="S75" s="39" t="s">
        <v>373</v>
      </c>
      <c r="T75" s="39">
        <v>5</v>
      </c>
      <c r="U75" s="53">
        <f t="shared" si="4"/>
        <v>180</v>
      </c>
    </row>
    <row r="76" spans="1:21" ht="15" thickBot="1" x14ac:dyDescent="0.4">
      <c r="A76" s="409"/>
      <c r="B76" s="409"/>
      <c r="C76" s="409"/>
      <c r="D76" s="409"/>
      <c r="E76" s="409"/>
      <c r="F76" s="409"/>
      <c r="I76" s="49">
        <v>21</v>
      </c>
      <c r="J76" s="39" t="s">
        <v>375</v>
      </c>
      <c r="K76" s="95" t="s">
        <v>345</v>
      </c>
      <c r="L76" s="36" t="s">
        <v>348</v>
      </c>
      <c r="M76" s="35">
        <v>6</v>
      </c>
      <c r="N76" s="34">
        <f t="shared" si="3"/>
        <v>216</v>
      </c>
      <c r="O76" s="11"/>
      <c r="P76" s="385">
        <v>15</v>
      </c>
      <c r="Q76" s="39" t="s">
        <v>360</v>
      </c>
      <c r="R76" s="39" t="s">
        <v>224</v>
      </c>
      <c r="S76" s="39" t="s">
        <v>371</v>
      </c>
      <c r="T76" s="39">
        <v>2</v>
      </c>
      <c r="U76" s="452">
        <f t="shared" si="4"/>
        <v>72</v>
      </c>
    </row>
    <row r="77" spans="1:21" ht="15" thickBot="1" x14ac:dyDescent="0.4">
      <c r="A77" s="241" t="s">
        <v>1083</v>
      </c>
      <c r="B77" s="317">
        <f>C71+C75</f>
        <v>712</v>
      </c>
      <c r="C77" s="409"/>
      <c r="D77" s="409"/>
      <c r="E77" s="409"/>
      <c r="F77" s="409"/>
      <c r="I77" s="49">
        <v>22</v>
      </c>
      <c r="J77" s="39" t="s">
        <v>375</v>
      </c>
      <c r="K77" s="91" t="s">
        <v>369</v>
      </c>
      <c r="L77" s="90" t="s">
        <v>372</v>
      </c>
      <c r="M77" s="33">
        <v>2</v>
      </c>
      <c r="N77" s="34">
        <f t="shared" ref="N77:N94" si="5">M77*36</f>
        <v>72</v>
      </c>
      <c r="P77" s="386">
        <v>16</v>
      </c>
      <c r="Q77" s="39" t="s">
        <v>360</v>
      </c>
      <c r="R77" s="35" t="s">
        <v>359</v>
      </c>
      <c r="S77" s="36" t="s">
        <v>86</v>
      </c>
      <c r="T77" s="35">
        <v>5</v>
      </c>
      <c r="U77" s="452">
        <f t="shared" si="4"/>
        <v>180</v>
      </c>
    </row>
    <row r="78" spans="1:21" x14ac:dyDescent="0.35">
      <c r="A78" s="409"/>
      <c r="B78" s="409"/>
      <c r="C78" s="409"/>
      <c r="D78" s="409"/>
      <c r="E78" s="409"/>
      <c r="F78" s="409"/>
      <c r="I78" s="49">
        <v>23</v>
      </c>
      <c r="J78" s="39" t="s">
        <v>375</v>
      </c>
      <c r="K78" s="91" t="s">
        <v>367</v>
      </c>
      <c r="L78" s="90" t="s">
        <v>158</v>
      </c>
      <c r="M78" s="33">
        <v>1</v>
      </c>
      <c r="N78" s="34">
        <f t="shared" si="5"/>
        <v>36</v>
      </c>
      <c r="P78" s="385">
        <v>17</v>
      </c>
      <c r="Q78" s="39" t="s">
        <v>360</v>
      </c>
      <c r="R78" s="39" t="s">
        <v>224</v>
      </c>
      <c r="S78" s="453" t="s">
        <v>1164</v>
      </c>
      <c r="T78" s="453">
        <v>2</v>
      </c>
      <c r="U78" s="453">
        <f t="shared" si="4"/>
        <v>72</v>
      </c>
    </row>
    <row r="79" spans="1:21" ht="15.5" x14ac:dyDescent="0.35">
      <c r="A79" s="318" t="s">
        <v>1009</v>
      </c>
      <c r="B79" s="318"/>
      <c r="C79" s="406"/>
      <c r="D79" s="409"/>
      <c r="E79" s="409"/>
      <c r="F79" s="409"/>
      <c r="I79" s="49">
        <v>24</v>
      </c>
      <c r="J79" s="39" t="s">
        <v>375</v>
      </c>
      <c r="K79" s="91" t="s">
        <v>358</v>
      </c>
      <c r="L79" s="90" t="s">
        <v>364</v>
      </c>
      <c r="M79" s="33">
        <v>4</v>
      </c>
      <c r="N79" s="34">
        <f t="shared" si="5"/>
        <v>144</v>
      </c>
      <c r="P79" s="385">
        <v>18</v>
      </c>
      <c r="Q79" s="39" t="s">
        <v>360</v>
      </c>
      <c r="R79" s="39" t="s">
        <v>224</v>
      </c>
      <c r="S79" s="453" t="s">
        <v>1165</v>
      </c>
      <c r="T79" s="453">
        <v>2</v>
      </c>
      <c r="U79" s="453">
        <f t="shared" si="4"/>
        <v>72</v>
      </c>
    </row>
    <row r="80" spans="1:21" x14ac:dyDescent="0.35">
      <c r="I80" s="49">
        <v>25</v>
      </c>
      <c r="J80" s="39" t="s">
        <v>375</v>
      </c>
      <c r="K80" s="91" t="s">
        <v>358</v>
      </c>
      <c r="L80" s="90" t="s">
        <v>361</v>
      </c>
      <c r="M80" s="33">
        <v>2</v>
      </c>
      <c r="N80" s="34">
        <f t="shared" si="5"/>
        <v>72</v>
      </c>
      <c r="P80" s="386">
        <v>19</v>
      </c>
      <c r="Q80" s="39" t="s">
        <v>360</v>
      </c>
      <c r="R80" s="39" t="s">
        <v>374</v>
      </c>
      <c r="S80" s="454" t="s">
        <v>1166</v>
      </c>
      <c r="T80" s="453">
        <v>9</v>
      </c>
      <c r="U80" s="453">
        <f t="shared" si="4"/>
        <v>324</v>
      </c>
    </row>
    <row r="81" spans="9:21" x14ac:dyDescent="0.35">
      <c r="I81" s="49">
        <v>26</v>
      </c>
      <c r="J81" s="39" t="s">
        <v>375</v>
      </c>
      <c r="K81" s="91" t="s">
        <v>358</v>
      </c>
      <c r="L81" s="90" t="s">
        <v>157</v>
      </c>
      <c r="M81" s="33">
        <v>3</v>
      </c>
      <c r="N81" s="34">
        <f t="shared" si="5"/>
        <v>108</v>
      </c>
      <c r="P81" s="385">
        <v>20</v>
      </c>
      <c r="Q81" s="39" t="s">
        <v>360</v>
      </c>
      <c r="R81" s="39" t="s">
        <v>374</v>
      </c>
      <c r="S81" s="454">
        <v>27</v>
      </c>
      <c r="T81" s="453">
        <v>8</v>
      </c>
      <c r="U81" s="453">
        <f t="shared" si="4"/>
        <v>288</v>
      </c>
    </row>
    <row r="82" spans="9:21" x14ac:dyDescent="0.35">
      <c r="I82" s="49">
        <v>27</v>
      </c>
      <c r="J82" s="39" t="s">
        <v>375</v>
      </c>
      <c r="K82" s="91" t="s">
        <v>353</v>
      </c>
      <c r="L82" s="90" t="s">
        <v>357</v>
      </c>
      <c r="M82" s="33">
        <v>1</v>
      </c>
      <c r="N82" s="34">
        <f t="shared" si="5"/>
        <v>36</v>
      </c>
      <c r="P82" s="385">
        <v>21</v>
      </c>
      <c r="Q82" s="39" t="s">
        <v>360</v>
      </c>
      <c r="R82" s="39" t="s">
        <v>374</v>
      </c>
      <c r="S82" s="453">
        <v>29</v>
      </c>
      <c r="T82" s="453">
        <v>6</v>
      </c>
      <c r="U82" s="453">
        <f t="shared" si="4"/>
        <v>216</v>
      </c>
    </row>
    <row r="83" spans="9:21" x14ac:dyDescent="0.35">
      <c r="I83" s="49">
        <v>28</v>
      </c>
      <c r="J83" s="39" t="s">
        <v>375</v>
      </c>
      <c r="K83" s="91" t="s">
        <v>353</v>
      </c>
      <c r="L83" s="90" t="s">
        <v>356</v>
      </c>
      <c r="M83" s="33">
        <v>4</v>
      </c>
      <c r="N83" s="34">
        <f t="shared" si="5"/>
        <v>144</v>
      </c>
      <c r="P83" s="386">
        <v>22</v>
      </c>
      <c r="Q83" s="39" t="s">
        <v>360</v>
      </c>
      <c r="R83" s="35" t="s">
        <v>366</v>
      </c>
      <c r="S83" s="453">
        <v>112</v>
      </c>
      <c r="T83" s="453">
        <v>7</v>
      </c>
      <c r="U83" s="453">
        <f t="shared" si="4"/>
        <v>252</v>
      </c>
    </row>
    <row r="84" spans="9:21" x14ac:dyDescent="0.35">
      <c r="I84" s="49">
        <v>29</v>
      </c>
      <c r="J84" s="39" t="s">
        <v>375</v>
      </c>
      <c r="K84" s="91" t="s">
        <v>353</v>
      </c>
      <c r="L84" s="90" t="s">
        <v>355</v>
      </c>
      <c r="M84" s="33">
        <v>3</v>
      </c>
      <c r="N84" s="34">
        <f t="shared" si="5"/>
        <v>108</v>
      </c>
      <c r="P84" s="385">
        <v>23</v>
      </c>
      <c r="Q84" s="39" t="s">
        <v>360</v>
      </c>
      <c r="R84" s="35" t="s">
        <v>366</v>
      </c>
      <c r="S84" s="453">
        <v>110</v>
      </c>
      <c r="T84" s="453">
        <v>8</v>
      </c>
      <c r="U84" s="453">
        <f t="shared" si="4"/>
        <v>288</v>
      </c>
    </row>
    <row r="85" spans="9:21" x14ac:dyDescent="0.35">
      <c r="I85" s="49">
        <v>30</v>
      </c>
      <c r="J85" s="39" t="s">
        <v>375</v>
      </c>
      <c r="K85" s="91" t="s">
        <v>353</v>
      </c>
      <c r="L85" s="90" t="s">
        <v>354</v>
      </c>
      <c r="M85" s="33">
        <v>5</v>
      </c>
      <c r="N85" s="34">
        <f t="shared" si="5"/>
        <v>180</v>
      </c>
      <c r="P85" s="385">
        <v>24</v>
      </c>
      <c r="Q85" s="39" t="s">
        <v>360</v>
      </c>
      <c r="R85" s="35" t="s">
        <v>359</v>
      </c>
      <c r="S85" s="453">
        <v>17</v>
      </c>
      <c r="T85" s="453">
        <v>4</v>
      </c>
      <c r="U85" s="453">
        <f t="shared" si="4"/>
        <v>144</v>
      </c>
    </row>
    <row r="86" spans="9:21" x14ac:dyDescent="0.35">
      <c r="I86" s="49">
        <v>31</v>
      </c>
      <c r="J86" s="39" t="s">
        <v>375</v>
      </c>
      <c r="K86" s="91" t="s">
        <v>353</v>
      </c>
      <c r="L86" s="90" t="s">
        <v>352</v>
      </c>
      <c r="M86" s="33">
        <v>2</v>
      </c>
      <c r="N86" s="34">
        <f t="shared" si="5"/>
        <v>72</v>
      </c>
      <c r="P86" s="386">
        <v>25</v>
      </c>
      <c r="Q86" s="387" t="s">
        <v>360</v>
      </c>
      <c r="R86" s="82" t="s">
        <v>359</v>
      </c>
      <c r="S86" s="455">
        <v>1</v>
      </c>
      <c r="T86" s="455">
        <v>3</v>
      </c>
      <c r="U86" s="455">
        <f t="shared" si="4"/>
        <v>108</v>
      </c>
    </row>
    <row r="87" spans="9:21" ht="15" thickBot="1" x14ac:dyDescent="0.4">
      <c r="I87" s="49">
        <v>32</v>
      </c>
      <c r="J87" s="39" t="s">
        <v>375</v>
      </c>
      <c r="K87" s="91" t="s">
        <v>350</v>
      </c>
      <c r="L87" s="90" t="s">
        <v>351</v>
      </c>
      <c r="M87" s="33">
        <v>1</v>
      </c>
      <c r="N87" s="34">
        <f t="shared" si="5"/>
        <v>36</v>
      </c>
      <c r="P87" s="49"/>
      <c r="Q87" s="93"/>
      <c r="R87" s="89"/>
      <c r="S87" s="92"/>
      <c r="T87" s="87">
        <f>SUM(T62:T86)</f>
        <v>126</v>
      </c>
      <c r="U87" s="86"/>
    </row>
    <row r="88" spans="9:21" x14ac:dyDescent="0.35">
      <c r="I88" s="49">
        <v>33</v>
      </c>
      <c r="J88" s="39" t="s">
        <v>375</v>
      </c>
      <c r="K88" s="91" t="s">
        <v>350</v>
      </c>
      <c r="L88" s="90" t="s">
        <v>349</v>
      </c>
      <c r="M88" s="33">
        <v>1</v>
      </c>
      <c r="N88" s="34">
        <f t="shared" si="5"/>
        <v>36</v>
      </c>
    </row>
    <row r="89" spans="9:21" x14ac:dyDescent="0.35">
      <c r="I89" s="49">
        <v>34</v>
      </c>
      <c r="J89" s="39" t="s">
        <v>375</v>
      </c>
      <c r="K89" s="91" t="s">
        <v>346</v>
      </c>
      <c r="L89" s="90" t="s">
        <v>348</v>
      </c>
      <c r="M89" s="33">
        <v>3</v>
      </c>
      <c r="N89" s="34">
        <f t="shared" si="5"/>
        <v>108</v>
      </c>
      <c r="P89" s="44" t="s">
        <v>37</v>
      </c>
      <c r="Q89" s="44" t="s">
        <v>36</v>
      </c>
      <c r="R89" s="44" t="s">
        <v>35</v>
      </c>
      <c r="S89" s="44" t="s">
        <v>34</v>
      </c>
      <c r="T89" s="44" t="s">
        <v>20</v>
      </c>
      <c r="U89" s="44" t="s">
        <v>33</v>
      </c>
    </row>
    <row r="90" spans="9:21" x14ac:dyDescent="0.35">
      <c r="I90" s="49">
        <v>35</v>
      </c>
      <c r="J90" s="39" t="s">
        <v>375</v>
      </c>
      <c r="K90" s="91" t="s">
        <v>346</v>
      </c>
      <c r="L90" s="90" t="s">
        <v>143</v>
      </c>
      <c r="M90" s="33">
        <v>2</v>
      </c>
      <c r="N90" s="34">
        <f t="shared" si="5"/>
        <v>72</v>
      </c>
      <c r="P90" s="385">
        <v>1</v>
      </c>
      <c r="Q90" s="39" t="s">
        <v>1162</v>
      </c>
      <c r="R90" s="39" t="s">
        <v>374</v>
      </c>
      <c r="S90" s="39" t="s">
        <v>171</v>
      </c>
      <c r="T90" s="39">
        <v>9</v>
      </c>
      <c r="U90" s="53">
        <f t="shared" ref="U90:U127" si="6">T90*36</f>
        <v>324</v>
      </c>
    </row>
    <row r="91" spans="9:21" x14ac:dyDescent="0.35">
      <c r="I91" s="49">
        <v>36</v>
      </c>
      <c r="J91" s="39" t="s">
        <v>375</v>
      </c>
      <c r="K91" s="91" t="s">
        <v>346</v>
      </c>
      <c r="L91" s="90" t="s">
        <v>347</v>
      </c>
      <c r="M91" s="33">
        <v>1</v>
      </c>
      <c r="N91" s="34">
        <f t="shared" si="5"/>
        <v>36</v>
      </c>
      <c r="P91" s="385">
        <v>2</v>
      </c>
      <c r="Q91" s="39" t="s">
        <v>1162</v>
      </c>
      <c r="R91" s="39" t="s">
        <v>374</v>
      </c>
      <c r="S91" s="39">
        <v>19</v>
      </c>
      <c r="T91" s="39">
        <v>3</v>
      </c>
      <c r="U91" s="53">
        <f t="shared" si="6"/>
        <v>108</v>
      </c>
    </row>
    <row r="92" spans="9:21" x14ac:dyDescent="0.35">
      <c r="I92" s="49">
        <v>37</v>
      </c>
      <c r="J92" s="39" t="s">
        <v>375</v>
      </c>
      <c r="K92" s="91" t="s">
        <v>346</v>
      </c>
      <c r="L92" s="90" t="s">
        <v>115</v>
      </c>
      <c r="M92" s="33">
        <v>1</v>
      </c>
      <c r="N92" s="34">
        <f t="shared" si="5"/>
        <v>36</v>
      </c>
      <c r="P92" s="386">
        <v>3</v>
      </c>
      <c r="Q92" s="39" t="s">
        <v>1162</v>
      </c>
      <c r="R92" s="39" t="s">
        <v>374</v>
      </c>
      <c r="S92" s="39" t="s">
        <v>383</v>
      </c>
      <c r="T92" s="39">
        <v>5</v>
      </c>
      <c r="U92" s="53">
        <f t="shared" si="6"/>
        <v>180</v>
      </c>
    </row>
    <row r="93" spans="9:21" x14ac:dyDescent="0.35">
      <c r="I93" s="49">
        <v>38</v>
      </c>
      <c r="J93" s="39" t="s">
        <v>375</v>
      </c>
      <c r="K93" s="91" t="s">
        <v>345</v>
      </c>
      <c r="L93" s="90" t="s">
        <v>86</v>
      </c>
      <c r="M93" s="33">
        <v>3</v>
      </c>
      <c r="N93" s="34">
        <f t="shared" si="5"/>
        <v>108</v>
      </c>
      <c r="P93" s="385">
        <v>4</v>
      </c>
      <c r="Q93" s="39" t="s">
        <v>1162</v>
      </c>
      <c r="R93" s="39" t="s">
        <v>374</v>
      </c>
      <c r="S93" s="39" t="s">
        <v>376</v>
      </c>
      <c r="T93" s="39">
        <v>3</v>
      </c>
      <c r="U93" s="53">
        <f t="shared" si="6"/>
        <v>108</v>
      </c>
    </row>
    <row r="94" spans="9:21" x14ac:dyDescent="0.35">
      <c r="I94" s="49">
        <v>39</v>
      </c>
      <c r="J94" s="39" t="s">
        <v>375</v>
      </c>
      <c r="K94" s="91" t="s">
        <v>345</v>
      </c>
      <c r="L94" s="90" t="s">
        <v>40</v>
      </c>
      <c r="M94" s="33">
        <v>2</v>
      </c>
      <c r="N94" s="34">
        <f t="shared" si="5"/>
        <v>72</v>
      </c>
      <c r="P94" s="385">
        <v>5</v>
      </c>
      <c r="Q94" s="39" t="s">
        <v>1162</v>
      </c>
      <c r="R94" s="35" t="s">
        <v>366</v>
      </c>
      <c r="S94" s="36" t="s">
        <v>370</v>
      </c>
      <c r="T94" s="35">
        <v>7</v>
      </c>
      <c r="U94" s="53">
        <f t="shared" si="6"/>
        <v>252</v>
      </c>
    </row>
    <row r="95" spans="9:21" ht="15" thickBot="1" x14ac:dyDescent="0.4">
      <c r="I95" s="33"/>
      <c r="J95" s="84"/>
      <c r="K95" s="89"/>
      <c r="L95" s="88"/>
      <c r="M95" s="87">
        <f>SUM(M56:M94)</f>
        <v>127</v>
      </c>
      <c r="N95" s="86"/>
      <c r="P95" s="386">
        <v>6</v>
      </c>
      <c r="Q95" s="39" t="s">
        <v>1162</v>
      </c>
      <c r="R95" s="35" t="s">
        <v>366</v>
      </c>
      <c r="S95" s="453">
        <v>100</v>
      </c>
      <c r="T95" s="453">
        <v>1</v>
      </c>
      <c r="U95" s="453">
        <f t="shared" si="6"/>
        <v>36</v>
      </c>
    </row>
    <row r="96" spans="9:21" x14ac:dyDescent="0.35">
      <c r="P96" s="385">
        <v>7</v>
      </c>
      <c r="Q96" s="39" t="s">
        <v>1162</v>
      </c>
      <c r="R96" s="35" t="s">
        <v>366</v>
      </c>
      <c r="S96" s="453">
        <v>102</v>
      </c>
      <c r="T96" s="453">
        <v>1</v>
      </c>
      <c r="U96" s="453">
        <f t="shared" si="6"/>
        <v>36</v>
      </c>
    </row>
    <row r="97" spans="9:21" x14ac:dyDescent="0.35">
      <c r="I97" s="80" t="s">
        <v>37</v>
      </c>
      <c r="J97" s="62" t="s">
        <v>36</v>
      </c>
      <c r="K97" s="62" t="s">
        <v>35</v>
      </c>
      <c r="L97" s="62" t="s">
        <v>34</v>
      </c>
      <c r="M97" s="62" t="s">
        <v>20</v>
      </c>
      <c r="N97" s="62" t="s">
        <v>33</v>
      </c>
      <c r="P97" s="385">
        <v>8</v>
      </c>
      <c r="Q97" s="39" t="s">
        <v>1162</v>
      </c>
      <c r="R97" s="35" t="s">
        <v>366</v>
      </c>
      <c r="S97" s="453">
        <v>82</v>
      </c>
      <c r="T97" s="453">
        <v>1</v>
      </c>
      <c r="U97" s="453">
        <f t="shared" si="6"/>
        <v>36</v>
      </c>
    </row>
    <row r="98" spans="9:21" x14ac:dyDescent="0.35">
      <c r="I98" s="49">
        <v>1</v>
      </c>
      <c r="J98" s="73" t="s">
        <v>1130</v>
      </c>
      <c r="K98" s="73" t="s">
        <v>224</v>
      </c>
      <c r="L98" s="99" t="s">
        <v>1131</v>
      </c>
      <c r="M98" s="73">
        <v>8</v>
      </c>
      <c r="N98" s="98">
        <v>374</v>
      </c>
      <c r="P98" s="386">
        <v>9</v>
      </c>
      <c r="Q98" s="39" t="s">
        <v>1162</v>
      </c>
      <c r="R98" s="35" t="s">
        <v>366</v>
      </c>
      <c r="S98" s="453">
        <v>88</v>
      </c>
      <c r="T98" s="453">
        <v>3</v>
      </c>
      <c r="U98" s="453">
        <f t="shared" si="6"/>
        <v>108</v>
      </c>
    </row>
    <row r="99" spans="9:21" x14ac:dyDescent="0.35">
      <c r="P99" s="385">
        <v>10</v>
      </c>
      <c r="Q99" s="39" t="s">
        <v>1162</v>
      </c>
      <c r="R99" s="35" t="s">
        <v>366</v>
      </c>
      <c r="S99" s="453">
        <v>90</v>
      </c>
      <c r="T99" s="453">
        <v>3</v>
      </c>
      <c r="U99" s="453">
        <f t="shared" si="6"/>
        <v>108</v>
      </c>
    </row>
    <row r="100" spans="9:21" x14ac:dyDescent="0.35">
      <c r="I100" s="44" t="s">
        <v>37</v>
      </c>
      <c r="J100" s="44" t="s">
        <v>36</v>
      </c>
      <c r="K100" s="44" t="s">
        <v>35</v>
      </c>
      <c r="L100" s="44" t="s">
        <v>34</v>
      </c>
      <c r="M100" s="44" t="s">
        <v>20</v>
      </c>
      <c r="N100" s="44" t="s">
        <v>33</v>
      </c>
      <c r="P100" s="385">
        <v>11</v>
      </c>
      <c r="Q100" s="39" t="s">
        <v>1162</v>
      </c>
      <c r="R100" s="35" t="s">
        <v>359</v>
      </c>
      <c r="S100" s="453">
        <v>10</v>
      </c>
      <c r="T100" s="453">
        <v>1</v>
      </c>
      <c r="U100" s="453">
        <f t="shared" si="6"/>
        <v>36</v>
      </c>
    </row>
    <row r="101" spans="9:21" x14ac:dyDescent="0.35">
      <c r="I101" s="386">
        <v>1</v>
      </c>
      <c r="J101" s="39" t="s">
        <v>1163</v>
      </c>
      <c r="K101" s="451" t="s">
        <v>224</v>
      </c>
      <c r="L101" s="39" t="s">
        <v>388</v>
      </c>
      <c r="M101" s="39">
        <v>5</v>
      </c>
      <c r="N101" s="53">
        <f t="shared" ref="N101:N119" si="7">M101*36</f>
        <v>180</v>
      </c>
      <c r="P101" s="386">
        <v>12</v>
      </c>
      <c r="Q101" s="39" t="s">
        <v>1162</v>
      </c>
      <c r="R101" s="35" t="s">
        <v>359</v>
      </c>
      <c r="S101" s="453" t="s">
        <v>71</v>
      </c>
      <c r="T101" s="453">
        <v>7</v>
      </c>
      <c r="U101" s="453">
        <f t="shared" si="6"/>
        <v>252</v>
      </c>
    </row>
    <row r="102" spans="9:21" x14ac:dyDescent="0.35">
      <c r="I102" s="385">
        <v>2</v>
      </c>
      <c r="J102" s="39" t="s">
        <v>1163</v>
      </c>
      <c r="K102" s="35" t="s">
        <v>366</v>
      </c>
      <c r="L102" s="36" t="s">
        <v>368</v>
      </c>
      <c r="M102" s="35">
        <v>3</v>
      </c>
      <c r="N102" s="53">
        <f t="shared" si="7"/>
        <v>108</v>
      </c>
      <c r="P102" s="385">
        <v>13</v>
      </c>
      <c r="Q102" s="39" t="s">
        <v>1162</v>
      </c>
      <c r="R102" s="35" t="s">
        <v>359</v>
      </c>
      <c r="S102" s="453" t="s">
        <v>137</v>
      </c>
      <c r="T102" s="453">
        <v>7</v>
      </c>
      <c r="U102" s="453">
        <f t="shared" si="6"/>
        <v>252</v>
      </c>
    </row>
    <row r="103" spans="9:21" x14ac:dyDescent="0.35">
      <c r="I103" s="385">
        <v>3</v>
      </c>
      <c r="J103" s="39" t="s">
        <v>1163</v>
      </c>
      <c r="K103" s="35" t="s">
        <v>366</v>
      </c>
      <c r="L103" s="36" t="s">
        <v>365</v>
      </c>
      <c r="M103" s="35">
        <v>6</v>
      </c>
      <c r="N103" s="53">
        <f t="shared" si="7"/>
        <v>216</v>
      </c>
      <c r="P103" s="385">
        <v>14</v>
      </c>
      <c r="Q103" s="39" t="s">
        <v>1162</v>
      </c>
      <c r="R103" s="35" t="s">
        <v>359</v>
      </c>
      <c r="S103" s="453" t="s">
        <v>69</v>
      </c>
      <c r="T103" s="453">
        <v>6</v>
      </c>
      <c r="U103" s="453">
        <f t="shared" si="6"/>
        <v>216</v>
      </c>
    </row>
    <row r="104" spans="9:21" x14ac:dyDescent="0.35">
      <c r="I104" s="386">
        <v>4</v>
      </c>
      <c r="J104" s="39" t="s">
        <v>1163</v>
      </c>
      <c r="K104" s="35" t="s">
        <v>363</v>
      </c>
      <c r="L104" s="36" t="s">
        <v>362</v>
      </c>
      <c r="M104" s="35">
        <v>7</v>
      </c>
      <c r="N104" s="53">
        <f t="shared" si="7"/>
        <v>252</v>
      </c>
      <c r="P104" s="386">
        <v>15</v>
      </c>
      <c r="Q104" s="39" t="s">
        <v>1162</v>
      </c>
      <c r="R104" s="456" t="s">
        <v>1167</v>
      </c>
      <c r="S104" s="453" t="s">
        <v>254</v>
      </c>
      <c r="T104" s="453">
        <v>1</v>
      </c>
      <c r="U104" s="453">
        <f t="shared" si="6"/>
        <v>36</v>
      </c>
    </row>
    <row r="105" spans="9:21" x14ac:dyDescent="0.35">
      <c r="I105" s="385">
        <v>5</v>
      </c>
      <c r="J105" s="387" t="s">
        <v>1163</v>
      </c>
      <c r="K105" s="456" t="s">
        <v>1173</v>
      </c>
      <c r="L105" s="453">
        <v>19</v>
      </c>
      <c r="M105" s="453">
        <v>4</v>
      </c>
      <c r="N105" s="453">
        <f t="shared" si="7"/>
        <v>144</v>
      </c>
      <c r="P105" s="385">
        <v>16</v>
      </c>
      <c r="Q105" s="39" t="s">
        <v>1162</v>
      </c>
      <c r="R105" s="456" t="s">
        <v>1167</v>
      </c>
      <c r="S105" s="453" t="s">
        <v>1166</v>
      </c>
      <c r="T105" s="453">
        <v>1</v>
      </c>
      <c r="U105" s="453">
        <f t="shared" si="6"/>
        <v>36</v>
      </c>
    </row>
    <row r="106" spans="9:21" x14ac:dyDescent="0.35">
      <c r="I106" s="385">
        <v>6</v>
      </c>
      <c r="J106" s="387" t="s">
        <v>1163</v>
      </c>
      <c r="K106" s="456" t="s">
        <v>1173</v>
      </c>
      <c r="L106" s="453">
        <v>20</v>
      </c>
      <c r="M106" s="453">
        <v>4</v>
      </c>
      <c r="N106" s="453">
        <f t="shared" si="7"/>
        <v>144</v>
      </c>
      <c r="P106" s="385">
        <v>17</v>
      </c>
      <c r="Q106" s="39" t="s">
        <v>1162</v>
      </c>
      <c r="R106" s="456" t="s">
        <v>1167</v>
      </c>
      <c r="S106" s="453" t="s">
        <v>153</v>
      </c>
      <c r="T106" s="453">
        <v>1</v>
      </c>
      <c r="U106" s="453">
        <f t="shared" si="6"/>
        <v>36</v>
      </c>
    </row>
    <row r="107" spans="9:21" x14ac:dyDescent="0.35">
      <c r="I107" s="386">
        <v>7</v>
      </c>
      <c r="J107" s="387" t="s">
        <v>1163</v>
      </c>
      <c r="K107" s="456" t="s">
        <v>1173</v>
      </c>
      <c r="L107" s="453">
        <v>22</v>
      </c>
      <c r="M107" s="453">
        <v>4</v>
      </c>
      <c r="N107" s="453">
        <f t="shared" si="7"/>
        <v>144</v>
      </c>
      <c r="P107" s="386">
        <v>18</v>
      </c>
      <c r="Q107" s="39" t="s">
        <v>1162</v>
      </c>
      <c r="R107" s="456" t="s">
        <v>1167</v>
      </c>
      <c r="S107" s="453" t="s">
        <v>1168</v>
      </c>
      <c r="T107" s="453">
        <v>1</v>
      </c>
      <c r="U107" s="453">
        <f t="shared" si="6"/>
        <v>36</v>
      </c>
    </row>
    <row r="108" spans="9:21" x14ac:dyDescent="0.35">
      <c r="I108" s="385">
        <v>8</v>
      </c>
      <c r="J108" s="39" t="s">
        <v>1163</v>
      </c>
      <c r="K108" s="456" t="s">
        <v>1167</v>
      </c>
      <c r="L108" s="453" t="s">
        <v>76</v>
      </c>
      <c r="M108" s="453">
        <v>1</v>
      </c>
      <c r="N108" s="453">
        <f t="shared" si="7"/>
        <v>36</v>
      </c>
      <c r="P108" s="385">
        <v>19</v>
      </c>
      <c r="Q108" s="39" t="s">
        <v>1162</v>
      </c>
      <c r="R108" s="456" t="s">
        <v>1169</v>
      </c>
      <c r="S108" s="453">
        <v>42</v>
      </c>
      <c r="T108" s="453">
        <v>5</v>
      </c>
      <c r="U108" s="453">
        <f t="shared" si="6"/>
        <v>180</v>
      </c>
    </row>
    <row r="109" spans="9:21" x14ac:dyDescent="0.35">
      <c r="I109" s="385">
        <v>9</v>
      </c>
      <c r="J109" s="39" t="s">
        <v>1163</v>
      </c>
      <c r="K109" s="456" t="s">
        <v>1167</v>
      </c>
      <c r="L109" s="453" t="s">
        <v>320</v>
      </c>
      <c r="M109" s="453">
        <v>1</v>
      </c>
      <c r="N109" s="453">
        <f t="shared" si="7"/>
        <v>36</v>
      </c>
      <c r="P109" s="385">
        <v>20</v>
      </c>
      <c r="Q109" s="387" t="s">
        <v>1162</v>
      </c>
      <c r="R109" s="456" t="s">
        <v>1169</v>
      </c>
      <c r="S109" s="453">
        <v>50</v>
      </c>
      <c r="T109" s="453">
        <v>3</v>
      </c>
      <c r="U109" s="453">
        <f t="shared" si="6"/>
        <v>108</v>
      </c>
    </row>
    <row r="110" spans="9:21" x14ac:dyDescent="0.35">
      <c r="I110" s="386">
        <v>10</v>
      </c>
      <c r="J110" s="39" t="s">
        <v>1163</v>
      </c>
      <c r="K110" s="39" t="s">
        <v>224</v>
      </c>
      <c r="L110" s="453" t="s">
        <v>312</v>
      </c>
      <c r="M110" s="453">
        <v>4</v>
      </c>
      <c r="N110" s="453">
        <f t="shared" si="7"/>
        <v>144</v>
      </c>
      <c r="P110" s="386">
        <v>21</v>
      </c>
      <c r="Q110" s="387" t="s">
        <v>1162</v>
      </c>
      <c r="R110" s="39" t="s">
        <v>374</v>
      </c>
      <c r="S110" s="453">
        <v>13</v>
      </c>
      <c r="T110" s="453">
        <v>4</v>
      </c>
      <c r="U110" s="453">
        <f t="shared" si="6"/>
        <v>144</v>
      </c>
    </row>
    <row r="111" spans="9:21" x14ac:dyDescent="0.35">
      <c r="I111" s="385">
        <v>11</v>
      </c>
      <c r="J111" s="39" t="s">
        <v>1163</v>
      </c>
      <c r="K111" s="456" t="s">
        <v>1169</v>
      </c>
      <c r="L111" s="453">
        <v>16</v>
      </c>
      <c r="M111" s="453">
        <v>1</v>
      </c>
      <c r="N111" s="453">
        <f t="shared" si="7"/>
        <v>36</v>
      </c>
      <c r="P111" s="385">
        <v>22</v>
      </c>
      <c r="Q111" s="39" t="s">
        <v>1162</v>
      </c>
      <c r="R111" s="39" t="s">
        <v>374</v>
      </c>
      <c r="S111" s="453">
        <v>15</v>
      </c>
      <c r="T111" s="453">
        <v>3</v>
      </c>
      <c r="U111" s="453">
        <f t="shared" si="6"/>
        <v>108</v>
      </c>
    </row>
    <row r="112" spans="9:21" x14ac:dyDescent="0.35">
      <c r="I112" s="385">
        <v>12</v>
      </c>
      <c r="J112" s="39" t="s">
        <v>1163</v>
      </c>
      <c r="K112" s="456" t="s">
        <v>1169</v>
      </c>
      <c r="L112" s="453">
        <v>20</v>
      </c>
      <c r="M112" s="453">
        <v>5</v>
      </c>
      <c r="N112" s="453">
        <f t="shared" si="7"/>
        <v>180</v>
      </c>
      <c r="P112" s="385">
        <v>23</v>
      </c>
      <c r="Q112" s="39" t="s">
        <v>1162</v>
      </c>
      <c r="R112" s="39" t="s">
        <v>374</v>
      </c>
      <c r="S112" s="453">
        <v>17</v>
      </c>
      <c r="T112" s="453">
        <v>4</v>
      </c>
      <c r="U112" s="453">
        <f t="shared" si="6"/>
        <v>144</v>
      </c>
    </row>
    <row r="113" spans="9:21" x14ac:dyDescent="0.35">
      <c r="I113" s="386">
        <v>13</v>
      </c>
      <c r="J113" s="39" t="s">
        <v>1163</v>
      </c>
      <c r="K113" s="456" t="s">
        <v>1169</v>
      </c>
      <c r="L113" s="453">
        <v>24</v>
      </c>
      <c r="M113" s="453">
        <v>1</v>
      </c>
      <c r="N113" s="453">
        <f t="shared" si="7"/>
        <v>36</v>
      </c>
      <c r="P113" s="386">
        <v>24</v>
      </c>
      <c r="Q113" s="39" t="s">
        <v>1162</v>
      </c>
      <c r="R113" s="39" t="s">
        <v>374</v>
      </c>
      <c r="S113" s="453">
        <v>7</v>
      </c>
      <c r="T113" s="453">
        <v>9</v>
      </c>
      <c r="U113" s="453">
        <f t="shared" si="6"/>
        <v>324</v>
      </c>
    </row>
    <row r="114" spans="9:21" x14ac:dyDescent="0.35">
      <c r="I114" s="385">
        <v>14</v>
      </c>
      <c r="J114" s="39" t="s">
        <v>1163</v>
      </c>
      <c r="K114" s="456" t="s">
        <v>1169</v>
      </c>
      <c r="L114" s="453">
        <v>28</v>
      </c>
      <c r="M114" s="453">
        <v>1</v>
      </c>
      <c r="N114" s="453">
        <f t="shared" si="7"/>
        <v>36</v>
      </c>
      <c r="P114" s="385">
        <v>25</v>
      </c>
      <c r="Q114" s="39" t="s">
        <v>1162</v>
      </c>
      <c r="R114" s="39" t="s">
        <v>374</v>
      </c>
      <c r="S114" s="453" t="s">
        <v>281</v>
      </c>
      <c r="T114" s="453">
        <v>5</v>
      </c>
      <c r="U114" s="453">
        <f t="shared" si="6"/>
        <v>180</v>
      </c>
    </row>
    <row r="115" spans="9:21" x14ac:dyDescent="0.35">
      <c r="I115" s="385">
        <v>15</v>
      </c>
      <c r="J115" s="39" t="s">
        <v>1163</v>
      </c>
      <c r="K115" s="456" t="s">
        <v>1169</v>
      </c>
      <c r="L115" s="453">
        <v>32</v>
      </c>
      <c r="M115" s="453">
        <v>5</v>
      </c>
      <c r="N115" s="453">
        <f t="shared" si="7"/>
        <v>180</v>
      </c>
      <c r="P115" s="385">
        <v>26</v>
      </c>
      <c r="Q115" s="39" t="s">
        <v>1162</v>
      </c>
      <c r="R115" s="39" t="s">
        <v>374</v>
      </c>
      <c r="S115" s="453">
        <v>9</v>
      </c>
      <c r="T115" s="453">
        <v>1</v>
      </c>
      <c r="U115" s="453">
        <f t="shared" si="6"/>
        <v>36</v>
      </c>
    </row>
    <row r="116" spans="9:21" x14ac:dyDescent="0.35">
      <c r="I116" s="386">
        <v>16</v>
      </c>
      <c r="J116" s="387" t="s">
        <v>1163</v>
      </c>
      <c r="K116" s="35" t="s">
        <v>366</v>
      </c>
      <c r="L116" s="453" t="s">
        <v>1174</v>
      </c>
      <c r="M116" s="453">
        <v>3</v>
      </c>
      <c r="N116" s="453">
        <f t="shared" si="7"/>
        <v>108</v>
      </c>
      <c r="P116" s="386">
        <v>27</v>
      </c>
      <c r="Q116" s="39" t="s">
        <v>1162</v>
      </c>
      <c r="R116" s="456" t="s">
        <v>1170</v>
      </c>
      <c r="S116" s="453" t="s">
        <v>1171</v>
      </c>
      <c r="T116" s="453">
        <v>8</v>
      </c>
      <c r="U116" s="453">
        <f t="shared" si="6"/>
        <v>288</v>
      </c>
    </row>
    <row r="117" spans="9:21" x14ac:dyDescent="0.35">
      <c r="I117" s="385">
        <v>17</v>
      </c>
      <c r="J117" s="39" t="s">
        <v>1163</v>
      </c>
      <c r="K117" s="456" t="s">
        <v>1167</v>
      </c>
      <c r="L117" s="453" t="s">
        <v>150</v>
      </c>
      <c r="M117" s="453">
        <v>1</v>
      </c>
      <c r="N117" s="453">
        <f t="shared" si="7"/>
        <v>36</v>
      </c>
      <c r="P117" s="385">
        <v>28</v>
      </c>
      <c r="Q117" s="39" t="s">
        <v>1162</v>
      </c>
      <c r="R117" s="39" t="s">
        <v>374</v>
      </c>
      <c r="S117" s="453">
        <v>20</v>
      </c>
      <c r="T117" s="453">
        <v>6</v>
      </c>
      <c r="U117" s="453">
        <f t="shared" si="6"/>
        <v>216</v>
      </c>
    </row>
    <row r="118" spans="9:21" x14ac:dyDescent="0.35">
      <c r="I118" s="385">
        <v>18</v>
      </c>
      <c r="J118" s="387" t="s">
        <v>1163</v>
      </c>
      <c r="K118" s="39" t="s">
        <v>224</v>
      </c>
      <c r="L118" s="453" t="s">
        <v>148</v>
      </c>
      <c r="M118" s="453">
        <v>7</v>
      </c>
      <c r="N118" s="453">
        <f t="shared" si="7"/>
        <v>252</v>
      </c>
      <c r="P118" s="385">
        <v>29</v>
      </c>
      <c r="Q118" s="39" t="s">
        <v>1162</v>
      </c>
      <c r="R118" s="456" t="s">
        <v>1169</v>
      </c>
      <c r="S118" s="453">
        <v>5</v>
      </c>
      <c r="T118" s="453">
        <v>7</v>
      </c>
      <c r="U118" s="453">
        <f t="shared" si="6"/>
        <v>252</v>
      </c>
    </row>
    <row r="119" spans="9:21" x14ac:dyDescent="0.35">
      <c r="I119" s="386">
        <v>19</v>
      </c>
      <c r="J119" s="39" t="s">
        <v>1163</v>
      </c>
      <c r="K119" s="39" t="s">
        <v>224</v>
      </c>
      <c r="L119" s="453" t="s">
        <v>1175</v>
      </c>
      <c r="M119" s="453">
        <v>4</v>
      </c>
      <c r="N119" s="453">
        <f t="shared" si="7"/>
        <v>144</v>
      </c>
      <c r="P119" s="386">
        <v>30</v>
      </c>
      <c r="Q119" s="39" t="s">
        <v>1162</v>
      </c>
      <c r="R119" s="456" t="s">
        <v>1169</v>
      </c>
      <c r="S119" s="453">
        <v>3</v>
      </c>
      <c r="T119" s="453">
        <v>7</v>
      </c>
      <c r="U119" s="453">
        <f t="shared" si="6"/>
        <v>252</v>
      </c>
    </row>
    <row r="120" spans="9:21" ht="15" thickBot="1" x14ac:dyDescent="0.4">
      <c r="I120" s="49"/>
      <c r="J120" s="93"/>
      <c r="K120" s="89"/>
      <c r="L120" s="92"/>
      <c r="M120" s="87">
        <f>SUM(M101:M119)</f>
        <v>67</v>
      </c>
      <c r="N120" s="86"/>
      <c r="P120" s="385">
        <v>31</v>
      </c>
      <c r="Q120" s="39" t="s">
        <v>1162</v>
      </c>
      <c r="R120" s="456" t="s">
        <v>1169</v>
      </c>
      <c r="S120" s="453" t="s">
        <v>253</v>
      </c>
      <c r="T120" s="453">
        <v>4</v>
      </c>
      <c r="U120" s="453">
        <f t="shared" si="6"/>
        <v>144</v>
      </c>
    </row>
    <row r="121" spans="9:21" x14ac:dyDescent="0.35">
      <c r="P121" s="385">
        <v>32</v>
      </c>
      <c r="Q121" s="387" t="s">
        <v>1162</v>
      </c>
      <c r="R121" s="456" t="s">
        <v>1169</v>
      </c>
      <c r="S121" s="453">
        <v>52</v>
      </c>
      <c r="T121" s="453">
        <v>0</v>
      </c>
      <c r="U121" s="453">
        <f t="shared" si="6"/>
        <v>0</v>
      </c>
    </row>
    <row r="122" spans="9:21" x14ac:dyDescent="0.35">
      <c r="P122" s="386">
        <v>33</v>
      </c>
      <c r="Q122" s="39" t="s">
        <v>1162</v>
      </c>
      <c r="R122" s="39" t="s">
        <v>374</v>
      </c>
      <c r="S122" s="453">
        <v>14</v>
      </c>
      <c r="T122" s="453">
        <v>3</v>
      </c>
      <c r="U122" s="453">
        <f t="shared" si="6"/>
        <v>108</v>
      </c>
    </row>
    <row r="123" spans="9:21" x14ac:dyDescent="0.35">
      <c r="P123" s="385">
        <v>34</v>
      </c>
      <c r="Q123" s="39" t="s">
        <v>1162</v>
      </c>
      <c r="R123" s="39" t="s">
        <v>374</v>
      </c>
      <c r="S123" s="453" t="s">
        <v>554</v>
      </c>
      <c r="T123" s="453">
        <v>7</v>
      </c>
      <c r="U123" s="453">
        <f t="shared" si="6"/>
        <v>252</v>
      </c>
    </row>
    <row r="124" spans="9:21" x14ac:dyDescent="0.35">
      <c r="P124" s="385">
        <v>35</v>
      </c>
      <c r="Q124" s="39" t="s">
        <v>1162</v>
      </c>
      <c r="R124" s="39" t="s">
        <v>374</v>
      </c>
      <c r="S124" s="453" t="s">
        <v>1172</v>
      </c>
      <c r="T124" s="453">
        <v>3</v>
      </c>
      <c r="U124" s="453">
        <f t="shared" si="6"/>
        <v>108</v>
      </c>
    </row>
    <row r="125" spans="9:21" x14ac:dyDescent="0.35">
      <c r="P125" s="386">
        <v>36</v>
      </c>
      <c r="Q125" s="39" t="s">
        <v>1162</v>
      </c>
      <c r="R125" s="39" t="s">
        <v>374</v>
      </c>
      <c r="S125" s="453">
        <v>6</v>
      </c>
      <c r="T125" s="453">
        <v>1</v>
      </c>
      <c r="U125" s="453">
        <f t="shared" si="6"/>
        <v>36</v>
      </c>
    </row>
    <row r="126" spans="9:21" x14ac:dyDescent="0.35">
      <c r="P126" s="385">
        <v>37</v>
      </c>
      <c r="Q126" s="39" t="s">
        <v>1162</v>
      </c>
      <c r="R126" s="35" t="s">
        <v>359</v>
      </c>
      <c r="S126" s="453">
        <v>18</v>
      </c>
      <c r="T126" s="453">
        <v>9</v>
      </c>
      <c r="U126" s="453">
        <f t="shared" si="6"/>
        <v>324</v>
      </c>
    </row>
    <row r="127" spans="9:21" x14ac:dyDescent="0.35">
      <c r="P127" s="385">
        <v>38</v>
      </c>
      <c r="Q127" s="387" t="s">
        <v>1162</v>
      </c>
      <c r="R127" s="456" t="s">
        <v>1169</v>
      </c>
      <c r="S127" s="453">
        <v>7</v>
      </c>
      <c r="T127" s="453">
        <v>4</v>
      </c>
      <c r="U127" s="453">
        <f t="shared" si="6"/>
        <v>144</v>
      </c>
    </row>
    <row r="128" spans="9:21" ht="15" thickBot="1" x14ac:dyDescent="0.4">
      <c r="P128" s="49"/>
      <c r="Q128" s="93"/>
      <c r="R128" s="89"/>
      <c r="S128" s="92"/>
      <c r="T128" s="87">
        <f>SUM(T90:T127)</f>
        <v>154</v>
      </c>
      <c r="U128" s="86"/>
    </row>
  </sheetData>
  <mergeCells count="1">
    <mergeCell ref="A73:C73"/>
  </mergeCells>
  <hyperlinks>
    <hyperlink ref="A79:C79" location="'ВЫБОР РАЙОНА'!A1" display="Назад к выбору района" xr:uid="{00000000-0004-0000-03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0000"/>
  </sheetPr>
  <dimension ref="A1:V165"/>
  <sheetViews>
    <sheetView showGridLines="0" showRowColHeaders="0" topLeftCell="A16" workbookViewId="0">
      <selection activeCell="D61" sqref="D61"/>
    </sheetView>
  </sheetViews>
  <sheetFormatPr defaultColWidth="9.1796875" defaultRowHeight="14.5" x14ac:dyDescent="0.35"/>
  <cols>
    <col min="1" max="1" width="24.81640625" style="70" customWidth="1"/>
    <col min="2" max="2" width="16.453125" style="70" customWidth="1"/>
    <col min="3" max="3" width="23.26953125" style="70" customWidth="1"/>
    <col min="4" max="4" width="18.7265625" style="70" customWidth="1"/>
    <col min="5" max="5" width="18.26953125" style="70" customWidth="1"/>
    <col min="6" max="6" width="17.7265625" style="70" customWidth="1"/>
    <col min="7" max="8" width="9.1796875" style="70"/>
    <col min="9" max="9" width="6" style="71" customWidth="1"/>
    <col min="10" max="10" width="18.1796875" style="71" customWidth="1"/>
    <col min="11" max="11" width="21.1796875" style="71" customWidth="1"/>
    <col min="12" max="13" width="8.453125" style="71" customWidth="1"/>
    <col min="14" max="14" width="12.453125" style="71" customWidth="1"/>
    <col min="15" max="15" width="9.1796875" style="70"/>
    <col min="16" max="16" width="9.1796875" style="71"/>
    <col min="17" max="17" width="20" style="71" customWidth="1"/>
    <col min="18" max="18" width="23.7265625" style="71" customWidth="1"/>
    <col min="19" max="20" width="9.1796875" style="71"/>
    <col min="21" max="21" width="13.1796875" style="71" customWidth="1"/>
    <col min="22" max="16384" width="9.1796875" style="70"/>
  </cols>
  <sheetData>
    <row r="1" spans="9:22" x14ac:dyDescent="0.35">
      <c r="I1" s="44" t="s">
        <v>37</v>
      </c>
      <c r="J1" s="44" t="s">
        <v>36</v>
      </c>
      <c r="K1" s="44" t="s">
        <v>35</v>
      </c>
      <c r="L1" s="44" t="s">
        <v>34</v>
      </c>
      <c r="M1" s="44" t="s">
        <v>20</v>
      </c>
      <c r="N1" s="44" t="s">
        <v>33</v>
      </c>
      <c r="O1" s="12"/>
      <c r="P1" s="80" t="s">
        <v>37</v>
      </c>
      <c r="Q1" s="44" t="s">
        <v>36</v>
      </c>
      <c r="R1" s="44" t="s">
        <v>35</v>
      </c>
      <c r="S1" s="44" t="s">
        <v>34</v>
      </c>
      <c r="T1" s="44" t="s">
        <v>20</v>
      </c>
      <c r="U1" s="44" t="s">
        <v>33</v>
      </c>
      <c r="V1" s="11"/>
    </row>
    <row r="2" spans="9:22" x14ac:dyDescent="0.35">
      <c r="I2" s="439">
        <v>1</v>
      </c>
      <c r="J2" s="440" t="s">
        <v>891</v>
      </c>
      <c r="K2" s="441" t="s">
        <v>971</v>
      </c>
      <c r="L2" s="441">
        <v>14</v>
      </c>
      <c r="M2" s="441">
        <v>2</v>
      </c>
      <c r="N2" s="431">
        <f t="shared" ref="N2:N29" si="0">M2*36</f>
        <v>72</v>
      </c>
      <c r="O2" s="12"/>
      <c r="P2" s="49">
        <v>1</v>
      </c>
      <c r="Q2" s="53" t="s">
        <v>902</v>
      </c>
      <c r="R2" s="106" t="s">
        <v>969</v>
      </c>
      <c r="S2" s="111" t="s">
        <v>973</v>
      </c>
      <c r="T2" s="106">
        <v>4</v>
      </c>
      <c r="U2" s="112">
        <f t="shared" ref="U2:U32" si="1">T2*36</f>
        <v>144</v>
      </c>
      <c r="V2" s="11"/>
    </row>
    <row r="3" spans="9:22" x14ac:dyDescent="0.35">
      <c r="I3" s="430">
        <v>2</v>
      </c>
      <c r="J3" s="440" t="s">
        <v>891</v>
      </c>
      <c r="K3" s="441" t="s">
        <v>873</v>
      </c>
      <c r="L3" s="441">
        <v>26</v>
      </c>
      <c r="M3" s="441">
        <v>1</v>
      </c>
      <c r="N3" s="431">
        <f t="shared" si="0"/>
        <v>36</v>
      </c>
      <c r="O3" s="12"/>
      <c r="P3" s="49">
        <v>2</v>
      </c>
      <c r="Q3" s="53" t="s">
        <v>902</v>
      </c>
      <c r="R3" s="106" t="s">
        <v>969</v>
      </c>
      <c r="S3" s="111">
        <v>4</v>
      </c>
      <c r="T3" s="106">
        <v>1</v>
      </c>
      <c r="U3" s="112">
        <f t="shared" si="1"/>
        <v>36</v>
      </c>
      <c r="V3" s="11"/>
    </row>
    <row r="4" spans="9:22" x14ac:dyDescent="0.35">
      <c r="I4" s="439">
        <v>3</v>
      </c>
      <c r="J4" s="440" t="s">
        <v>891</v>
      </c>
      <c r="K4" s="441" t="s">
        <v>873</v>
      </c>
      <c r="L4" s="441">
        <v>4</v>
      </c>
      <c r="M4" s="441">
        <v>1</v>
      </c>
      <c r="N4" s="431">
        <f t="shared" si="0"/>
        <v>36</v>
      </c>
      <c r="O4" s="12"/>
      <c r="P4" s="49">
        <v>3</v>
      </c>
      <c r="Q4" s="53" t="s">
        <v>902</v>
      </c>
      <c r="R4" s="106" t="s">
        <v>969</v>
      </c>
      <c r="S4" s="111">
        <v>5</v>
      </c>
      <c r="T4" s="106">
        <v>2</v>
      </c>
      <c r="U4" s="112">
        <f t="shared" si="1"/>
        <v>72</v>
      </c>
      <c r="V4" s="11"/>
    </row>
    <row r="5" spans="9:22" x14ac:dyDescent="0.35">
      <c r="I5" s="439">
        <v>4</v>
      </c>
      <c r="J5" s="440" t="s">
        <v>891</v>
      </c>
      <c r="K5" s="441" t="s">
        <v>873</v>
      </c>
      <c r="L5" s="441">
        <v>51</v>
      </c>
      <c r="M5" s="441">
        <v>1</v>
      </c>
      <c r="N5" s="431">
        <f t="shared" si="0"/>
        <v>36</v>
      </c>
      <c r="O5" s="12"/>
      <c r="P5" s="49">
        <v>4</v>
      </c>
      <c r="Q5" s="53" t="s">
        <v>902</v>
      </c>
      <c r="R5" s="106" t="s">
        <v>969</v>
      </c>
      <c r="S5" s="111">
        <v>7</v>
      </c>
      <c r="T5" s="106">
        <v>4</v>
      </c>
      <c r="U5" s="112">
        <f t="shared" si="1"/>
        <v>144</v>
      </c>
      <c r="V5" s="11"/>
    </row>
    <row r="6" spans="9:22" x14ac:dyDescent="0.35">
      <c r="I6" s="430">
        <v>5</v>
      </c>
      <c r="J6" s="440" t="s">
        <v>891</v>
      </c>
      <c r="K6" s="441" t="s">
        <v>873</v>
      </c>
      <c r="L6" s="441">
        <v>6</v>
      </c>
      <c r="M6" s="441">
        <v>2</v>
      </c>
      <c r="N6" s="431">
        <f t="shared" si="0"/>
        <v>72</v>
      </c>
      <c r="O6" s="12"/>
      <c r="P6" s="49">
        <v>5</v>
      </c>
      <c r="Q6" s="53" t="s">
        <v>902</v>
      </c>
      <c r="R6" s="106" t="s">
        <v>969</v>
      </c>
      <c r="S6" s="111">
        <v>9</v>
      </c>
      <c r="T6" s="106">
        <v>6</v>
      </c>
      <c r="U6" s="112">
        <f t="shared" si="1"/>
        <v>216</v>
      </c>
      <c r="V6" s="11"/>
    </row>
    <row r="7" spans="9:22" x14ac:dyDescent="0.35">
      <c r="I7" s="439">
        <v>6</v>
      </c>
      <c r="J7" s="440" t="s">
        <v>891</v>
      </c>
      <c r="K7" s="441" t="s">
        <v>873</v>
      </c>
      <c r="L7" s="441" t="s">
        <v>970</v>
      </c>
      <c r="M7" s="441">
        <v>1</v>
      </c>
      <c r="N7" s="431">
        <f t="shared" si="0"/>
        <v>36</v>
      </c>
      <c r="O7" s="12"/>
      <c r="P7" s="49">
        <v>6</v>
      </c>
      <c r="Q7" s="53" t="s">
        <v>902</v>
      </c>
      <c r="R7" s="106" t="s">
        <v>969</v>
      </c>
      <c r="S7" s="111">
        <v>13</v>
      </c>
      <c r="T7" s="106">
        <v>2</v>
      </c>
      <c r="U7" s="112">
        <f t="shared" si="1"/>
        <v>72</v>
      </c>
      <c r="V7" s="11"/>
    </row>
    <row r="8" spans="9:22" x14ac:dyDescent="0.35">
      <c r="I8" s="439">
        <v>7</v>
      </c>
      <c r="J8" s="440" t="s">
        <v>891</v>
      </c>
      <c r="K8" s="441" t="s">
        <v>967</v>
      </c>
      <c r="L8" s="441">
        <v>13</v>
      </c>
      <c r="M8" s="441">
        <v>1</v>
      </c>
      <c r="N8" s="431">
        <f t="shared" si="0"/>
        <v>36</v>
      </c>
      <c r="O8" s="12"/>
      <c r="P8" s="49">
        <v>7</v>
      </c>
      <c r="Q8" s="53" t="s">
        <v>902</v>
      </c>
      <c r="R8" s="106" t="s">
        <v>969</v>
      </c>
      <c r="S8" s="111">
        <v>15</v>
      </c>
      <c r="T8" s="106">
        <v>3</v>
      </c>
      <c r="U8" s="112">
        <f t="shared" si="1"/>
        <v>108</v>
      </c>
      <c r="V8" s="11"/>
    </row>
    <row r="9" spans="9:22" x14ac:dyDescent="0.35">
      <c r="I9" s="430">
        <v>8</v>
      </c>
      <c r="J9" s="440" t="s">
        <v>891</v>
      </c>
      <c r="K9" s="441" t="s">
        <v>967</v>
      </c>
      <c r="L9" s="441">
        <v>15</v>
      </c>
      <c r="M9" s="441">
        <v>3</v>
      </c>
      <c r="N9" s="431">
        <f t="shared" si="0"/>
        <v>108</v>
      </c>
      <c r="O9" s="12"/>
      <c r="P9" s="49">
        <v>8</v>
      </c>
      <c r="Q9" s="53" t="s">
        <v>902</v>
      </c>
      <c r="R9" s="106" t="s">
        <v>969</v>
      </c>
      <c r="S9" s="111">
        <v>16</v>
      </c>
      <c r="T9" s="106">
        <v>4</v>
      </c>
      <c r="U9" s="112">
        <f t="shared" si="1"/>
        <v>144</v>
      </c>
      <c r="V9" s="11"/>
    </row>
    <row r="10" spans="9:22" x14ac:dyDescent="0.35">
      <c r="I10" s="439">
        <v>9</v>
      </c>
      <c r="J10" s="440" t="s">
        <v>891</v>
      </c>
      <c r="K10" s="441" t="s">
        <v>967</v>
      </c>
      <c r="L10" s="441">
        <v>23</v>
      </c>
      <c r="M10" s="441">
        <v>3</v>
      </c>
      <c r="N10" s="431">
        <f t="shared" si="0"/>
        <v>108</v>
      </c>
      <c r="O10" s="12"/>
      <c r="P10" s="49">
        <v>9</v>
      </c>
      <c r="Q10" s="53" t="s">
        <v>902</v>
      </c>
      <c r="R10" s="106" t="s">
        <v>969</v>
      </c>
      <c r="S10" s="111">
        <v>18</v>
      </c>
      <c r="T10" s="106">
        <v>3</v>
      </c>
      <c r="U10" s="112">
        <f t="shared" si="1"/>
        <v>108</v>
      </c>
      <c r="V10" s="11"/>
    </row>
    <row r="11" spans="9:22" x14ac:dyDescent="0.35">
      <c r="I11" s="439">
        <v>10</v>
      </c>
      <c r="J11" s="440" t="s">
        <v>891</v>
      </c>
      <c r="K11" s="441" t="s">
        <v>962</v>
      </c>
      <c r="L11" s="441">
        <v>11</v>
      </c>
      <c r="M11" s="441">
        <v>1</v>
      </c>
      <c r="N11" s="431">
        <f t="shared" si="0"/>
        <v>36</v>
      </c>
      <c r="O11" s="12"/>
      <c r="P11" s="49">
        <v>10</v>
      </c>
      <c r="Q11" s="53" t="s">
        <v>902</v>
      </c>
      <c r="R11" s="106" t="s">
        <v>968</v>
      </c>
      <c r="S11" s="111">
        <v>7</v>
      </c>
      <c r="T11" s="106">
        <v>1</v>
      </c>
      <c r="U11" s="112">
        <f t="shared" si="1"/>
        <v>36</v>
      </c>
      <c r="V11" s="11"/>
    </row>
    <row r="12" spans="9:22" x14ac:dyDescent="0.35">
      <c r="I12" s="430">
        <v>11</v>
      </c>
      <c r="J12" s="440" t="s">
        <v>891</v>
      </c>
      <c r="K12" s="441" t="s">
        <v>962</v>
      </c>
      <c r="L12" s="441">
        <v>33</v>
      </c>
      <c r="M12" s="441">
        <v>1</v>
      </c>
      <c r="N12" s="431">
        <f t="shared" si="0"/>
        <v>36</v>
      </c>
      <c r="O12" s="12"/>
      <c r="P12" s="49">
        <v>11</v>
      </c>
      <c r="Q12" s="53" t="s">
        <v>902</v>
      </c>
      <c r="R12" s="106" t="s">
        <v>905</v>
      </c>
      <c r="S12" s="111">
        <v>4</v>
      </c>
      <c r="T12" s="106">
        <v>1</v>
      </c>
      <c r="U12" s="112">
        <f t="shared" si="1"/>
        <v>36</v>
      </c>
      <c r="V12" s="11"/>
    </row>
    <row r="13" spans="9:22" x14ac:dyDescent="0.35">
      <c r="I13" s="439">
        <v>12</v>
      </c>
      <c r="J13" s="440" t="s">
        <v>891</v>
      </c>
      <c r="K13" s="441" t="s">
        <v>962</v>
      </c>
      <c r="L13" s="441" t="s">
        <v>961</v>
      </c>
      <c r="M13" s="441">
        <v>1</v>
      </c>
      <c r="N13" s="431">
        <f t="shared" si="0"/>
        <v>36</v>
      </c>
      <c r="O13" s="12"/>
      <c r="P13" s="49">
        <v>12</v>
      </c>
      <c r="Q13" s="53" t="s">
        <v>902</v>
      </c>
      <c r="R13" s="106" t="s">
        <v>905</v>
      </c>
      <c r="S13" s="111">
        <v>14</v>
      </c>
      <c r="T13" s="106">
        <v>4</v>
      </c>
      <c r="U13" s="112">
        <f t="shared" si="1"/>
        <v>144</v>
      </c>
      <c r="V13" s="11"/>
    </row>
    <row r="14" spans="9:22" ht="14.25" customHeight="1" x14ac:dyDescent="0.35">
      <c r="I14" s="439">
        <v>13</v>
      </c>
      <c r="J14" s="440" t="s">
        <v>891</v>
      </c>
      <c r="K14" s="441" t="s">
        <v>960</v>
      </c>
      <c r="L14" s="441" t="s">
        <v>959</v>
      </c>
      <c r="M14" s="441">
        <v>4</v>
      </c>
      <c r="N14" s="431">
        <f t="shared" si="0"/>
        <v>144</v>
      </c>
      <c r="O14" s="12"/>
      <c r="P14" s="49">
        <v>13</v>
      </c>
      <c r="Q14" s="53" t="s">
        <v>902</v>
      </c>
      <c r="R14" s="106" t="s">
        <v>966</v>
      </c>
      <c r="S14" s="111" t="s">
        <v>965</v>
      </c>
      <c r="T14" s="106">
        <v>3</v>
      </c>
      <c r="U14" s="112">
        <f t="shared" si="1"/>
        <v>108</v>
      </c>
      <c r="V14" s="11"/>
    </row>
    <row r="15" spans="9:22" x14ac:dyDescent="0.35">
      <c r="I15" s="430">
        <v>14</v>
      </c>
      <c r="J15" s="440" t="s">
        <v>891</v>
      </c>
      <c r="K15" s="441" t="s">
        <v>958</v>
      </c>
      <c r="L15" s="441">
        <v>7</v>
      </c>
      <c r="M15" s="441">
        <v>1</v>
      </c>
      <c r="N15" s="431">
        <f t="shared" si="0"/>
        <v>36</v>
      </c>
      <c r="O15" s="12"/>
      <c r="P15" s="49">
        <v>14</v>
      </c>
      <c r="Q15" s="53" t="s">
        <v>902</v>
      </c>
      <c r="R15" s="106" t="s">
        <v>964</v>
      </c>
      <c r="S15" s="111" t="s">
        <v>963</v>
      </c>
      <c r="T15" s="106">
        <v>2</v>
      </c>
      <c r="U15" s="112">
        <f t="shared" si="1"/>
        <v>72</v>
      </c>
      <c r="V15" s="11"/>
    </row>
    <row r="16" spans="9:22" x14ac:dyDescent="0.35">
      <c r="I16" s="439">
        <v>15</v>
      </c>
      <c r="J16" s="440" t="s">
        <v>891</v>
      </c>
      <c r="K16" s="441" t="s">
        <v>957</v>
      </c>
      <c r="L16" s="441">
        <v>11</v>
      </c>
      <c r="M16" s="441">
        <v>2</v>
      </c>
      <c r="N16" s="431">
        <f t="shared" si="0"/>
        <v>72</v>
      </c>
      <c r="O16" s="12"/>
      <c r="P16" s="49">
        <v>15</v>
      </c>
      <c r="Q16" s="53" t="s">
        <v>902</v>
      </c>
      <c r="R16" s="106" t="s">
        <v>918</v>
      </c>
      <c r="S16" s="111">
        <v>4</v>
      </c>
      <c r="T16" s="106">
        <v>3</v>
      </c>
      <c r="U16" s="112">
        <f t="shared" si="1"/>
        <v>108</v>
      </c>
      <c r="V16" s="11"/>
    </row>
    <row r="17" spans="7:22" x14ac:dyDescent="0.35">
      <c r="I17" s="439">
        <v>16</v>
      </c>
      <c r="J17" s="440" t="s">
        <v>891</v>
      </c>
      <c r="K17" s="441" t="s">
        <v>957</v>
      </c>
      <c r="L17" s="441">
        <v>17</v>
      </c>
      <c r="M17" s="441">
        <v>2</v>
      </c>
      <c r="N17" s="431">
        <f t="shared" si="0"/>
        <v>72</v>
      </c>
      <c r="O17" s="12"/>
      <c r="P17" s="49">
        <v>16</v>
      </c>
      <c r="Q17" s="53" t="s">
        <v>902</v>
      </c>
      <c r="R17" s="106" t="s">
        <v>918</v>
      </c>
      <c r="S17" s="111">
        <v>14</v>
      </c>
      <c r="T17" s="106">
        <v>1</v>
      </c>
      <c r="U17" s="112">
        <f t="shared" si="1"/>
        <v>36</v>
      </c>
      <c r="V17" s="11"/>
    </row>
    <row r="18" spans="7:22" x14ac:dyDescent="0.35">
      <c r="I18" s="430">
        <v>17</v>
      </c>
      <c r="J18" s="440" t="s">
        <v>891</v>
      </c>
      <c r="K18" s="441" t="s">
        <v>957</v>
      </c>
      <c r="L18" s="441">
        <v>19</v>
      </c>
      <c r="M18" s="441">
        <v>2</v>
      </c>
      <c r="N18" s="431">
        <f t="shared" si="0"/>
        <v>72</v>
      </c>
      <c r="O18" s="12"/>
      <c r="P18" s="49">
        <v>17</v>
      </c>
      <c r="Q18" s="53" t="s">
        <v>902</v>
      </c>
      <c r="R18" s="106" t="s">
        <v>918</v>
      </c>
      <c r="S18" s="111">
        <v>16</v>
      </c>
      <c r="T18" s="106">
        <v>4</v>
      </c>
      <c r="U18" s="112">
        <f t="shared" si="1"/>
        <v>144</v>
      </c>
      <c r="V18" s="11"/>
    </row>
    <row r="19" spans="7:22" x14ac:dyDescent="0.35">
      <c r="I19" s="439">
        <v>18</v>
      </c>
      <c r="J19" s="440" t="s">
        <v>891</v>
      </c>
      <c r="K19" s="441" t="s">
        <v>957</v>
      </c>
      <c r="L19" s="441">
        <v>24</v>
      </c>
      <c r="M19" s="441">
        <v>2</v>
      </c>
      <c r="N19" s="431">
        <f t="shared" si="0"/>
        <v>72</v>
      </c>
      <c r="O19" s="12"/>
      <c r="P19" s="49">
        <v>18</v>
      </c>
      <c r="Q19" s="53" t="s">
        <v>902</v>
      </c>
      <c r="R19" s="106" t="s">
        <v>918</v>
      </c>
      <c r="S19" s="111">
        <v>29</v>
      </c>
      <c r="T19" s="106">
        <v>2</v>
      </c>
      <c r="U19" s="112">
        <f t="shared" si="1"/>
        <v>72</v>
      </c>
      <c r="V19" s="11"/>
    </row>
    <row r="20" spans="7:22" x14ac:dyDescent="0.35">
      <c r="I20" s="439">
        <v>19</v>
      </c>
      <c r="J20" s="440" t="s">
        <v>891</v>
      </c>
      <c r="K20" s="441" t="s">
        <v>957</v>
      </c>
      <c r="L20" s="441">
        <v>3</v>
      </c>
      <c r="M20" s="441">
        <v>2</v>
      </c>
      <c r="N20" s="431">
        <f t="shared" si="0"/>
        <v>72</v>
      </c>
      <c r="O20" s="12"/>
      <c r="P20" s="49">
        <v>19</v>
      </c>
      <c r="Q20" s="53" t="s">
        <v>902</v>
      </c>
      <c r="R20" s="106" t="s">
        <v>918</v>
      </c>
      <c r="S20" s="111">
        <v>30</v>
      </c>
      <c r="T20" s="106">
        <v>2</v>
      </c>
      <c r="U20" s="112">
        <f t="shared" si="1"/>
        <v>72</v>
      </c>
      <c r="V20" s="11"/>
    </row>
    <row r="21" spans="7:22" x14ac:dyDescent="0.35">
      <c r="I21" s="430">
        <v>20</v>
      </c>
      <c r="J21" s="440" t="s">
        <v>891</v>
      </c>
      <c r="K21" s="441" t="s">
        <v>955</v>
      </c>
      <c r="L21" s="441">
        <v>14</v>
      </c>
      <c r="M21" s="441">
        <v>2</v>
      </c>
      <c r="N21" s="431">
        <f t="shared" si="0"/>
        <v>72</v>
      </c>
      <c r="O21" s="12"/>
      <c r="P21" s="49">
        <v>20</v>
      </c>
      <c r="Q21" s="53" t="s">
        <v>902</v>
      </c>
      <c r="R21" s="106" t="s">
        <v>918</v>
      </c>
      <c r="S21" s="111">
        <v>31</v>
      </c>
      <c r="T21" s="106">
        <v>0</v>
      </c>
      <c r="U21" s="112">
        <f t="shared" si="1"/>
        <v>0</v>
      </c>
      <c r="V21" s="11"/>
    </row>
    <row r="22" spans="7:22" x14ac:dyDescent="0.35">
      <c r="I22" s="439">
        <v>21</v>
      </c>
      <c r="J22" s="440" t="s">
        <v>891</v>
      </c>
      <c r="K22" s="441" t="s">
        <v>941</v>
      </c>
      <c r="L22" s="441">
        <v>30</v>
      </c>
      <c r="M22" s="441">
        <v>6</v>
      </c>
      <c r="N22" s="431">
        <f t="shared" si="0"/>
        <v>216</v>
      </c>
      <c r="O22" s="12"/>
      <c r="P22" s="49">
        <v>21</v>
      </c>
      <c r="Q22" s="53" t="s">
        <v>902</v>
      </c>
      <c r="R22" s="106" t="s">
        <v>918</v>
      </c>
      <c r="S22" s="111">
        <v>39</v>
      </c>
      <c r="T22" s="106">
        <v>3</v>
      </c>
      <c r="U22" s="112">
        <f t="shared" si="1"/>
        <v>108</v>
      </c>
      <c r="V22" s="11"/>
    </row>
    <row r="23" spans="7:22" x14ac:dyDescent="0.35">
      <c r="I23" s="439">
        <v>22</v>
      </c>
      <c r="J23" s="440" t="s">
        <v>891</v>
      </c>
      <c r="K23" s="441" t="s">
        <v>950</v>
      </c>
      <c r="L23" s="441">
        <v>34</v>
      </c>
      <c r="M23" s="441">
        <v>2</v>
      </c>
      <c r="N23" s="431">
        <f t="shared" si="0"/>
        <v>72</v>
      </c>
      <c r="O23" s="12"/>
      <c r="P23" s="49">
        <v>22</v>
      </c>
      <c r="Q23" s="53" t="s">
        <v>902</v>
      </c>
      <c r="R23" s="106" t="s">
        <v>918</v>
      </c>
      <c r="S23" s="111">
        <v>41</v>
      </c>
      <c r="T23" s="106">
        <v>2</v>
      </c>
      <c r="U23" s="112">
        <f t="shared" si="1"/>
        <v>72</v>
      </c>
      <c r="V23" s="11"/>
    </row>
    <row r="24" spans="7:22" x14ac:dyDescent="0.35">
      <c r="I24" s="430">
        <v>23</v>
      </c>
      <c r="J24" s="440" t="s">
        <v>891</v>
      </c>
      <c r="K24" s="441" t="s">
        <v>950</v>
      </c>
      <c r="L24" s="441">
        <v>36</v>
      </c>
      <c r="M24" s="441">
        <v>2</v>
      </c>
      <c r="N24" s="431">
        <f t="shared" si="0"/>
        <v>72</v>
      </c>
      <c r="O24" s="12"/>
      <c r="P24" s="49">
        <v>23</v>
      </c>
      <c r="Q24" s="53" t="s">
        <v>902</v>
      </c>
      <c r="R24" s="106" t="s">
        <v>922</v>
      </c>
      <c r="S24" s="111" t="s">
        <v>954</v>
      </c>
      <c r="T24" s="106">
        <v>3</v>
      </c>
      <c r="U24" s="112">
        <f t="shared" si="1"/>
        <v>108</v>
      </c>
      <c r="V24" s="11"/>
    </row>
    <row r="25" spans="7:22" x14ac:dyDescent="0.35">
      <c r="I25" s="439">
        <v>24</v>
      </c>
      <c r="J25" s="440" t="s">
        <v>891</v>
      </c>
      <c r="K25" s="441" t="s">
        <v>941</v>
      </c>
      <c r="L25" s="441">
        <v>11</v>
      </c>
      <c r="M25" s="441">
        <v>4</v>
      </c>
      <c r="N25" s="431">
        <f t="shared" si="0"/>
        <v>144</v>
      </c>
      <c r="O25" s="12"/>
      <c r="P25" s="49">
        <v>24</v>
      </c>
      <c r="Q25" s="53" t="s">
        <v>902</v>
      </c>
      <c r="R25" s="106" t="s">
        <v>952</v>
      </c>
      <c r="S25" s="111">
        <v>3</v>
      </c>
      <c r="T25" s="106">
        <v>1</v>
      </c>
      <c r="U25" s="112">
        <f t="shared" si="1"/>
        <v>36</v>
      </c>
      <c r="V25" s="11"/>
    </row>
    <row r="26" spans="7:22" x14ac:dyDescent="0.35">
      <c r="I26" s="439">
        <v>25</v>
      </c>
      <c r="J26" s="440" t="s">
        <v>891</v>
      </c>
      <c r="K26" s="441" t="s">
        <v>941</v>
      </c>
      <c r="L26" s="441">
        <v>13</v>
      </c>
      <c r="M26" s="441">
        <v>2</v>
      </c>
      <c r="N26" s="431">
        <f t="shared" si="0"/>
        <v>72</v>
      </c>
      <c r="O26" s="12"/>
      <c r="P26" s="49">
        <v>25</v>
      </c>
      <c r="Q26" s="53" t="s">
        <v>902</v>
      </c>
      <c r="R26" s="106" t="s">
        <v>952</v>
      </c>
      <c r="S26" s="111">
        <v>5</v>
      </c>
      <c r="T26" s="106">
        <v>2</v>
      </c>
      <c r="U26" s="112">
        <f t="shared" si="1"/>
        <v>72</v>
      </c>
      <c r="V26" s="11"/>
    </row>
    <row r="27" spans="7:22" x14ac:dyDescent="0.35">
      <c r="I27" s="430">
        <v>26</v>
      </c>
      <c r="J27" s="440" t="s">
        <v>891</v>
      </c>
      <c r="K27" s="441" t="s">
        <v>941</v>
      </c>
      <c r="L27" s="441">
        <v>29</v>
      </c>
      <c r="M27" s="441">
        <v>1</v>
      </c>
      <c r="N27" s="431">
        <f t="shared" si="0"/>
        <v>36</v>
      </c>
      <c r="O27" s="12"/>
      <c r="P27" s="49">
        <v>26</v>
      </c>
      <c r="Q27" s="53" t="s">
        <v>902</v>
      </c>
      <c r="R27" s="106" t="s">
        <v>949</v>
      </c>
      <c r="S27" s="111" t="s">
        <v>948</v>
      </c>
      <c r="T27" s="106">
        <v>1</v>
      </c>
      <c r="U27" s="112">
        <f t="shared" si="1"/>
        <v>36</v>
      </c>
      <c r="V27" s="11"/>
    </row>
    <row r="28" spans="7:22" x14ac:dyDescent="0.35">
      <c r="I28" s="439">
        <v>27</v>
      </c>
      <c r="J28" s="440" t="s">
        <v>891</v>
      </c>
      <c r="K28" s="441" t="s">
        <v>941</v>
      </c>
      <c r="L28" s="441">
        <v>31</v>
      </c>
      <c r="M28" s="441">
        <v>2</v>
      </c>
      <c r="N28" s="431">
        <f t="shared" si="0"/>
        <v>72</v>
      </c>
      <c r="O28" s="12"/>
      <c r="P28" s="49">
        <v>27</v>
      </c>
      <c r="Q28" s="53" t="s">
        <v>902</v>
      </c>
      <c r="R28" s="106" t="s">
        <v>945</v>
      </c>
      <c r="S28" s="111" t="s">
        <v>946</v>
      </c>
      <c r="T28" s="106">
        <v>1</v>
      </c>
      <c r="U28" s="112">
        <f t="shared" si="1"/>
        <v>36</v>
      </c>
      <c r="V28" s="11"/>
    </row>
    <row r="29" spans="7:22" x14ac:dyDescent="0.35">
      <c r="I29" s="439">
        <v>28</v>
      </c>
      <c r="J29" s="440" t="s">
        <v>891</v>
      </c>
      <c r="K29" s="441" t="s">
        <v>941</v>
      </c>
      <c r="L29" s="441">
        <v>9</v>
      </c>
      <c r="M29" s="441">
        <v>0</v>
      </c>
      <c r="N29" s="431">
        <f t="shared" si="0"/>
        <v>0</v>
      </c>
      <c r="O29" s="12"/>
      <c r="P29" s="49">
        <v>28</v>
      </c>
      <c r="Q29" s="53" t="s">
        <v>902</v>
      </c>
      <c r="R29" s="106" t="s">
        <v>945</v>
      </c>
      <c r="S29" s="111" t="s">
        <v>733</v>
      </c>
      <c r="T29" s="106">
        <v>2</v>
      </c>
      <c r="U29" s="112">
        <f t="shared" si="1"/>
        <v>72</v>
      </c>
      <c r="V29" s="11"/>
    </row>
    <row r="30" spans="7:22" x14ac:dyDescent="0.35">
      <c r="G30" s="55"/>
      <c r="H30" s="55"/>
      <c r="I30" s="430">
        <v>29</v>
      </c>
      <c r="J30" s="440" t="s">
        <v>891</v>
      </c>
      <c r="K30" s="441" t="s">
        <v>940</v>
      </c>
      <c r="L30" s="441">
        <v>6</v>
      </c>
      <c r="M30" s="441">
        <v>2</v>
      </c>
      <c r="N30" s="431">
        <f t="shared" ref="N30:N58" si="2">M30*36</f>
        <v>72</v>
      </c>
      <c r="O30" s="12"/>
      <c r="P30" s="49">
        <v>29</v>
      </c>
      <c r="Q30" s="53" t="s">
        <v>902</v>
      </c>
      <c r="R30" s="106" t="s">
        <v>945</v>
      </c>
      <c r="S30" s="111" t="s">
        <v>944</v>
      </c>
      <c r="T30" s="106">
        <v>6</v>
      </c>
      <c r="U30" s="112">
        <f t="shared" si="1"/>
        <v>216</v>
      </c>
      <c r="V30" s="11"/>
    </row>
    <row r="31" spans="7:22" x14ac:dyDescent="0.35">
      <c r="G31" s="11"/>
      <c r="H31" s="11"/>
      <c r="I31" s="439">
        <v>30</v>
      </c>
      <c r="J31" s="440" t="s">
        <v>891</v>
      </c>
      <c r="K31" s="441" t="s">
        <v>939</v>
      </c>
      <c r="L31" s="441" t="s">
        <v>938</v>
      </c>
      <c r="M31" s="441">
        <v>1</v>
      </c>
      <c r="N31" s="431">
        <f t="shared" si="2"/>
        <v>36</v>
      </c>
      <c r="O31" s="12"/>
      <c r="P31" s="49">
        <v>30</v>
      </c>
      <c r="Q31" s="53" t="s">
        <v>902</v>
      </c>
      <c r="R31" s="106" t="s">
        <v>943</v>
      </c>
      <c r="S31" s="111" t="s">
        <v>942</v>
      </c>
      <c r="T31" s="106">
        <v>1</v>
      </c>
      <c r="U31" s="112">
        <f t="shared" si="1"/>
        <v>36</v>
      </c>
      <c r="V31" s="11"/>
    </row>
    <row r="32" spans="7:22" x14ac:dyDescent="0.35">
      <c r="G32" s="11"/>
      <c r="H32" s="11"/>
      <c r="I32" s="439">
        <v>31</v>
      </c>
      <c r="J32" s="440" t="s">
        <v>891</v>
      </c>
      <c r="K32" s="441" t="s">
        <v>936</v>
      </c>
      <c r="L32" s="441">
        <v>10</v>
      </c>
      <c r="M32" s="441">
        <v>1</v>
      </c>
      <c r="N32" s="431">
        <f t="shared" si="2"/>
        <v>36</v>
      </c>
      <c r="O32" s="12"/>
      <c r="P32" s="49">
        <v>31</v>
      </c>
      <c r="Q32" s="53" t="s">
        <v>902</v>
      </c>
      <c r="R32" s="106" t="s">
        <v>935</v>
      </c>
      <c r="S32" s="111">
        <v>23</v>
      </c>
      <c r="T32" s="106">
        <v>3</v>
      </c>
      <c r="U32" s="112">
        <f t="shared" si="1"/>
        <v>108</v>
      </c>
      <c r="V32" s="11"/>
    </row>
    <row r="33" spans="1:22" x14ac:dyDescent="0.35">
      <c r="G33" s="11"/>
      <c r="H33" s="11"/>
      <c r="I33" s="430">
        <v>32</v>
      </c>
      <c r="J33" s="440" t="s">
        <v>891</v>
      </c>
      <c r="K33" s="441" t="s">
        <v>936</v>
      </c>
      <c r="L33" s="441">
        <v>19</v>
      </c>
      <c r="M33" s="441">
        <v>2</v>
      </c>
      <c r="N33" s="431">
        <f t="shared" si="2"/>
        <v>72</v>
      </c>
      <c r="O33" s="12"/>
      <c r="P33" s="49">
        <v>32</v>
      </c>
      <c r="Q33" s="53" t="s">
        <v>902</v>
      </c>
      <c r="R33" s="106" t="s">
        <v>935</v>
      </c>
      <c r="S33" s="111">
        <v>27</v>
      </c>
      <c r="T33" s="106">
        <v>2</v>
      </c>
      <c r="U33" s="112">
        <f t="shared" ref="U33:U72" si="3">T33*36</f>
        <v>72</v>
      </c>
      <c r="V33" s="11"/>
    </row>
    <row r="34" spans="1:22" x14ac:dyDescent="0.35">
      <c r="G34" s="11"/>
      <c r="H34" s="11"/>
      <c r="I34" s="439">
        <v>33</v>
      </c>
      <c r="J34" s="440" t="s">
        <v>891</v>
      </c>
      <c r="K34" s="441" t="s">
        <v>936</v>
      </c>
      <c r="L34" s="441">
        <v>3</v>
      </c>
      <c r="M34" s="441">
        <v>0</v>
      </c>
      <c r="N34" s="431">
        <f t="shared" si="2"/>
        <v>0</v>
      </c>
      <c r="O34" s="12"/>
      <c r="P34" s="49">
        <v>33</v>
      </c>
      <c r="Q34" s="53" t="s">
        <v>902</v>
      </c>
      <c r="R34" s="106" t="s">
        <v>935</v>
      </c>
      <c r="S34" s="111" t="s">
        <v>937</v>
      </c>
      <c r="T34" s="106">
        <v>2</v>
      </c>
      <c r="U34" s="112">
        <f t="shared" si="3"/>
        <v>72</v>
      </c>
      <c r="V34" s="11"/>
    </row>
    <row r="35" spans="1:22" x14ac:dyDescent="0.35">
      <c r="G35" s="11"/>
      <c r="H35" s="11"/>
      <c r="I35" s="439">
        <v>34</v>
      </c>
      <c r="J35" s="440" t="s">
        <v>891</v>
      </c>
      <c r="K35" s="441" t="s">
        <v>934</v>
      </c>
      <c r="L35" s="441">
        <v>10</v>
      </c>
      <c r="M35" s="441">
        <v>1</v>
      </c>
      <c r="N35" s="431">
        <f t="shared" si="2"/>
        <v>36</v>
      </c>
      <c r="O35" s="12"/>
      <c r="P35" s="49">
        <v>34</v>
      </c>
      <c r="Q35" s="53" t="s">
        <v>902</v>
      </c>
      <c r="R35" s="106" t="s">
        <v>935</v>
      </c>
      <c r="S35" s="111">
        <v>30</v>
      </c>
      <c r="T35" s="106">
        <v>2</v>
      </c>
      <c r="U35" s="112">
        <f t="shared" si="3"/>
        <v>72</v>
      </c>
      <c r="V35" s="11"/>
    </row>
    <row r="36" spans="1:22" x14ac:dyDescent="0.35">
      <c r="G36" s="11"/>
      <c r="H36" s="11"/>
      <c r="I36" s="430">
        <v>35</v>
      </c>
      <c r="J36" s="440" t="s">
        <v>891</v>
      </c>
      <c r="K36" s="441" t="s">
        <v>934</v>
      </c>
      <c r="L36" s="441">
        <v>3</v>
      </c>
      <c r="M36" s="441">
        <v>2</v>
      </c>
      <c r="N36" s="431">
        <f t="shared" si="2"/>
        <v>72</v>
      </c>
      <c r="O36" s="12"/>
      <c r="P36" s="49">
        <v>35</v>
      </c>
      <c r="Q36" s="53" t="s">
        <v>902</v>
      </c>
      <c r="R36" s="106" t="s">
        <v>935</v>
      </c>
      <c r="S36" s="111">
        <v>32</v>
      </c>
      <c r="T36" s="106">
        <v>1</v>
      </c>
      <c r="U36" s="112">
        <f t="shared" si="3"/>
        <v>36</v>
      </c>
      <c r="V36" s="11"/>
    </row>
    <row r="37" spans="1:22" x14ac:dyDescent="0.35">
      <c r="G37" s="11"/>
      <c r="H37" s="11"/>
      <c r="I37" s="439">
        <v>36</v>
      </c>
      <c r="J37" s="440" t="s">
        <v>891</v>
      </c>
      <c r="K37" s="441" t="s">
        <v>927</v>
      </c>
      <c r="L37" s="441">
        <v>14</v>
      </c>
      <c r="M37" s="441">
        <v>1</v>
      </c>
      <c r="N37" s="431">
        <f t="shared" si="2"/>
        <v>36</v>
      </c>
      <c r="O37" s="12"/>
      <c r="P37" s="49">
        <v>36</v>
      </c>
      <c r="Q37" s="53" t="s">
        <v>902</v>
      </c>
      <c r="R37" s="106" t="s">
        <v>935</v>
      </c>
      <c r="S37" s="111">
        <v>34</v>
      </c>
      <c r="T37" s="106">
        <v>4</v>
      </c>
      <c r="U37" s="112">
        <f t="shared" si="3"/>
        <v>144</v>
      </c>
      <c r="V37" s="11"/>
    </row>
    <row r="38" spans="1:22" x14ac:dyDescent="0.35">
      <c r="I38" s="439">
        <v>37</v>
      </c>
      <c r="J38" s="440" t="s">
        <v>891</v>
      </c>
      <c r="K38" s="441" t="s">
        <v>927</v>
      </c>
      <c r="L38" s="441" t="s">
        <v>84</v>
      </c>
      <c r="M38" s="441">
        <v>4</v>
      </c>
      <c r="N38" s="431">
        <f t="shared" si="2"/>
        <v>144</v>
      </c>
      <c r="O38" s="12"/>
      <c r="P38" s="49">
        <v>37</v>
      </c>
      <c r="Q38" s="53" t="s">
        <v>902</v>
      </c>
      <c r="R38" s="106" t="s">
        <v>905</v>
      </c>
      <c r="S38" s="111">
        <v>28</v>
      </c>
      <c r="T38" s="106">
        <v>2</v>
      </c>
      <c r="U38" s="112">
        <f t="shared" si="3"/>
        <v>72</v>
      </c>
      <c r="V38" s="11"/>
    </row>
    <row r="39" spans="1:22" x14ac:dyDescent="0.35">
      <c r="I39" s="430">
        <v>38</v>
      </c>
      <c r="J39" s="440" t="s">
        <v>891</v>
      </c>
      <c r="K39" s="441" t="s">
        <v>927</v>
      </c>
      <c r="L39" s="441" t="s">
        <v>715</v>
      </c>
      <c r="M39" s="441">
        <v>1</v>
      </c>
      <c r="N39" s="431">
        <f t="shared" si="2"/>
        <v>36</v>
      </c>
      <c r="O39" s="12"/>
      <c r="P39" s="49">
        <v>38</v>
      </c>
      <c r="Q39" s="53" t="s">
        <v>902</v>
      </c>
      <c r="R39" s="106" t="s">
        <v>933</v>
      </c>
      <c r="S39" s="111">
        <v>17</v>
      </c>
      <c r="T39" s="106">
        <v>3</v>
      </c>
      <c r="U39" s="112">
        <f t="shared" si="3"/>
        <v>108</v>
      </c>
      <c r="V39" s="11"/>
    </row>
    <row r="40" spans="1:22" x14ac:dyDescent="0.35">
      <c r="I40" s="439">
        <v>39</v>
      </c>
      <c r="J40" s="440" t="s">
        <v>891</v>
      </c>
      <c r="K40" s="441" t="s">
        <v>927</v>
      </c>
      <c r="L40" s="441" t="s">
        <v>72</v>
      </c>
      <c r="M40" s="441">
        <v>1</v>
      </c>
      <c r="N40" s="431">
        <f t="shared" si="2"/>
        <v>36</v>
      </c>
      <c r="O40" s="12"/>
      <c r="P40" s="49">
        <v>39</v>
      </c>
      <c r="Q40" s="53" t="s">
        <v>902</v>
      </c>
      <c r="R40" s="106" t="s">
        <v>933</v>
      </c>
      <c r="S40" s="111">
        <v>26</v>
      </c>
      <c r="T40" s="106">
        <v>2</v>
      </c>
      <c r="U40" s="112">
        <f t="shared" si="3"/>
        <v>72</v>
      </c>
      <c r="V40" s="11"/>
    </row>
    <row r="41" spans="1:22" x14ac:dyDescent="0.35">
      <c r="I41" s="439">
        <v>40</v>
      </c>
      <c r="J41" s="440" t="s">
        <v>891</v>
      </c>
      <c r="K41" s="441" t="s">
        <v>927</v>
      </c>
      <c r="L41" s="441" t="s">
        <v>929</v>
      </c>
      <c r="M41" s="441">
        <v>1</v>
      </c>
      <c r="N41" s="431">
        <f t="shared" si="2"/>
        <v>36</v>
      </c>
      <c r="O41" s="12"/>
      <c r="P41" s="49">
        <v>40</v>
      </c>
      <c r="Q41" s="53" t="s">
        <v>902</v>
      </c>
      <c r="R41" s="106" t="s">
        <v>917</v>
      </c>
      <c r="S41" s="111" t="s">
        <v>932</v>
      </c>
      <c r="T41" s="106">
        <v>2</v>
      </c>
      <c r="U41" s="112">
        <f t="shared" si="3"/>
        <v>72</v>
      </c>
      <c r="V41" s="11"/>
    </row>
    <row r="42" spans="1:22" x14ac:dyDescent="0.35">
      <c r="I42" s="430">
        <v>41</v>
      </c>
      <c r="J42" s="440" t="s">
        <v>891</v>
      </c>
      <c r="K42" s="441" t="s">
        <v>927</v>
      </c>
      <c r="L42" s="441">
        <v>28</v>
      </c>
      <c r="M42" s="441">
        <v>0</v>
      </c>
      <c r="N42" s="431">
        <f t="shared" si="2"/>
        <v>0</v>
      </c>
      <c r="O42" s="12"/>
      <c r="P42" s="49">
        <v>41</v>
      </c>
      <c r="Q42" s="53" t="s">
        <v>902</v>
      </c>
      <c r="R42" s="106" t="s">
        <v>931</v>
      </c>
      <c r="S42" s="111">
        <v>143</v>
      </c>
      <c r="T42" s="106">
        <v>4</v>
      </c>
      <c r="U42" s="112">
        <f t="shared" si="3"/>
        <v>144</v>
      </c>
      <c r="V42" s="11"/>
    </row>
    <row r="43" spans="1:22" ht="16" thickBot="1" x14ac:dyDescent="0.4">
      <c r="A43" s="557" t="s">
        <v>956</v>
      </c>
      <c r="B43" s="557"/>
      <c r="C43" s="557"/>
      <c r="D43" s="557"/>
      <c r="E43" s="557"/>
      <c r="F43" s="557"/>
      <c r="I43" s="439">
        <v>42</v>
      </c>
      <c r="J43" s="440" t="s">
        <v>891</v>
      </c>
      <c r="K43" s="441" t="s">
        <v>927</v>
      </c>
      <c r="L43" s="441" t="s">
        <v>926</v>
      </c>
      <c r="M43" s="441">
        <v>1</v>
      </c>
      <c r="N43" s="431">
        <f t="shared" si="2"/>
        <v>36</v>
      </c>
      <c r="O43" s="12"/>
      <c r="P43" s="49">
        <v>42</v>
      </c>
      <c r="Q43" s="53" t="s">
        <v>902</v>
      </c>
      <c r="R43" s="106" t="s">
        <v>918</v>
      </c>
      <c r="S43" s="111" t="s">
        <v>930</v>
      </c>
      <c r="T43" s="106">
        <v>3</v>
      </c>
      <c r="U43" s="112">
        <f t="shared" si="3"/>
        <v>108</v>
      </c>
      <c r="V43" s="11"/>
    </row>
    <row r="44" spans="1:22" ht="15.5" thickBot="1" x14ac:dyDescent="0.4">
      <c r="A44" s="67" t="s">
        <v>123</v>
      </c>
      <c r="B44" s="67" t="s">
        <v>1041</v>
      </c>
      <c r="C44" s="67" t="s">
        <v>122</v>
      </c>
      <c r="D44" s="67" t="s">
        <v>121</v>
      </c>
      <c r="E44" s="67" t="s">
        <v>120</v>
      </c>
      <c r="F44" s="67" t="s">
        <v>119</v>
      </c>
      <c r="I44" s="439">
        <v>43</v>
      </c>
      <c r="J44" s="440" t="s">
        <v>891</v>
      </c>
      <c r="K44" s="441" t="s">
        <v>861</v>
      </c>
      <c r="L44" s="441" t="s">
        <v>925</v>
      </c>
      <c r="M44" s="441">
        <v>1</v>
      </c>
      <c r="N44" s="431">
        <f t="shared" si="2"/>
        <v>36</v>
      </c>
      <c r="O44" s="12"/>
      <c r="P44" s="49">
        <v>43</v>
      </c>
      <c r="Q44" s="53" t="s">
        <v>902</v>
      </c>
      <c r="R44" s="106" t="s">
        <v>918</v>
      </c>
      <c r="S44" s="111">
        <v>57</v>
      </c>
      <c r="T44" s="106">
        <v>2</v>
      </c>
      <c r="U44" s="112">
        <f t="shared" si="3"/>
        <v>72</v>
      </c>
      <c r="V44" s="11"/>
    </row>
    <row r="45" spans="1:22" ht="16" thickBot="1" x14ac:dyDescent="0.4">
      <c r="A45" s="558" t="s">
        <v>117</v>
      </c>
      <c r="B45" s="559"/>
      <c r="C45" s="560"/>
      <c r="D45" s="66">
        <v>750</v>
      </c>
      <c r="E45" s="66">
        <v>420</v>
      </c>
      <c r="F45" s="66">
        <v>250</v>
      </c>
      <c r="I45" s="430">
        <v>44</v>
      </c>
      <c r="J45" s="440" t="s">
        <v>891</v>
      </c>
      <c r="K45" s="441" t="s">
        <v>861</v>
      </c>
      <c r="L45" s="441" t="s">
        <v>924</v>
      </c>
      <c r="M45" s="441">
        <v>1</v>
      </c>
      <c r="N45" s="431">
        <f t="shared" si="2"/>
        <v>36</v>
      </c>
      <c r="O45" s="12"/>
      <c r="P45" s="49">
        <v>44</v>
      </c>
      <c r="Q45" s="53" t="s">
        <v>902</v>
      </c>
      <c r="R45" s="106" t="s">
        <v>918</v>
      </c>
      <c r="S45" s="111" t="s">
        <v>928</v>
      </c>
      <c r="T45" s="106">
        <v>3</v>
      </c>
      <c r="U45" s="112">
        <f t="shared" si="3"/>
        <v>108</v>
      </c>
      <c r="V45" s="11"/>
    </row>
    <row r="46" spans="1:22" ht="16" thickBot="1" x14ac:dyDescent="0.4">
      <c r="A46" s="446" t="s">
        <v>953</v>
      </c>
      <c r="B46" s="447" t="s">
        <v>1094</v>
      </c>
      <c r="C46" s="448">
        <f>M70</f>
        <v>0</v>
      </c>
      <c r="D46" s="449">
        <f>C46*D45</f>
        <v>0</v>
      </c>
      <c r="E46" s="449">
        <f>C46*E45</f>
        <v>0</v>
      </c>
      <c r="F46" s="449">
        <f>C46*F45</f>
        <v>0</v>
      </c>
      <c r="I46" s="439">
        <v>45</v>
      </c>
      <c r="J46" s="440" t="s">
        <v>891</v>
      </c>
      <c r="K46" s="441" t="s">
        <v>861</v>
      </c>
      <c r="L46" s="441">
        <v>66</v>
      </c>
      <c r="M46" s="441">
        <v>3</v>
      </c>
      <c r="N46" s="431">
        <f t="shared" si="2"/>
        <v>108</v>
      </c>
      <c r="O46" s="12"/>
      <c r="P46" s="49">
        <v>45</v>
      </c>
      <c r="Q46" s="53" t="s">
        <v>902</v>
      </c>
      <c r="R46" s="106" t="s">
        <v>918</v>
      </c>
      <c r="S46" s="111">
        <v>75</v>
      </c>
      <c r="T46" s="106">
        <v>2</v>
      </c>
      <c r="U46" s="112">
        <f t="shared" si="3"/>
        <v>72</v>
      </c>
      <c r="V46" s="11"/>
    </row>
    <row r="47" spans="1:22" ht="16" thickBot="1" x14ac:dyDescent="0.4">
      <c r="A47" s="61" t="s">
        <v>951</v>
      </c>
      <c r="B47" s="234" t="s">
        <v>1094</v>
      </c>
      <c r="C47" s="63">
        <f>T73</f>
        <v>160</v>
      </c>
      <c r="D47" s="59">
        <f>C47*D45</f>
        <v>120000</v>
      </c>
      <c r="E47" s="59">
        <f>C47*E45</f>
        <v>67200</v>
      </c>
      <c r="F47" s="59">
        <f>C47*F45</f>
        <v>40000</v>
      </c>
      <c r="I47" s="439">
        <v>46</v>
      </c>
      <c r="J47" s="440" t="s">
        <v>891</v>
      </c>
      <c r="K47" s="441" t="s">
        <v>861</v>
      </c>
      <c r="L47" s="441">
        <v>96</v>
      </c>
      <c r="M47" s="441">
        <v>1</v>
      </c>
      <c r="N47" s="431">
        <f t="shared" si="2"/>
        <v>36</v>
      </c>
      <c r="O47" s="12"/>
      <c r="P47" s="49">
        <v>46</v>
      </c>
      <c r="Q47" s="53" t="s">
        <v>902</v>
      </c>
      <c r="R47" s="106" t="s">
        <v>923</v>
      </c>
      <c r="S47" s="111">
        <v>4</v>
      </c>
      <c r="T47" s="106">
        <v>2</v>
      </c>
      <c r="U47" s="112">
        <f t="shared" si="3"/>
        <v>72</v>
      </c>
      <c r="V47" s="11"/>
    </row>
    <row r="48" spans="1:22" ht="16" thickBot="1" x14ac:dyDescent="0.4">
      <c r="A48" s="446" t="s">
        <v>947</v>
      </c>
      <c r="B48" s="447" t="s">
        <v>1094</v>
      </c>
      <c r="C48" s="450">
        <f>T139</f>
        <v>0</v>
      </c>
      <c r="D48" s="449">
        <f>C48*D45</f>
        <v>0</v>
      </c>
      <c r="E48" s="449">
        <f>C48*E45</f>
        <v>0</v>
      </c>
      <c r="F48" s="449">
        <f>C48*F45</f>
        <v>0</v>
      </c>
      <c r="I48" s="430">
        <v>47</v>
      </c>
      <c r="J48" s="440" t="s">
        <v>891</v>
      </c>
      <c r="K48" s="441" t="s">
        <v>915</v>
      </c>
      <c r="L48" s="441" t="s">
        <v>921</v>
      </c>
      <c r="M48" s="441">
        <v>1</v>
      </c>
      <c r="N48" s="431">
        <f t="shared" si="2"/>
        <v>36</v>
      </c>
      <c r="O48" s="12"/>
      <c r="P48" s="49">
        <v>47</v>
      </c>
      <c r="Q48" s="53" t="s">
        <v>902</v>
      </c>
      <c r="R48" s="106" t="s">
        <v>923</v>
      </c>
      <c r="S48" s="111">
        <v>5</v>
      </c>
      <c r="T48" s="106">
        <v>2</v>
      </c>
      <c r="U48" s="112">
        <f t="shared" si="3"/>
        <v>72</v>
      </c>
      <c r="V48" s="11"/>
    </row>
    <row r="49" spans="1:22" ht="16" thickBot="1" x14ac:dyDescent="0.4">
      <c r="A49" s="58" t="s">
        <v>5</v>
      </c>
      <c r="B49" s="58"/>
      <c r="C49" s="78">
        <f>SUM(C46:C48)</f>
        <v>160</v>
      </c>
      <c r="D49" s="56">
        <f>SUM(D46:D48)</f>
        <v>120000</v>
      </c>
      <c r="E49" s="56">
        <f>SUM(E46:E48)</f>
        <v>67200</v>
      </c>
      <c r="F49" s="56">
        <f>SUM(F46:F48)</f>
        <v>40000</v>
      </c>
      <c r="I49" s="439">
        <v>48</v>
      </c>
      <c r="J49" s="440" t="s">
        <v>891</v>
      </c>
      <c r="K49" s="441" t="s">
        <v>915</v>
      </c>
      <c r="L49" s="441">
        <v>21</v>
      </c>
      <c r="M49" s="441">
        <v>2</v>
      </c>
      <c r="N49" s="431">
        <f t="shared" si="2"/>
        <v>72</v>
      </c>
      <c r="O49" s="12"/>
      <c r="P49" s="49">
        <v>48</v>
      </c>
      <c r="Q49" s="53" t="s">
        <v>902</v>
      </c>
      <c r="R49" s="106" t="s">
        <v>922</v>
      </c>
      <c r="S49" s="111">
        <v>3</v>
      </c>
      <c r="T49" s="106">
        <v>3</v>
      </c>
      <c r="U49" s="112">
        <f t="shared" si="3"/>
        <v>108</v>
      </c>
      <c r="V49" s="11"/>
    </row>
    <row r="50" spans="1:22" ht="28" x14ac:dyDescent="0.35">
      <c r="I50" s="439">
        <v>49</v>
      </c>
      <c r="J50" s="440" t="s">
        <v>891</v>
      </c>
      <c r="K50" s="441" t="s">
        <v>915</v>
      </c>
      <c r="L50" s="441">
        <v>23</v>
      </c>
      <c r="M50" s="441">
        <v>1</v>
      </c>
      <c r="N50" s="431">
        <f t="shared" si="2"/>
        <v>36</v>
      </c>
      <c r="O50" s="12"/>
      <c r="P50" s="49">
        <v>49</v>
      </c>
      <c r="Q50" s="53" t="s">
        <v>902</v>
      </c>
      <c r="R50" s="106" t="s">
        <v>920</v>
      </c>
      <c r="S50" s="111">
        <v>13</v>
      </c>
      <c r="T50" s="106">
        <v>1</v>
      </c>
      <c r="U50" s="112">
        <f t="shared" si="3"/>
        <v>36</v>
      </c>
      <c r="V50" s="11"/>
    </row>
    <row r="51" spans="1:22" ht="21" customHeight="1" x14ac:dyDescent="0.35">
      <c r="I51" s="430">
        <v>50</v>
      </c>
      <c r="J51" s="440" t="s">
        <v>891</v>
      </c>
      <c r="K51" s="441" t="s">
        <v>915</v>
      </c>
      <c r="L51" s="441">
        <v>28</v>
      </c>
      <c r="M51" s="441">
        <v>1</v>
      </c>
      <c r="N51" s="431">
        <f t="shared" si="2"/>
        <v>36</v>
      </c>
      <c r="O51" s="12"/>
      <c r="P51" s="49">
        <v>50</v>
      </c>
      <c r="Q51" s="53" t="s">
        <v>902</v>
      </c>
      <c r="R51" s="106" t="s">
        <v>919</v>
      </c>
      <c r="S51" s="111">
        <v>5</v>
      </c>
      <c r="T51" s="106">
        <v>2</v>
      </c>
      <c r="U51" s="112">
        <f t="shared" si="3"/>
        <v>72</v>
      </c>
      <c r="V51" s="11"/>
    </row>
    <row r="52" spans="1:22" x14ac:dyDescent="0.35">
      <c r="I52" s="439">
        <v>51</v>
      </c>
      <c r="J52" s="440" t="s">
        <v>891</v>
      </c>
      <c r="K52" s="441" t="s">
        <v>915</v>
      </c>
      <c r="L52" s="441">
        <v>36</v>
      </c>
      <c r="M52" s="441">
        <v>3</v>
      </c>
      <c r="N52" s="431">
        <f t="shared" si="2"/>
        <v>108</v>
      </c>
      <c r="O52" s="12"/>
      <c r="P52" s="49">
        <v>51</v>
      </c>
      <c r="Q52" s="53" t="s">
        <v>902</v>
      </c>
      <c r="R52" s="148" t="s">
        <v>917</v>
      </c>
      <c r="S52" s="111" t="s">
        <v>143</v>
      </c>
      <c r="T52" s="33">
        <v>5</v>
      </c>
      <c r="U52" s="152">
        <f t="shared" si="3"/>
        <v>180</v>
      </c>
      <c r="V52" s="11"/>
    </row>
    <row r="53" spans="1:22" ht="15.5" x14ac:dyDescent="0.35">
      <c r="A53" s="561" t="s">
        <v>1009</v>
      </c>
      <c r="B53" s="561"/>
      <c r="C53" s="562"/>
      <c r="I53" s="439">
        <v>52</v>
      </c>
      <c r="J53" s="440" t="s">
        <v>891</v>
      </c>
      <c r="K53" s="441" t="s">
        <v>915</v>
      </c>
      <c r="L53" s="441" t="s">
        <v>914</v>
      </c>
      <c r="M53" s="441">
        <v>1</v>
      </c>
      <c r="N53" s="431">
        <f t="shared" si="2"/>
        <v>36</v>
      </c>
      <c r="O53" s="12"/>
      <c r="P53" s="49">
        <v>52</v>
      </c>
      <c r="Q53" s="53" t="s">
        <v>902</v>
      </c>
      <c r="R53" s="148" t="s">
        <v>918</v>
      </c>
      <c r="S53" s="111" t="s">
        <v>806</v>
      </c>
      <c r="T53" s="33">
        <v>1</v>
      </c>
      <c r="U53" s="152">
        <f t="shared" si="3"/>
        <v>36</v>
      </c>
      <c r="V53" s="11"/>
    </row>
    <row r="54" spans="1:22" x14ac:dyDescent="0.35">
      <c r="I54" s="430">
        <v>53</v>
      </c>
      <c r="J54" s="440" t="s">
        <v>891</v>
      </c>
      <c r="K54" s="441" t="s">
        <v>912</v>
      </c>
      <c r="L54" s="441">
        <v>6</v>
      </c>
      <c r="M54" s="441">
        <v>1</v>
      </c>
      <c r="N54" s="431">
        <f t="shared" si="2"/>
        <v>36</v>
      </c>
      <c r="O54" s="12"/>
      <c r="P54" s="49">
        <v>53</v>
      </c>
      <c r="Q54" s="53" t="s">
        <v>902</v>
      </c>
      <c r="R54" s="148" t="s">
        <v>917</v>
      </c>
      <c r="S54" s="111" t="s">
        <v>916</v>
      </c>
      <c r="T54" s="106">
        <v>2</v>
      </c>
      <c r="U54" s="151">
        <f t="shared" si="3"/>
        <v>72</v>
      </c>
      <c r="V54" s="11"/>
    </row>
    <row r="55" spans="1:22" x14ac:dyDescent="0.35">
      <c r="I55" s="439">
        <v>54</v>
      </c>
      <c r="J55" s="440" t="s">
        <v>891</v>
      </c>
      <c r="K55" s="441" t="s">
        <v>910</v>
      </c>
      <c r="L55" s="441" t="s">
        <v>298</v>
      </c>
      <c r="M55" s="441">
        <v>1</v>
      </c>
      <c r="N55" s="431">
        <f t="shared" si="2"/>
        <v>36</v>
      </c>
      <c r="O55" s="12"/>
      <c r="P55" s="49">
        <v>54</v>
      </c>
      <c r="Q55" s="53" t="s">
        <v>902</v>
      </c>
      <c r="R55" s="106" t="s">
        <v>905</v>
      </c>
      <c r="S55" s="111" t="s">
        <v>913</v>
      </c>
      <c r="T55" s="106">
        <v>2</v>
      </c>
      <c r="U55" s="112">
        <f t="shared" si="3"/>
        <v>72</v>
      </c>
      <c r="V55" s="11"/>
    </row>
    <row r="56" spans="1:22" x14ac:dyDescent="0.35">
      <c r="I56" s="439">
        <v>55</v>
      </c>
      <c r="J56" s="440" t="s">
        <v>891</v>
      </c>
      <c r="K56" s="441" t="s">
        <v>908</v>
      </c>
      <c r="L56" s="441">
        <v>9</v>
      </c>
      <c r="M56" s="441">
        <v>1</v>
      </c>
      <c r="N56" s="431">
        <f t="shared" si="2"/>
        <v>36</v>
      </c>
      <c r="O56" s="12"/>
      <c r="P56" s="49">
        <v>55</v>
      </c>
      <c r="Q56" s="53" t="s">
        <v>902</v>
      </c>
      <c r="R56" s="106" t="s">
        <v>907</v>
      </c>
      <c r="S56" s="111" t="s">
        <v>911</v>
      </c>
      <c r="T56" s="106">
        <v>2</v>
      </c>
      <c r="U56" s="112">
        <f t="shared" si="3"/>
        <v>72</v>
      </c>
      <c r="V56" s="11"/>
    </row>
    <row r="57" spans="1:22" x14ac:dyDescent="0.35">
      <c r="I57" s="430">
        <v>56</v>
      </c>
      <c r="J57" s="440" t="s">
        <v>891</v>
      </c>
      <c r="K57" s="441" t="s">
        <v>900</v>
      </c>
      <c r="L57" s="437" t="s">
        <v>906</v>
      </c>
      <c r="M57" s="442">
        <v>1</v>
      </c>
      <c r="N57" s="431">
        <f t="shared" si="2"/>
        <v>36</v>
      </c>
      <c r="O57" s="12"/>
      <c r="P57" s="49">
        <v>56</v>
      </c>
      <c r="Q57" s="53" t="s">
        <v>902</v>
      </c>
      <c r="R57" s="106" t="s">
        <v>907</v>
      </c>
      <c r="S57" s="111" t="s">
        <v>909</v>
      </c>
      <c r="T57" s="106">
        <v>1</v>
      </c>
      <c r="U57" s="112">
        <f t="shared" si="3"/>
        <v>36</v>
      </c>
      <c r="V57" s="11"/>
    </row>
    <row r="58" spans="1:22" x14ac:dyDescent="0.35">
      <c r="I58" s="439">
        <v>57</v>
      </c>
      <c r="J58" s="440" t="s">
        <v>891</v>
      </c>
      <c r="K58" s="441" t="s">
        <v>900</v>
      </c>
      <c r="L58" s="443" t="s">
        <v>739</v>
      </c>
      <c r="M58" s="441">
        <v>1</v>
      </c>
      <c r="N58" s="431">
        <f t="shared" si="2"/>
        <v>36</v>
      </c>
      <c r="O58" s="12"/>
      <c r="P58" s="49">
        <v>57</v>
      </c>
      <c r="Q58" s="53" t="s">
        <v>902</v>
      </c>
      <c r="R58" s="106" t="s">
        <v>905</v>
      </c>
      <c r="S58" s="111" t="s">
        <v>58</v>
      </c>
      <c r="T58" s="106">
        <v>1</v>
      </c>
      <c r="U58" s="112">
        <f t="shared" si="3"/>
        <v>36</v>
      </c>
      <c r="V58" s="11"/>
    </row>
    <row r="59" spans="1:22" x14ac:dyDescent="0.35">
      <c r="I59" s="439">
        <v>58</v>
      </c>
      <c r="J59" s="440" t="s">
        <v>891</v>
      </c>
      <c r="K59" s="441" t="s">
        <v>900</v>
      </c>
      <c r="L59" s="441">
        <v>73</v>
      </c>
      <c r="M59" s="441">
        <v>2</v>
      </c>
      <c r="N59" s="431">
        <f t="shared" ref="N59:N69" si="4">M59*36</f>
        <v>72</v>
      </c>
      <c r="O59" s="12"/>
      <c r="P59" s="49">
        <v>58</v>
      </c>
      <c r="Q59" s="53" t="s">
        <v>902</v>
      </c>
      <c r="R59" s="106" t="s">
        <v>905</v>
      </c>
      <c r="S59" s="111" t="s">
        <v>84</v>
      </c>
      <c r="T59" s="106">
        <v>2</v>
      </c>
      <c r="U59" s="112">
        <f t="shared" si="3"/>
        <v>72</v>
      </c>
      <c r="V59" s="11"/>
    </row>
    <row r="60" spans="1:22" x14ac:dyDescent="0.35">
      <c r="I60" s="430">
        <v>59</v>
      </c>
      <c r="J60" s="440" t="s">
        <v>891</v>
      </c>
      <c r="K60" s="441" t="s">
        <v>899</v>
      </c>
      <c r="L60" s="441">
        <v>12</v>
      </c>
      <c r="M60" s="441">
        <v>1</v>
      </c>
      <c r="N60" s="444">
        <f t="shared" si="4"/>
        <v>36</v>
      </c>
      <c r="O60" s="12"/>
      <c r="P60" s="49">
        <v>59</v>
      </c>
      <c r="Q60" s="53" t="s">
        <v>902</v>
      </c>
      <c r="R60" s="106" t="s">
        <v>907</v>
      </c>
      <c r="S60" s="111" t="s">
        <v>743</v>
      </c>
      <c r="T60" s="106">
        <v>2</v>
      </c>
      <c r="U60" s="112">
        <f t="shared" si="3"/>
        <v>72</v>
      </c>
      <c r="V60" s="11"/>
    </row>
    <row r="61" spans="1:22" x14ac:dyDescent="0.35">
      <c r="I61" s="439">
        <v>60</v>
      </c>
      <c r="J61" s="440" t="s">
        <v>891</v>
      </c>
      <c r="K61" s="441" t="s">
        <v>899</v>
      </c>
      <c r="L61" s="441">
        <v>20</v>
      </c>
      <c r="M61" s="441">
        <v>3</v>
      </c>
      <c r="N61" s="431">
        <f t="shared" si="4"/>
        <v>108</v>
      </c>
      <c r="O61" s="12"/>
      <c r="P61" s="49">
        <v>60</v>
      </c>
      <c r="Q61" s="53" t="s">
        <v>902</v>
      </c>
      <c r="R61" s="106" t="s">
        <v>905</v>
      </c>
      <c r="S61" s="111" t="s">
        <v>904</v>
      </c>
      <c r="T61" s="106">
        <v>2</v>
      </c>
      <c r="U61" s="53">
        <f t="shared" si="3"/>
        <v>72</v>
      </c>
      <c r="V61" s="11"/>
    </row>
    <row r="62" spans="1:22" x14ac:dyDescent="0.35">
      <c r="I62" s="439">
        <v>61</v>
      </c>
      <c r="J62" s="440" t="s">
        <v>891</v>
      </c>
      <c r="K62" s="441" t="s">
        <v>848</v>
      </c>
      <c r="L62" s="441">
        <v>16</v>
      </c>
      <c r="M62" s="441">
        <v>1</v>
      </c>
      <c r="N62" s="431">
        <f t="shared" si="4"/>
        <v>36</v>
      </c>
      <c r="O62" s="12"/>
      <c r="P62" s="49">
        <v>61</v>
      </c>
      <c r="Q62" s="53" t="s">
        <v>902</v>
      </c>
      <c r="R62" s="73" t="s">
        <v>900</v>
      </c>
      <c r="S62" s="111">
        <v>50</v>
      </c>
      <c r="T62" s="106">
        <v>5</v>
      </c>
      <c r="U62" s="53">
        <f t="shared" si="3"/>
        <v>180</v>
      </c>
      <c r="V62" s="11"/>
    </row>
    <row r="63" spans="1:22" x14ac:dyDescent="0.35">
      <c r="I63" s="430">
        <v>62</v>
      </c>
      <c r="J63" s="440" t="s">
        <v>891</v>
      </c>
      <c r="K63" s="441" t="s">
        <v>848</v>
      </c>
      <c r="L63" s="441">
        <v>22</v>
      </c>
      <c r="M63" s="441">
        <v>0</v>
      </c>
      <c r="N63" s="431">
        <f t="shared" si="4"/>
        <v>0</v>
      </c>
      <c r="O63" s="12"/>
      <c r="P63" s="49">
        <v>62</v>
      </c>
      <c r="Q63" s="53" t="s">
        <v>902</v>
      </c>
      <c r="R63" s="39" t="s">
        <v>972</v>
      </c>
      <c r="S63" s="39" t="s">
        <v>974</v>
      </c>
      <c r="T63" s="39">
        <v>0</v>
      </c>
      <c r="U63" s="53">
        <f t="shared" si="3"/>
        <v>0</v>
      </c>
      <c r="V63" s="11"/>
    </row>
    <row r="64" spans="1:22" x14ac:dyDescent="0.35">
      <c r="I64" s="439">
        <v>63</v>
      </c>
      <c r="J64" s="440" t="s">
        <v>891</v>
      </c>
      <c r="K64" s="441" t="s">
        <v>848</v>
      </c>
      <c r="L64" s="441">
        <v>24</v>
      </c>
      <c r="M64" s="441">
        <v>2</v>
      </c>
      <c r="N64" s="431">
        <f t="shared" si="4"/>
        <v>72</v>
      </c>
      <c r="O64" s="12"/>
      <c r="P64" s="49">
        <v>63</v>
      </c>
      <c r="Q64" s="53" t="s">
        <v>902</v>
      </c>
      <c r="R64" s="39" t="s">
        <v>972</v>
      </c>
      <c r="S64" s="39">
        <v>36</v>
      </c>
      <c r="T64" s="39">
        <v>2</v>
      </c>
      <c r="U64" s="53">
        <f t="shared" si="3"/>
        <v>72</v>
      </c>
      <c r="V64" s="11"/>
    </row>
    <row r="65" spans="9:22" x14ac:dyDescent="0.35">
      <c r="I65" s="439">
        <v>64</v>
      </c>
      <c r="J65" s="440" t="s">
        <v>891</v>
      </c>
      <c r="K65" s="441" t="s">
        <v>848</v>
      </c>
      <c r="L65" s="441">
        <v>36</v>
      </c>
      <c r="M65" s="441">
        <v>6</v>
      </c>
      <c r="N65" s="431">
        <f t="shared" si="4"/>
        <v>216</v>
      </c>
      <c r="O65" s="12"/>
      <c r="P65" s="49">
        <v>64</v>
      </c>
      <c r="Q65" s="53" t="s">
        <v>902</v>
      </c>
      <c r="R65" s="39" t="s">
        <v>972</v>
      </c>
      <c r="S65" s="39">
        <v>4</v>
      </c>
      <c r="T65" s="39">
        <v>2</v>
      </c>
      <c r="U65" s="53">
        <f t="shared" si="3"/>
        <v>72</v>
      </c>
      <c r="V65" s="11"/>
    </row>
    <row r="66" spans="9:22" x14ac:dyDescent="0.35">
      <c r="I66" s="430">
        <v>65</v>
      </c>
      <c r="J66" s="440" t="s">
        <v>891</v>
      </c>
      <c r="K66" s="441" t="s">
        <v>848</v>
      </c>
      <c r="L66" s="441">
        <v>38</v>
      </c>
      <c r="M66" s="441">
        <v>3</v>
      </c>
      <c r="N66" s="431">
        <f t="shared" si="4"/>
        <v>108</v>
      </c>
      <c r="O66" s="12"/>
      <c r="P66" s="49">
        <v>65</v>
      </c>
      <c r="Q66" s="53" t="s">
        <v>902</v>
      </c>
      <c r="R66" s="39" t="s">
        <v>900</v>
      </c>
      <c r="S66" s="39">
        <v>39</v>
      </c>
      <c r="T66" s="39">
        <v>1</v>
      </c>
      <c r="U66" s="53">
        <f t="shared" si="3"/>
        <v>36</v>
      </c>
      <c r="V66" s="11"/>
    </row>
    <row r="67" spans="9:22" x14ac:dyDescent="0.35">
      <c r="I67" s="439">
        <v>66</v>
      </c>
      <c r="J67" s="440" t="s">
        <v>891</v>
      </c>
      <c r="K67" s="441" t="s">
        <v>898</v>
      </c>
      <c r="L67" s="441">
        <v>3</v>
      </c>
      <c r="M67" s="441">
        <v>1</v>
      </c>
      <c r="N67" s="431">
        <f t="shared" si="4"/>
        <v>36</v>
      </c>
      <c r="O67" s="12"/>
      <c r="P67" s="49">
        <v>66</v>
      </c>
      <c r="Q67" s="53" t="s">
        <v>902</v>
      </c>
      <c r="R67" s="39" t="s">
        <v>900</v>
      </c>
      <c r="S67" s="39" t="s">
        <v>903</v>
      </c>
      <c r="T67" s="39">
        <v>1</v>
      </c>
      <c r="U67" s="53">
        <f t="shared" si="3"/>
        <v>36</v>
      </c>
      <c r="V67" s="11"/>
    </row>
    <row r="68" spans="9:22" x14ac:dyDescent="0.35">
      <c r="I68" s="439">
        <v>67</v>
      </c>
      <c r="J68" s="440" t="s">
        <v>891</v>
      </c>
      <c r="K68" s="441" t="s">
        <v>894</v>
      </c>
      <c r="L68" s="441" t="s">
        <v>893</v>
      </c>
      <c r="M68" s="441">
        <v>6</v>
      </c>
      <c r="N68" s="431">
        <f t="shared" si="4"/>
        <v>216</v>
      </c>
      <c r="O68" s="12"/>
      <c r="P68" s="49">
        <v>67</v>
      </c>
      <c r="Q68" s="53" t="s">
        <v>902</v>
      </c>
      <c r="R68" s="39" t="s">
        <v>900</v>
      </c>
      <c r="S68" s="39" t="s">
        <v>901</v>
      </c>
      <c r="T68" s="39">
        <v>0</v>
      </c>
      <c r="U68" s="53">
        <f t="shared" si="3"/>
        <v>0</v>
      </c>
      <c r="V68" s="11"/>
    </row>
    <row r="69" spans="9:22" x14ac:dyDescent="0.35">
      <c r="I69" s="430">
        <v>68</v>
      </c>
      <c r="J69" s="440" t="s">
        <v>891</v>
      </c>
      <c r="K69" s="441" t="s">
        <v>890</v>
      </c>
      <c r="L69" s="441" t="s">
        <v>889</v>
      </c>
      <c r="M69" s="441">
        <v>2</v>
      </c>
      <c r="N69" s="431">
        <f t="shared" si="4"/>
        <v>72</v>
      </c>
      <c r="O69" s="12"/>
      <c r="P69" s="49">
        <v>68</v>
      </c>
      <c r="Q69" s="53" t="s">
        <v>902</v>
      </c>
      <c r="R69" s="39" t="s">
        <v>894</v>
      </c>
      <c r="S69" s="39">
        <v>17</v>
      </c>
      <c r="T69" s="39">
        <v>2</v>
      </c>
      <c r="U69" s="53">
        <f t="shared" si="3"/>
        <v>72</v>
      </c>
      <c r="V69" s="11"/>
    </row>
    <row r="70" spans="9:22" x14ac:dyDescent="0.35">
      <c r="I70" s="434"/>
      <c r="J70" s="434"/>
      <c r="K70" s="434"/>
      <c r="L70" s="434"/>
      <c r="M70" s="445">
        <v>0</v>
      </c>
      <c r="N70" s="445">
        <f>SUM(N2:N69)</f>
        <v>4284</v>
      </c>
      <c r="O70" s="12"/>
      <c r="P70" s="49">
        <v>69</v>
      </c>
      <c r="Q70" s="53" t="s">
        <v>902</v>
      </c>
      <c r="R70" s="39" t="s">
        <v>894</v>
      </c>
      <c r="S70" s="39">
        <v>3</v>
      </c>
      <c r="T70" s="39">
        <v>1</v>
      </c>
      <c r="U70" s="53">
        <f t="shared" si="3"/>
        <v>36</v>
      </c>
      <c r="V70" s="11"/>
    </row>
    <row r="71" spans="9:22" x14ac:dyDescent="0.35">
      <c r="I71" s="76"/>
      <c r="J71" s="33"/>
      <c r="K71" s="33"/>
      <c r="L71" s="33"/>
      <c r="M71" s="33"/>
      <c r="N71" s="33"/>
      <c r="O71" s="12"/>
      <c r="P71" s="49">
        <v>70</v>
      </c>
      <c r="Q71" s="53" t="s">
        <v>902</v>
      </c>
      <c r="R71" s="39" t="s">
        <v>894</v>
      </c>
      <c r="S71" s="39">
        <v>5</v>
      </c>
      <c r="T71" s="39">
        <v>2</v>
      </c>
      <c r="U71" s="53">
        <f t="shared" si="3"/>
        <v>72</v>
      </c>
      <c r="V71" s="11"/>
    </row>
    <row r="72" spans="9:22" x14ac:dyDescent="0.35">
      <c r="I72" s="20"/>
      <c r="J72" s="20"/>
      <c r="K72" s="20"/>
      <c r="L72" s="20"/>
      <c r="M72" s="20"/>
      <c r="N72" s="20"/>
      <c r="O72" s="12"/>
      <c r="P72" s="49">
        <v>71</v>
      </c>
      <c r="Q72" s="53" t="s">
        <v>902</v>
      </c>
      <c r="R72" s="73" t="s">
        <v>900</v>
      </c>
      <c r="S72" s="111">
        <v>52</v>
      </c>
      <c r="T72" s="106">
        <v>3</v>
      </c>
      <c r="U72" s="53">
        <f t="shared" si="3"/>
        <v>108</v>
      </c>
      <c r="V72" s="11"/>
    </row>
    <row r="73" spans="9:22" x14ac:dyDescent="0.35">
      <c r="I73" s="12"/>
      <c r="J73" s="22"/>
      <c r="K73" s="21"/>
      <c r="L73" s="21"/>
      <c r="M73" s="108"/>
      <c r="N73" s="19"/>
      <c r="O73" s="12"/>
      <c r="P73" s="35"/>
      <c r="Q73" s="33"/>
      <c r="R73" s="33"/>
      <c r="S73" s="33"/>
      <c r="T73" s="149">
        <f>SUM(T2:T72)</f>
        <v>160</v>
      </c>
      <c r="U73" s="149">
        <f>SUM(U2:U72)</f>
        <v>5760</v>
      </c>
      <c r="V73" s="11"/>
    </row>
    <row r="74" spans="9:22" x14ac:dyDescent="0.35">
      <c r="I74" s="12"/>
      <c r="J74" s="22"/>
      <c r="K74" s="21"/>
      <c r="L74" s="21"/>
      <c r="M74" s="21"/>
      <c r="N74" s="19"/>
      <c r="O74" s="12"/>
      <c r="P74" s="140"/>
      <c r="Q74" s="140"/>
      <c r="R74" s="140"/>
      <c r="S74" s="140"/>
      <c r="T74" s="150"/>
      <c r="U74" s="140"/>
      <c r="V74" s="11"/>
    </row>
    <row r="75" spans="9:22" x14ac:dyDescent="0.35">
      <c r="I75" s="12"/>
      <c r="J75" s="22"/>
      <c r="K75" s="21"/>
      <c r="L75" s="21"/>
      <c r="M75" s="21"/>
      <c r="N75" s="19"/>
      <c r="O75" s="12"/>
      <c r="P75" s="80" t="s">
        <v>37</v>
      </c>
      <c r="Q75" s="44" t="s">
        <v>36</v>
      </c>
      <c r="R75" s="44" t="s">
        <v>35</v>
      </c>
      <c r="S75" s="44" t="s">
        <v>34</v>
      </c>
      <c r="T75" s="44" t="s">
        <v>20</v>
      </c>
      <c r="U75" s="44" t="s">
        <v>33</v>
      </c>
      <c r="V75" s="11"/>
    </row>
    <row r="76" spans="9:22" x14ac:dyDescent="0.35">
      <c r="I76" s="12"/>
      <c r="J76" s="22"/>
      <c r="K76" s="21"/>
      <c r="L76" s="21"/>
      <c r="M76" s="21"/>
      <c r="N76" s="19"/>
      <c r="O76" s="12"/>
      <c r="P76" s="430">
        <v>1</v>
      </c>
      <c r="Q76" s="431" t="s">
        <v>847</v>
      </c>
      <c r="R76" s="432" t="s">
        <v>897</v>
      </c>
      <c r="S76" s="433">
        <v>6</v>
      </c>
      <c r="T76" s="433">
        <v>1</v>
      </c>
      <c r="U76" s="434">
        <f t="shared" ref="U76:U100" si="5">T76*36</f>
        <v>36</v>
      </c>
      <c r="V76" s="11"/>
    </row>
    <row r="77" spans="9:22" x14ac:dyDescent="0.35">
      <c r="I77" s="12"/>
      <c r="J77" s="22"/>
      <c r="K77" s="21"/>
      <c r="L77" s="21"/>
      <c r="M77" s="21"/>
      <c r="N77" s="19"/>
      <c r="O77" s="12"/>
      <c r="P77" s="430">
        <v>2</v>
      </c>
      <c r="Q77" s="431" t="s">
        <v>847</v>
      </c>
      <c r="R77" s="432" t="s">
        <v>1028</v>
      </c>
      <c r="S77" s="433">
        <v>14</v>
      </c>
      <c r="T77" s="433">
        <v>3</v>
      </c>
      <c r="U77" s="434">
        <f t="shared" si="5"/>
        <v>108</v>
      </c>
      <c r="V77" s="11"/>
    </row>
    <row r="78" spans="9:22" x14ac:dyDescent="0.35">
      <c r="I78" s="12"/>
      <c r="J78" s="22"/>
      <c r="K78" s="21"/>
      <c r="L78" s="21"/>
      <c r="M78" s="21"/>
      <c r="N78" s="19"/>
      <c r="O78" s="12"/>
      <c r="P78" s="430">
        <v>3</v>
      </c>
      <c r="Q78" s="431" t="s">
        <v>847</v>
      </c>
      <c r="R78" s="432" t="s">
        <v>897</v>
      </c>
      <c r="S78" s="433">
        <v>7</v>
      </c>
      <c r="T78" s="433">
        <v>3</v>
      </c>
      <c r="U78" s="434">
        <f t="shared" si="5"/>
        <v>108</v>
      </c>
      <c r="V78" s="11"/>
    </row>
    <row r="79" spans="9:22" x14ac:dyDescent="0.35">
      <c r="I79" s="12"/>
      <c r="J79" s="22"/>
      <c r="K79" s="21"/>
      <c r="L79" s="21"/>
      <c r="M79" s="21"/>
      <c r="N79" s="19"/>
      <c r="O79" s="12"/>
      <c r="P79" s="430">
        <v>4</v>
      </c>
      <c r="Q79" s="431" t="s">
        <v>847</v>
      </c>
      <c r="R79" s="432" t="s">
        <v>897</v>
      </c>
      <c r="S79" s="433">
        <v>9</v>
      </c>
      <c r="T79" s="433">
        <v>2</v>
      </c>
      <c r="U79" s="434">
        <f t="shared" si="5"/>
        <v>72</v>
      </c>
      <c r="V79" s="11"/>
    </row>
    <row r="80" spans="9:22" x14ac:dyDescent="0.35">
      <c r="I80" s="12"/>
      <c r="J80" s="22"/>
      <c r="K80" s="21"/>
      <c r="L80" s="21"/>
      <c r="M80" s="21"/>
      <c r="N80" s="19"/>
      <c r="O80" s="12"/>
      <c r="P80" s="430">
        <v>5</v>
      </c>
      <c r="Q80" s="431" t="s">
        <v>847</v>
      </c>
      <c r="R80" s="432" t="s">
        <v>897</v>
      </c>
      <c r="S80" s="433">
        <v>12</v>
      </c>
      <c r="T80" s="433">
        <v>1</v>
      </c>
      <c r="U80" s="434">
        <f t="shared" si="5"/>
        <v>36</v>
      </c>
      <c r="V80" s="11"/>
    </row>
    <row r="81" spans="9:22" x14ac:dyDescent="0.35">
      <c r="I81" s="12"/>
      <c r="J81" s="22"/>
      <c r="K81" s="21"/>
      <c r="L81" s="21"/>
      <c r="M81" s="21"/>
      <c r="N81" s="19"/>
      <c r="O81" s="12"/>
      <c r="P81" s="430">
        <v>6</v>
      </c>
      <c r="Q81" s="431" t="s">
        <v>847</v>
      </c>
      <c r="R81" s="432" t="s">
        <v>892</v>
      </c>
      <c r="S81" s="433" t="s">
        <v>276</v>
      </c>
      <c r="T81" s="433">
        <v>2</v>
      </c>
      <c r="U81" s="434">
        <f t="shared" si="5"/>
        <v>72</v>
      </c>
      <c r="V81" s="11"/>
    </row>
    <row r="82" spans="9:22" x14ac:dyDescent="0.35">
      <c r="I82" s="12"/>
      <c r="J82" s="22"/>
      <c r="K82" s="21"/>
      <c r="L82" s="21"/>
      <c r="M82" s="21"/>
      <c r="N82" s="19"/>
      <c r="O82" s="12"/>
      <c r="P82" s="430">
        <v>7</v>
      </c>
      <c r="Q82" s="431" t="s">
        <v>847</v>
      </c>
      <c r="R82" s="432" t="s">
        <v>892</v>
      </c>
      <c r="S82" s="433">
        <v>8</v>
      </c>
      <c r="T82" s="433">
        <v>2</v>
      </c>
      <c r="U82" s="434">
        <f t="shared" si="5"/>
        <v>72</v>
      </c>
      <c r="V82" s="11"/>
    </row>
    <row r="83" spans="9:22" x14ac:dyDescent="0.35">
      <c r="I83" s="12"/>
      <c r="J83" s="22"/>
      <c r="K83" s="21"/>
      <c r="L83" s="21"/>
      <c r="M83" s="21"/>
      <c r="N83" s="19"/>
      <c r="O83" s="12"/>
      <c r="P83" s="430">
        <v>8</v>
      </c>
      <c r="Q83" s="431" t="s">
        <v>847</v>
      </c>
      <c r="R83" s="432" t="s">
        <v>897</v>
      </c>
      <c r="S83" s="433" t="s">
        <v>725</v>
      </c>
      <c r="T83" s="433">
        <v>3</v>
      </c>
      <c r="U83" s="434">
        <f t="shared" si="5"/>
        <v>108</v>
      </c>
      <c r="V83" s="11"/>
    </row>
    <row r="84" spans="9:22" x14ac:dyDescent="0.35">
      <c r="I84" s="12"/>
      <c r="J84" s="22"/>
      <c r="K84" s="21"/>
      <c r="L84" s="21"/>
      <c r="M84" s="21"/>
      <c r="N84" s="19"/>
      <c r="O84" s="12"/>
      <c r="P84" s="430">
        <v>9</v>
      </c>
      <c r="Q84" s="431" t="s">
        <v>847</v>
      </c>
      <c r="R84" s="432" t="s">
        <v>897</v>
      </c>
      <c r="S84" s="433" t="s">
        <v>896</v>
      </c>
      <c r="T84" s="433">
        <v>2</v>
      </c>
      <c r="U84" s="434">
        <f t="shared" si="5"/>
        <v>72</v>
      </c>
      <c r="V84" s="11"/>
    </row>
    <row r="85" spans="9:22" x14ac:dyDescent="0.35">
      <c r="I85" s="12"/>
      <c r="J85" s="22"/>
      <c r="K85" s="21"/>
      <c r="L85" s="21"/>
      <c r="M85" s="21"/>
      <c r="N85" s="19"/>
      <c r="O85" s="12"/>
      <c r="P85" s="430">
        <v>10</v>
      </c>
      <c r="Q85" s="431" t="s">
        <v>847</v>
      </c>
      <c r="R85" s="432" t="s">
        <v>892</v>
      </c>
      <c r="S85" s="433" t="s">
        <v>895</v>
      </c>
      <c r="T85" s="433">
        <v>1</v>
      </c>
      <c r="U85" s="434">
        <f t="shared" si="5"/>
        <v>36</v>
      </c>
      <c r="V85" s="11"/>
    </row>
    <row r="86" spans="9:22" x14ac:dyDescent="0.35">
      <c r="I86" s="12"/>
      <c r="J86" s="22"/>
      <c r="K86" s="21"/>
      <c r="L86" s="21"/>
      <c r="M86" s="21"/>
      <c r="N86" s="19"/>
      <c r="O86" s="12"/>
      <c r="P86" s="430">
        <v>11</v>
      </c>
      <c r="Q86" s="431" t="s">
        <v>847</v>
      </c>
      <c r="R86" s="432" t="s">
        <v>1026</v>
      </c>
      <c r="S86" s="433">
        <v>37</v>
      </c>
      <c r="T86" s="433">
        <v>1</v>
      </c>
      <c r="U86" s="434">
        <f t="shared" si="5"/>
        <v>36</v>
      </c>
      <c r="V86" s="11"/>
    </row>
    <row r="87" spans="9:22" x14ac:dyDescent="0.35">
      <c r="I87" s="12"/>
      <c r="J87" s="22"/>
      <c r="K87" s="21"/>
      <c r="L87" s="21"/>
      <c r="M87" s="21"/>
      <c r="N87" s="19"/>
      <c r="O87" s="12"/>
      <c r="P87" s="430">
        <v>12</v>
      </c>
      <c r="Q87" s="431" t="s">
        <v>847</v>
      </c>
      <c r="R87" s="432" t="s">
        <v>888</v>
      </c>
      <c r="S87" s="433" t="s">
        <v>887</v>
      </c>
      <c r="T87" s="433">
        <v>1</v>
      </c>
      <c r="U87" s="434">
        <f t="shared" si="5"/>
        <v>36</v>
      </c>
      <c r="V87" s="11"/>
    </row>
    <row r="88" spans="9:22" x14ac:dyDescent="0.35">
      <c r="I88" s="12"/>
      <c r="J88" s="22"/>
      <c r="K88" s="21"/>
      <c r="L88" s="21"/>
      <c r="M88" s="21"/>
      <c r="N88" s="19"/>
      <c r="O88" s="12"/>
      <c r="P88" s="430">
        <v>13</v>
      </c>
      <c r="Q88" s="431" t="s">
        <v>847</v>
      </c>
      <c r="R88" s="432" t="s">
        <v>1027</v>
      </c>
      <c r="S88" s="433" t="s">
        <v>886</v>
      </c>
      <c r="T88" s="433">
        <v>2</v>
      </c>
      <c r="U88" s="434">
        <f t="shared" si="5"/>
        <v>72</v>
      </c>
      <c r="V88" s="11"/>
    </row>
    <row r="89" spans="9:22" x14ac:dyDescent="0.35">
      <c r="I89" s="12"/>
      <c r="J89" s="22"/>
      <c r="K89" s="21"/>
      <c r="L89" s="21"/>
      <c r="M89" s="21"/>
      <c r="N89" s="19"/>
      <c r="O89" s="12"/>
      <c r="P89" s="430">
        <v>14</v>
      </c>
      <c r="Q89" s="431" t="s">
        <v>847</v>
      </c>
      <c r="R89" s="432" t="s">
        <v>885</v>
      </c>
      <c r="S89" s="433" t="s">
        <v>136</v>
      </c>
      <c r="T89" s="433">
        <v>4</v>
      </c>
      <c r="U89" s="434">
        <f t="shared" si="5"/>
        <v>144</v>
      </c>
      <c r="V89" s="11"/>
    </row>
    <row r="90" spans="9:22" x14ac:dyDescent="0.35">
      <c r="I90" s="12"/>
      <c r="J90" s="22"/>
      <c r="K90" s="21"/>
      <c r="L90" s="21"/>
      <c r="M90" s="21"/>
      <c r="N90" s="19"/>
      <c r="O90" s="12"/>
      <c r="P90" s="430">
        <v>15</v>
      </c>
      <c r="Q90" s="431" t="s">
        <v>847</v>
      </c>
      <c r="R90" s="432" t="s">
        <v>885</v>
      </c>
      <c r="S90" s="433" t="s">
        <v>138</v>
      </c>
      <c r="T90" s="433">
        <v>1</v>
      </c>
      <c r="U90" s="434">
        <f t="shared" si="5"/>
        <v>36</v>
      </c>
      <c r="V90" s="11"/>
    </row>
    <row r="91" spans="9:22" x14ac:dyDescent="0.35">
      <c r="I91" s="12"/>
      <c r="J91" s="22"/>
      <c r="K91" s="21"/>
      <c r="L91" s="21"/>
      <c r="M91" s="21"/>
      <c r="N91" s="19"/>
      <c r="O91" s="12"/>
      <c r="P91" s="430">
        <v>16</v>
      </c>
      <c r="Q91" s="431" t="s">
        <v>847</v>
      </c>
      <c r="R91" s="432" t="s">
        <v>882</v>
      </c>
      <c r="S91" s="433" t="s">
        <v>884</v>
      </c>
      <c r="T91" s="433">
        <v>2</v>
      </c>
      <c r="U91" s="434">
        <f t="shared" si="5"/>
        <v>72</v>
      </c>
      <c r="V91" s="11"/>
    </row>
    <row r="92" spans="9:22" x14ac:dyDescent="0.35">
      <c r="I92" s="12"/>
      <c r="J92" s="22"/>
      <c r="K92" s="21"/>
      <c r="L92" s="21"/>
      <c r="M92" s="21"/>
      <c r="N92" s="19"/>
      <c r="O92" s="12"/>
      <c r="P92" s="430">
        <v>17</v>
      </c>
      <c r="Q92" s="431" t="s">
        <v>847</v>
      </c>
      <c r="R92" s="432" t="s">
        <v>882</v>
      </c>
      <c r="S92" s="433" t="s">
        <v>883</v>
      </c>
      <c r="T92" s="433">
        <v>1</v>
      </c>
      <c r="U92" s="434">
        <f t="shared" si="5"/>
        <v>36</v>
      </c>
      <c r="V92" s="11"/>
    </row>
    <row r="93" spans="9:22" x14ac:dyDescent="0.35">
      <c r="I93" s="12"/>
      <c r="J93" s="22"/>
      <c r="K93" s="21"/>
      <c r="L93" s="21"/>
      <c r="M93" s="21"/>
      <c r="N93" s="19"/>
      <c r="O93" s="12"/>
      <c r="P93" s="430">
        <v>18</v>
      </c>
      <c r="Q93" s="431" t="s">
        <v>847</v>
      </c>
      <c r="R93" s="432" t="s">
        <v>882</v>
      </c>
      <c r="S93" s="433" t="s">
        <v>138</v>
      </c>
      <c r="T93" s="433">
        <v>1</v>
      </c>
      <c r="U93" s="434">
        <f t="shared" si="5"/>
        <v>36</v>
      </c>
      <c r="V93" s="11"/>
    </row>
    <row r="94" spans="9:22" x14ac:dyDescent="0.35">
      <c r="I94" s="12"/>
      <c r="J94" s="22"/>
      <c r="K94" s="21"/>
      <c r="L94" s="21"/>
      <c r="M94" s="21"/>
      <c r="N94" s="19"/>
      <c r="O94" s="12"/>
      <c r="P94" s="430">
        <v>19</v>
      </c>
      <c r="Q94" s="431" t="s">
        <v>847</v>
      </c>
      <c r="R94" s="432" t="s">
        <v>880</v>
      </c>
      <c r="S94" s="433">
        <v>5</v>
      </c>
      <c r="T94" s="433">
        <v>1</v>
      </c>
      <c r="U94" s="434">
        <f t="shared" si="5"/>
        <v>36</v>
      </c>
      <c r="V94" s="11"/>
    </row>
    <row r="95" spans="9:22" x14ac:dyDescent="0.35">
      <c r="I95" s="12"/>
      <c r="J95" s="22"/>
      <c r="K95" s="21"/>
      <c r="L95" s="21"/>
      <c r="M95" s="21"/>
      <c r="N95" s="19"/>
      <c r="O95" s="12"/>
      <c r="P95" s="430">
        <v>20</v>
      </c>
      <c r="Q95" s="431" t="s">
        <v>847</v>
      </c>
      <c r="R95" s="432" t="s">
        <v>880</v>
      </c>
      <c r="S95" s="435" t="s">
        <v>881</v>
      </c>
      <c r="T95" s="433">
        <v>1</v>
      </c>
      <c r="U95" s="434">
        <f t="shared" si="5"/>
        <v>36</v>
      </c>
      <c r="V95" s="11"/>
    </row>
    <row r="96" spans="9:22" x14ac:dyDescent="0.35">
      <c r="I96" s="12"/>
      <c r="J96" s="22"/>
      <c r="K96" s="21"/>
      <c r="L96" s="21"/>
      <c r="M96" s="21"/>
      <c r="N96" s="19"/>
      <c r="O96" s="12"/>
      <c r="P96" s="430">
        <v>21</v>
      </c>
      <c r="Q96" s="431" t="s">
        <v>847</v>
      </c>
      <c r="R96" s="432" t="s">
        <v>880</v>
      </c>
      <c r="S96" s="433">
        <v>33</v>
      </c>
      <c r="T96" s="433">
        <v>2</v>
      </c>
      <c r="U96" s="434">
        <f t="shared" si="5"/>
        <v>72</v>
      </c>
      <c r="V96" s="11"/>
    </row>
    <row r="97" spans="9:22" x14ac:dyDescent="0.35">
      <c r="I97" s="12"/>
      <c r="J97" s="22"/>
      <c r="K97" s="21"/>
      <c r="L97" s="21"/>
      <c r="M97" s="21"/>
      <c r="N97" s="19"/>
      <c r="O97" s="12"/>
      <c r="P97" s="430">
        <v>22</v>
      </c>
      <c r="Q97" s="431" t="s">
        <v>847</v>
      </c>
      <c r="R97" s="432" t="s">
        <v>1029</v>
      </c>
      <c r="S97" s="433">
        <v>19</v>
      </c>
      <c r="T97" s="433">
        <v>1</v>
      </c>
      <c r="U97" s="434">
        <f t="shared" si="5"/>
        <v>36</v>
      </c>
      <c r="V97" s="11"/>
    </row>
    <row r="98" spans="9:22" x14ac:dyDescent="0.35">
      <c r="I98" s="12"/>
      <c r="J98" s="22"/>
      <c r="K98" s="21"/>
      <c r="L98" s="21"/>
      <c r="M98" s="21"/>
      <c r="N98" s="19"/>
      <c r="O98" s="12"/>
      <c r="P98" s="430">
        <v>23</v>
      </c>
      <c r="Q98" s="431" t="s">
        <v>847</v>
      </c>
      <c r="R98" s="432" t="s">
        <v>1029</v>
      </c>
      <c r="S98" s="433">
        <v>15</v>
      </c>
      <c r="T98" s="433">
        <v>2</v>
      </c>
      <c r="U98" s="434">
        <f t="shared" si="5"/>
        <v>72</v>
      </c>
      <c r="V98" s="11"/>
    </row>
    <row r="99" spans="9:22" x14ac:dyDescent="0.35">
      <c r="I99" s="12"/>
      <c r="J99" s="12"/>
      <c r="K99" s="12"/>
      <c r="L99" s="12"/>
      <c r="M99" s="20"/>
      <c r="N99" s="12"/>
      <c r="O99" s="12"/>
      <c r="P99" s="430">
        <v>24</v>
      </c>
      <c r="Q99" s="431" t="s">
        <v>847</v>
      </c>
      <c r="R99" s="432" t="s">
        <v>1029</v>
      </c>
      <c r="S99" s="433" t="s">
        <v>879</v>
      </c>
      <c r="T99" s="433">
        <v>1</v>
      </c>
      <c r="U99" s="434">
        <f t="shared" si="5"/>
        <v>36</v>
      </c>
      <c r="V99" s="11"/>
    </row>
    <row r="100" spans="9:22" x14ac:dyDescent="0.35">
      <c r="I100" s="12"/>
      <c r="J100" s="12"/>
      <c r="K100" s="12"/>
      <c r="L100" s="12"/>
      <c r="M100" s="12"/>
      <c r="N100" s="12"/>
      <c r="O100" s="12"/>
      <c r="P100" s="430">
        <v>25</v>
      </c>
      <c r="Q100" s="431" t="s">
        <v>847</v>
      </c>
      <c r="R100" s="432" t="s">
        <v>878</v>
      </c>
      <c r="S100" s="433">
        <v>6</v>
      </c>
      <c r="T100" s="433">
        <v>2</v>
      </c>
      <c r="U100" s="434">
        <f t="shared" si="5"/>
        <v>72</v>
      </c>
      <c r="V100" s="11"/>
    </row>
    <row r="101" spans="9:22" x14ac:dyDescent="0.35">
      <c r="I101" s="12"/>
      <c r="J101" s="12"/>
      <c r="K101" s="12"/>
      <c r="L101" s="12"/>
      <c r="M101" s="12"/>
      <c r="N101" s="12"/>
      <c r="O101" s="12"/>
      <c r="P101" s="430">
        <v>26</v>
      </c>
      <c r="Q101" s="431" t="s">
        <v>847</v>
      </c>
      <c r="R101" s="432" t="s">
        <v>877</v>
      </c>
      <c r="S101" s="433" t="s">
        <v>107</v>
      </c>
      <c r="T101" s="433">
        <v>2</v>
      </c>
      <c r="U101" s="434">
        <f t="shared" ref="U101:U123" si="6">T101*36</f>
        <v>72</v>
      </c>
      <c r="V101" s="11"/>
    </row>
    <row r="102" spans="9:22" x14ac:dyDescent="0.35">
      <c r="I102" s="12"/>
      <c r="J102" s="12"/>
      <c r="K102" s="12"/>
      <c r="L102" s="12"/>
      <c r="M102" s="12"/>
      <c r="N102" s="12"/>
      <c r="O102" s="12"/>
      <c r="P102" s="430">
        <v>27</v>
      </c>
      <c r="Q102" s="431" t="s">
        <v>847</v>
      </c>
      <c r="R102" s="432" t="s">
        <v>876</v>
      </c>
      <c r="S102" s="433">
        <v>12</v>
      </c>
      <c r="T102" s="433">
        <v>2</v>
      </c>
      <c r="U102" s="434">
        <f t="shared" si="6"/>
        <v>72</v>
      </c>
      <c r="V102" s="11"/>
    </row>
    <row r="103" spans="9:22" x14ac:dyDescent="0.35">
      <c r="I103" s="12"/>
      <c r="J103" s="12"/>
      <c r="K103" s="12"/>
      <c r="L103" s="12"/>
      <c r="M103" s="12"/>
      <c r="N103" s="12"/>
      <c r="O103" s="12"/>
      <c r="P103" s="430">
        <v>28</v>
      </c>
      <c r="Q103" s="431" t="s">
        <v>847</v>
      </c>
      <c r="R103" s="432" t="s">
        <v>876</v>
      </c>
      <c r="S103" s="433">
        <v>23</v>
      </c>
      <c r="T103" s="433">
        <v>2</v>
      </c>
      <c r="U103" s="434">
        <f t="shared" si="6"/>
        <v>72</v>
      </c>
      <c r="V103" s="11"/>
    </row>
    <row r="104" spans="9:22" x14ac:dyDescent="0.35">
      <c r="I104" s="12"/>
      <c r="J104" s="12"/>
      <c r="K104" s="12"/>
      <c r="L104" s="12"/>
      <c r="M104" s="12"/>
      <c r="N104" s="12"/>
      <c r="O104" s="12"/>
      <c r="P104" s="430">
        <v>29</v>
      </c>
      <c r="Q104" s="431" t="s">
        <v>847</v>
      </c>
      <c r="R104" s="432" t="s">
        <v>875</v>
      </c>
      <c r="S104" s="433" t="s">
        <v>71</v>
      </c>
      <c r="T104" s="433">
        <v>1</v>
      </c>
      <c r="U104" s="434">
        <f t="shared" si="6"/>
        <v>36</v>
      </c>
      <c r="V104" s="11"/>
    </row>
    <row r="105" spans="9:22" x14ac:dyDescent="0.35">
      <c r="I105" s="12"/>
      <c r="J105" s="12"/>
      <c r="K105" s="12"/>
      <c r="L105" s="12"/>
      <c r="M105" s="12"/>
      <c r="N105" s="12"/>
      <c r="O105" s="12"/>
      <c r="P105" s="430">
        <v>30</v>
      </c>
      <c r="Q105" s="431" t="s">
        <v>847</v>
      </c>
      <c r="R105" s="432" t="s">
        <v>874</v>
      </c>
      <c r="S105" s="433">
        <v>3</v>
      </c>
      <c r="T105" s="433">
        <v>1</v>
      </c>
      <c r="U105" s="434">
        <f t="shared" si="6"/>
        <v>36</v>
      </c>
      <c r="V105" s="11"/>
    </row>
    <row r="106" spans="9:22" x14ac:dyDescent="0.35">
      <c r="I106" s="12"/>
      <c r="J106" s="12"/>
      <c r="K106" s="12"/>
      <c r="L106" s="12"/>
      <c r="M106" s="12"/>
      <c r="N106" s="12"/>
      <c r="O106" s="12"/>
      <c r="P106" s="430">
        <v>31</v>
      </c>
      <c r="Q106" s="431" t="s">
        <v>847</v>
      </c>
      <c r="R106" s="432" t="s">
        <v>873</v>
      </c>
      <c r="S106" s="433">
        <v>32</v>
      </c>
      <c r="T106" s="433">
        <v>1</v>
      </c>
      <c r="U106" s="434">
        <f t="shared" si="6"/>
        <v>36</v>
      </c>
      <c r="V106" s="11"/>
    </row>
    <row r="107" spans="9:22" x14ac:dyDescent="0.35">
      <c r="I107" s="12"/>
      <c r="J107" s="12"/>
      <c r="K107" s="12"/>
      <c r="L107" s="12"/>
      <c r="M107" s="12"/>
      <c r="N107" s="12"/>
      <c r="O107" s="12"/>
      <c r="P107" s="430">
        <v>32</v>
      </c>
      <c r="Q107" s="431" t="s">
        <v>847</v>
      </c>
      <c r="R107" s="432" t="s">
        <v>873</v>
      </c>
      <c r="S107" s="433">
        <v>57</v>
      </c>
      <c r="T107" s="433">
        <v>1</v>
      </c>
      <c r="U107" s="434">
        <f t="shared" si="6"/>
        <v>36</v>
      </c>
      <c r="V107" s="11"/>
    </row>
    <row r="108" spans="9:22" x14ac:dyDescent="0.35">
      <c r="I108" s="12"/>
      <c r="J108" s="12"/>
      <c r="K108" s="12"/>
      <c r="L108" s="12"/>
      <c r="M108" s="12"/>
      <c r="N108" s="12"/>
      <c r="O108" s="12"/>
      <c r="P108" s="430">
        <v>33</v>
      </c>
      <c r="Q108" s="431" t="s">
        <v>847</v>
      </c>
      <c r="R108" s="432" t="s">
        <v>872</v>
      </c>
      <c r="S108" s="433" t="s">
        <v>871</v>
      </c>
      <c r="T108" s="433">
        <v>1</v>
      </c>
      <c r="U108" s="434">
        <f t="shared" si="6"/>
        <v>36</v>
      </c>
      <c r="V108" s="11"/>
    </row>
    <row r="109" spans="9:22" x14ac:dyDescent="0.35">
      <c r="I109" s="12"/>
      <c r="J109" s="12"/>
      <c r="K109" s="12"/>
      <c r="L109" s="12"/>
      <c r="M109" s="12"/>
      <c r="N109" s="12"/>
      <c r="O109" s="12"/>
      <c r="P109" s="430">
        <v>34</v>
      </c>
      <c r="Q109" s="431" t="s">
        <v>847</v>
      </c>
      <c r="R109" s="432" t="s">
        <v>870</v>
      </c>
      <c r="S109" s="433" t="s">
        <v>869</v>
      </c>
      <c r="T109" s="433">
        <v>1</v>
      </c>
      <c r="U109" s="434">
        <f t="shared" si="6"/>
        <v>36</v>
      </c>
      <c r="V109" s="11"/>
    </row>
    <row r="110" spans="9:22" x14ac:dyDescent="0.35">
      <c r="I110" s="12"/>
      <c r="J110" s="12"/>
      <c r="K110" s="12"/>
      <c r="L110" s="12"/>
      <c r="M110" s="12"/>
      <c r="N110" s="12"/>
      <c r="O110" s="12"/>
      <c r="P110" s="430">
        <v>35</v>
      </c>
      <c r="Q110" s="431" t="s">
        <v>847</v>
      </c>
      <c r="R110" s="432" t="s">
        <v>868</v>
      </c>
      <c r="S110" s="433">
        <v>7</v>
      </c>
      <c r="T110" s="433">
        <v>0</v>
      </c>
      <c r="U110" s="434">
        <f t="shared" si="6"/>
        <v>0</v>
      </c>
      <c r="V110" s="11"/>
    </row>
    <row r="111" spans="9:22" x14ac:dyDescent="0.35">
      <c r="I111" s="12"/>
      <c r="J111" s="12"/>
      <c r="K111" s="12"/>
      <c r="L111" s="12"/>
      <c r="M111" s="12"/>
      <c r="N111" s="12"/>
      <c r="O111" s="12"/>
      <c r="P111" s="430">
        <v>36</v>
      </c>
      <c r="Q111" s="431" t="s">
        <v>847</v>
      </c>
      <c r="R111" s="432" t="s">
        <v>865</v>
      </c>
      <c r="S111" s="433" t="s">
        <v>867</v>
      </c>
      <c r="T111" s="433">
        <v>3</v>
      </c>
      <c r="U111" s="434">
        <f t="shared" si="6"/>
        <v>108</v>
      </c>
      <c r="V111" s="11"/>
    </row>
    <row r="112" spans="9:22" x14ac:dyDescent="0.35">
      <c r="I112" s="12"/>
      <c r="J112" s="12"/>
      <c r="K112" s="12"/>
      <c r="L112" s="12"/>
      <c r="M112" s="12"/>
      <c r="N112" s="12"/>
      <c r="O112" s="12"/>
      <c r="P112" s="430">
        <v>37</v>
      </c>
      <c r="Q112" s="431" t="s">
        <v>847</v>
      </c>
      <c r="R112" s="432" t="s">
        <v>865</v>
      </c>
      <c r="S112" s="433" t="s">
        <v>82</v>
      </c>
      <c r="T112" s="433">
        <v>3</v>
      </c>
      <c r="U112" s="434">
        <f t="shared" si="6"/>
        <v>108</v>
      </c>
      <c r="V112" s="11"/>
    </row>
    <row r="113" spans="9:22" x14ac:dyDescent="0.35">
      <c r="I113" s="12"/>
      <c r="J113" s="12"/>
      <c r="K113" s="12"/>
      <c r="L113" s="12"/>
      <c r="M113" s="12"/>
      <c r="N113" s="12"/>
      <c r="O113" s="12"/>
      <c r="P113" s="430">
        <v>38</v>
      </c>
      <c r="Q113" s="431" t="s">
        <v>847</v>
      </c>
      <c r="R113" s="432" t="s">
        <v>865</v>
      </c>
      <c r="S113" s="433" t="s">
        <v>866</v>
      </c>
      <c r="T113" s="433">
        <v>3</v>
      </c>
      <c r="U113" s="434">
        <f t="shared" si="6"/>
        <v>108</v>
      </c>
      <c r="V113" s="11"/>
    </row>
    <row r="114" spans="9:22" x14ac:dyDescent="0.35">
      <c r="I114" s="12"/>
      <c r="J114" s="12"/>
      <c r="K114" s="12"/>
      <c r="L114" s="12"/>
      <c r="M114" s="12"/>
      <c r="N114" s="12"/>
      <c r="O114" s="12"/>
      <c r="P114" s="430">
        <v>39</v>
      </c>
      <c r="Q114" s="431" t="s">
        <v>847</v>
      </c>
      <c r="R114" s="432" t="s">
        <v>865</v>
      </c>
      <c r="S114" s="433" t="s">
        <v>138</v>
      </c>
      <c r="T114" s="433">
        <v>1</v>
      </c>
      <c r="U114" s="434">
        <f t="shared" si="6"/>
        <v>36</v>
      </c>
      <c r="V114" s="11"/>
    </row>
    <row r="115" spans="9:22" x14ac:dyDescent="0.35">
      <c r="I115" s="12"/>
      <c r="J115" s="12"/>
      <c r="K115" s="12"/>
      <c r="L115" s="12"/>
      <c r="M115" s="12"/>
      <c r="N115" s="12"/>
      <c r="O115" s="12"/>
      <c r="P115" s="430">
        <v>40</v>
      </c>
      <c r="Q115" s="431" t="s">
        <v>847</v>
      </c>
      <c r="R115" s="432" t="s">
        <v>864</v>
      </c>
      <c r="S115" s="433">
        <v>9</v>
      </c>
      <c r="T115" s="433">
        <v>2</v>
      </c>
      <c r="U115" s="434">
        <f t="shared" si="6"/>
        <v>72</v>
      </c>
      <c r="V115" s="11"/>
    </row>
    <row r="116" spans="9:22" x14ac:dyDescent="0.35">
      <c r="I116" s="12"/>
      <c r="J116" s="12"/>
      <c r="K116" s="12"/>
      <c r="L116" s="12"/>
      <c r="M116" s="12"/>
      <c r="N116" s="12"/>
      <c r="O116" s="12"/>
      <c r="P116" s="430">
        <v>41</v>
      </c>
      <c r="Q116" s="431" t="s">
        <v>847</v>
      </c>
      <c r="R116" s="432" t="s">
        <v>863</v>
      </c>
      <c r="S116" s="433" t="s">
        <v>816</v>
      </c>
      <c r="T116" s="433">
        <v>1</v>
      </c>
      <c r="U116" s="434">
        <f t="shared" si="6"/>
        <v>36</v>
      </c>
      <c r="V116" s="11"/>
    </row>
    <row r="117" spans="9:22" x14ac:dyDescent="0.35">
      <c r="I117" s="12"/>
      <c r="J117" s="12"/>
      <c r="K117" s="12"/>
      <c r="L117" s="12"/>
      <c r="M117" s="12"/>
      <c r="N117" s="12"/>
      <c r="O117" s="12"/>
      <c r="P117" s="430">
        <v>42</v>
      </c>
      <c r="Q117" s="431" t="s">
        <v>847</v>
      </c>
      <c r="R117" s="432" t="s">
        <v>862</v>
      </c>
      <c r="S117" s="433" t="s">
        <v>83</v>
      </c>
      <c r="T117" s="433">
        <v>1</v>
      </c>
      <c r="U117" s="434">
        <f t="shared" si="6"/>
        <v>36</v>
      </c>
      <c r="V117" s="11"/>
    </row>
    <row r="118" spans="9:22" x14ac:dyDescent="0.35">
      <c r="I118" s="12"/>
      <c r="J118" s="12"/>
      <c r="K118" s="12"/>
      <c r="L118" s="12"/>
      <c r="M118" s="12"/>
      <c r="N118" s="12"/>
      <c r="O118" s="12"/>
      <c r="P118" s="430">
        <v>43</v>
      </c>
      <c r="Q118" s="431" t="s">
        <v>847</v>
      </c>
      <c r="R118" s="432" t="s">
        <v>862</v>
      </c>
      <c r="S118" s="433">
        <v>42</v>
      </c>
      <c r="T118" s="433">
        <v>1</v>
      </c>
      <c r="U118" s="434">
        <f t="shared" si="6"/>
        <v>36</v>
      </c>
      <c r="V118" s="11"/>
    </row>
    <row r="119" spans="9:22" x14ac:dyDescent="0.35">
      <c r="I119" s="12"/>
      <c r="J119" s="12"/>
      <c r="K119" s="12"/>
      <c r="L119" s="12"/>
      <c r="M119" s="12"/>
      <c r="N119" s="12"/>
      <c r="O119" s="12"/>
      <c r="P119" s="430">
        <v>44</v>
      </c>
      <c r="Q119" s="431" t="s">
        <v>847</v>
      </c>
      <c r="R119" s="432" t="s">
        <v>861</v>
      </c>
      <c r="S119" s="433">
        <v>184</v>
      </c>
      <c r="T119" s="433">
        <v>0</v>
      </c>
      <c r="U119" s="434">
        <f t="shared" si="6"/>
        <v>0</v>
      </c>
      <c r="V119" s="11"/>
    </row>
    <row r="120" spans="9:22" x14ac:dyDescent="0.35">
      <c r="I120" s="12"/>
      <c r="J120" s="12"/>
      <c r="K120" s="12"/>
      <c r="L120" s="12"/>
      <c r="M120" s="12"/>
      <c r="N120" s="12"/>
      <c r="O120" s="12"/>
      <c r="P120" s="430">
        <v>45</v>
      </c>
      <c r="Q120" s="431" t="s">
        <v>847</v>
      </c>
      <c r="R120" s="432" t="s">
        <v>860</v>
      </c>
      <c r="S120" s="433">
        <v>56</v>
      </c>
      <c r="T120" s="433">
        <v>4</v>
      </c>
      <c r="U120" s="434">
        <f t="shared" si="6"/>
        <v>144</v>
      </c>
      <c r="V120" s="11"/>
    </row>
    <row r="121" spans="9:22" x14ac:dyDescent="0.35">
      <c r="I121" s="12"/>
      <c r="J121" s="12"/>
      <c r="K121" s="12"/>
      <c r="L121" s="12"/>
      <c r="M121" s="12"/>
      <c r="N121" s="12"/>
      <c r="O121" s="12"/>
      <c r="P121" s="430">
        <v>46</v>
      </c>
      <c r="Q121" s="431" t="s">
        <v>847</v>
      </c>
      <c r="R121" s="432" t="s">
        <v>859</v>
      </c>
      <c r="S121" s="433">
        <v>1</v>
      </c>
      <c r="T121" s="433">
        <v>0</v>
      </c>
      <c r="U121" s="434">
        <f t="shared" si="6"/>
        <v>0</v>
      </c>
      <c r="V121" s="11"/>
    </row>
    <row r="122" spans="9:22" x14ac:dyDescent="0.35">
      <c r="I122" s="12"/>
      <c r="J122" s="12"/>
      <c r="K122" s="12"/>
      <c r="L122" s="12"/>
      <c r="M122" s="12"/>
      <c r="N122" s="12"/>
      <c r="O122" s="12"/>
      <c r="P122" s="430">
        <v>47</v>
      </c>
      <c r="Q122" s="431" t="s">
        <v>847</v>
      </c>
      <c r="R122" s="432" t="s">
        <v>858</v>
      </c>
      <c r="S122" s="433" t="s">
        <v>798</v>
      </c>
      <c r="T122" s="433">
        <v>1</v>
      </c>
      <c r="U122" s="434">
        <f t="shared" si="6"/>
        <v>36</v>
      </c>
      <c r="V122" s="11"/>
    </row>
    <row r="123" spans="9:22" x14ac:dyDescent="0.35">
      <c r="I123" s="12"/>
      <c r="J123" s="12"/>
      <c r="K123" s="12"/>
      <c r="L123" s="12"/>
      <c r="M123" s="12"/>
      <c r="N123" s="12"/>
      <c r="O123" s="12"/>
      <c r="P123" s="430">
        <v>48</v>
      </c>
      <c r="Q123" s="431" t="s">
        <v>847</v>
      </c>
      <c r="R123" s="432" t="s">
        <v>857</v>
      </c>
      <c r="S123" s="433" t="s">
        <v>137</v>
      </c>
      <c r="T123" s="433">
        <v>1</v>
      </c>
      <c r="U123" s="434">
        <f t="shared" si="6"/>
        <v>36</v>
      </c>
      <c r="V123" s="11"/>
    </row>
    <row r="124" spans="9:22" x14ac:dyDescent="0.35">
      <c r="I124" s="12"/>
      <c r="J124" s="12"/>
      <c r="K124" s="12"/>
      <c r="L124" s="12"/>
      <c r="M124" s="12"/>
      <c r="N124" s="12"/>
      <c r="O124" s="12"/>
      <c r="P124" s="430">
        <v>49</v>
      </c>
      <c r="Q124" s="431" t="s">
        <v>847</v>
      </c>
      <c r="R124" s="432" t="s">
        <v>854</v>
      </c>
      <c r="S124" s="433">
        <v>7</v>
      </c>
      <c r="T124" s="433">
        <v>2</v>
      </c>
      <c r="U124" s="434">
        <f t="shared" ref="U124:U138" si="7">T124*36</f>
        <v>72</v>
      </c>
    </row>
    <row r="125" spans="9:22" x14ac:dyDescent="0.35">
      <c r="I125" s="12"/>
      <c r="J125" s="12"/>
      <c r="K125" s="12"/>
      <c r="L125" s="12"/>
      <c r="M125" s="12"/>
      <c r="N125" s="12"/>
      <c r="O125" s="12"/>
      <c r="P125" s="430">
        <v>50</v>
      </c>
      <c r="Q125" s="431" t="s">
        <v>847</v>
      </c>
      <c r="R125" s="432" t="s">
        <v>854</v>
      </c>
      <c r="S125" s="433" t="s">
        <v>79</v>
      </c>
      <c r="T125" s="433">
        <v>1</v>
      </c>
      <c r="U125" s="434">
        <f t="shared" si="7"/>
        <v>36</v>
      </c>
    </row>
    <row r="126" spans="9:22" x14ac:dyDescent="0.35">
      <c r="I126" s="12"/>
      <c r="J126" s="12"/>
      <c r="K126" s="12"/>
      <c r="L126" s="12"/>
      <c r="M126" s="12"/>
      <c r="N126" s="12"/>
      <c r="O126" s="12"/>
      <c r="P126" s="430">
        <v>51</v>
      </c>
      <c r="Q126" s="431" t="s">
        <v>847</v>
      </c>
      <c r="R126" s="432" t="s">
        <v>854</v>
      </c>
      <c r="S126" s="433" t="s">
        <v>171</v>
      </c>
      <c r="T126" s="433">
        <v>1</v>
      </c>
      <c r="U126" s="434">
        <f t="shared" si="7"/>
        <v>36</v>
      </c>
    </row>
    <row r="127" spans="9:22" x14ac:dyDescent="0.35">
      <c r="I127" s="12"/>
      <c r="J127" s="12"/>
      <c r="K127" s="12"/>
      <c r="L127" s="12"/>
      <c r="M127" s="12"/>
      <c r="N127" s="12"/>
      <c r="O127" s="12"/>
      <c r="P127" s="430">
        <v>52</v>
      </c>
      <c r="Q127" s="431" t="s">
        <v>847</v>
      </c>
      <c r="R127" s="432" t="s">
        <v>854</v>
      </c>
      <c r="S127" s="433" t="s">
        <v>160</v>
      </c>
      <c r="T127" s="433">
        <v>1</v>
      </c>
      <c r="U127" s="434">
        <f t="shared" si="7"/>
        <v>36</v>
      </c>
    </row>
    <row r="128" spans="9:22" x14ac:dyDescent="0.35">
      <c r="I128" s="12"/>
      <c r="J128" s="12"/>
      <c r="K128" s="12"/>
      <c r="L128" s="12"/>
      <c r="M128" s="12"/>
      <c r="N128" s="12"/>
      <c r="O128" s="12"/>
      <c r="P128" s="430">
        <v>53</v>
      </c>
      <c r="Q128" s="431" t="s">
        <v>847</v>
      </c>
      <c r="R128" s="432" t="s">
        <v>854</v>
      </c>
      <c r="S128" s="433" t="s">
        <v>856</v>
      </c>
      <c r="T128" s="433">
        <v>1</v>
      </c>
      <c r="U128" s="434">
        <f t="shared" si="7"/>
        <v>36</v>
      </c>
    </row>
    <row r="129" spans="9:21" x14ac:dyDescent="0.35">
      <c r="I129" s="12"/>
      <c r="J129" s="12"/>
      <c r="K129" s="12"/>
      <c r="L129" s="12"/>
      <c r="M129" s="12"/>
      <c r="N129" s="12"/>
      <c r="O129" s="12"/>
      <c r="P129" s="430">
        <v>54</v>
      </c>
      <c r="Q129" s="431" t="s">
        <v>847</v>
      </c>
      <c r="R129" s="432" t="s">
        <v>854</v>
      </c>
      <c r="S129" s="433">
        <v>3</v>
      </c>
      <c r="T129" s="433">
        <v>1</v>
      </c>
      <c r="U129" s="434">
        <f t="shared" si="7"/>
        <v>36</v>
      </c>
    </row>
    <row r="130" spans="9:21" x14ac:dyDescent="0.35">
      <c r="I130" s="12"/>
      <c r="J130" s="12"/>
      <c r="K130" s="12"/>
      <c r="L130" s="12"/>
      <c r="M130" s="12"/>
      <c r="N130" s="12"/>
      <c r="O130" s="12"/>
      <c r="P130" s="430">
        <v>55</v>
      </c>
      <c r="Q130" s="431" t="s">
        <v>847</v>
      </c>
      <c r="R130" s="432" t="s">
        <v>855</v>
      </c>
      <c r="S130" s="433">
        <v>25</v>
      </c>
      <c r="T130" s="433">
        <v>2</v>
      </c>
      <c r="U130" s="434">
        <f t="shared" si="7"/>
        <v>72</v>
      </c>
    </row>
    <row r="131" spans="9:21" x14ac:dyDescent="0.35">
      <c r="I131" s="12"/>
      <c r="J131" s="12"/>
      <c r="K131" s="12"/>
      <c r="L131" s="12"/>
      <c r="M131" s="12"/>
      <c r="N131" s="12"/>
      <c r="O131" s="12"/>
      <c r="P131" s="430">
        <v>56</v>
      </c>
      <c r="Q131" s="431" t="s">
        <v>847</v>
      </c>
      <c r="R131" s="432" t="s">
        <v>854</v>
      </c>
      <c r="S131" s="433" t="s">
        <v>853</v>
      </c>
      <c r="T131" s="433">
        <v>2</v>
      </c>
      <c r="U131" s="434">
        <f t="shared" si="7"/>
        <v>72</v>
      </c>
    </row>
    <row r="132" spans="9:21" x14ac:dyDescent="0.35">
      <c r="I132" s="12"/>
      <c r="J132" s="12"/>
      <c r="K132" s="12"/>
      <c r="L132" s="12"/>
      <c r="M132" s="12"/>
      <c r="N132" s="12"/>
      <c r="O132" s="12"/>
      <c r="P132" s="430">
        <v>57</v>
      </c>
      <c r="Q132" s="431" t="s">
        <v>847</v>
      </c>
      <c r="R132" s="432" t="s">
        <v>852</v>
      </c>
      <c r="S132" s="433">
        <v>6</v>
      </c>
      <c r="T132" s="433">
        <v>2</v>
      </c>
      <c r="U132" s="434">
        <f t="shared" si="7"/>
        <v>72</v>
      </c>
    </row>
    <row r="133" spans="9:21" x14ac:dyDescent="0.35">
      <c r="I133" s="12"/>
      <c r="J133" s="12"/>
      <c r="K133" s="12"/>
      <c r="L133" s="12"/>
      <c r="M133" s="12"/>
      <c r="N133" s="12"/>
      <c r="O133" s="12"/>
      <c r="P133" s="430">
        <v>58</v>
      </c>
      <c r="Q133" s="431" t="s">
        <v>847</v>
      </c>
      <c r="R133" s="432" t="s">
        <v>850</v>
      </c>
      <c r="S133" s="433" t="s">
        <v>851</v>
      </c>
      <c r="T133" s="433">
        <v>3</v>
      </c>
      <c r="U133" s="434">
        <f t="shared" si="7"/>
        <v>108</v>
      </c>
    </row>
    <row r="134" spans="9:21" x14ac:dyDescent="0.35">
      <c r="I134" s="12"/>
      <c r="J134" s="12"/>
      <c r="K134" s="12"/>
      <c r="L134" s="12"/>
      <c r="M134" s="12"/>
      <c r="N134" s="12"/>
      <c r="O134" s="12"/>
      <c r="P134" s="430">
        <v>59</v>
      </c>
      <c r="Q134" s="431" t="s">
        <v>847</v>
      </c>
      <c r="R134" s="432" t="s">
        <v>850</v>
      </c>
      <c r="S134" s="433" t="s">
        <v>211</v>
      </c>
      <c r="T134" s="433">
        <v>0</v>
      </c>
      <c r="U134" s="434">
        <f t="shared" si="7"/>
        <v>0</v>
      </c>
    </row>
    <row r="135" spans="9:21" x14ac:dyDescent="0.35">
      <c r="I135" s="12"/>
      <c r="J135" s="12"/>
      <c r="K135" s="12"/>
      <c r="L135" s="12"/>
      <c r="M135" s="12"/>
      <c r="N135" s="12"/>
      <c r="O135" s="12"/>
      <c r="P135" s="430">
        <v>60</v>
      </c>
      <c r="Q135" s="431" t="s">
        <v>847</v>
      </c>
      <c r="R135" s="432" t="s">
        <v>848</v>
      </c>
      <c r="S135" s="433" t="s">
        <v>148</v>
      </c>
      <c r="T135" s="433">
        <v>3</v>
      </c>
      <c r="U135" s="434">
        <f t="shared" si="7"/>
        <v>108</v>
      </c>
    </row>
    <row r="136" spans="9:21" x14ac:dyDescent="0.35">
      <c r="I136" s="12"/>
      <c r="J136" s="12"/>
      <c r="K136" s="12"/>
      <c r="L136" s="12"/>
      <c r="M136" s="12"/>
      <c r="N136" s="12"/>
      <c r="O136" s="12"/>
      <c r="P136" s="430">
        <v>61</v>
      </c>
      <c r="Q136" s="431" t="s">
        <v>847</v>
      </c>
      <c r="R136" s="432" t="s">
        <v>848</v>
      </c>
      <c r="S136" s="433" t="s">
        <v>509</v>
      </c>
      <c r="T136" s="433">
        <v>3</v>
      </c>
      <c r="U136" s="434">
        <f t="shared" si="7"/>
        <v>108</v>
      </c>
    </row>
    <row r="137" spans="9:21" x14ac:dyDescent="0.35">
      <c r="I137" s="12"/>
      <c r="J137" s="12"/>
      <c r="K137" s="12"/>
      <c r="L137" s="12"/>
      <c r="M137" s="12"/>
      <c r="N137" s="12"/>
      <c r="O137" s="12"/>
      <c r="P137" s="430">
        <v>62</v>
      </c>
      <c r="Q137" s="431" t="s">
        <v>847</v>
      </c>
      <c r="R137" s="432" t="s">
        <v>848</v>
      </c>
      <c r="S137" s="433" t="s">
        <v>849</v>
      </c>
      <c r="T137" s="433">
        <v>1</v>
      </c>
      <c r="U137" s="434">
        <f t="shared" si="7"/>
        <v>36</v>
      </c>
    </row>
    <row r="138" spans="9:21" x14ac:dyDescent="0.35">
      <c r="I138" s="12"/>
      <c r="J138" s="12"/>
      <c r="K138" s="12"/>
      <c r="L138" s="12"/>
      <c r="M138" s="12"/>
      <c r="N138" s="12"/>
      <c r="O138" s="12"/>
      <c r="P138" s="430">
        <v>63</v>
      </c>
      <c r="Q138" s="431" t="s">
        <v>847</v>
      </c>
      <c r="R138" s="432" t="s">
        <v>848</v>
      </c>
      <c r="S138" s="433" t="s">
        <v>206</v>
      </c>
      <c r="T138" s="433">
        <v>1</v>
      </c>
      <c r="U138" s="434">
        <f t="shared" si="7"/>
        <v>36</v>
      </c>
    </row>
    <row r="139" spans="9:21" x14ac:dyDescent="0.35">
      <c r="I139" s="12"/>
      <c r="J139" s="12"/>
      <c r="K139" s="12"/>
      <c r="L139" s="12"/>
      <c r="M139" s="12"/>
      <c r="N139" s="12"/>
      <c r="O139" s="12"/>
      <c r="P139" s="434"/>
      <c r="Q139" s="434"/>
      <c r="R139" s="436"/>
      <c r="S139" s="437"/>
      <c r="T139" s="438">
        <v>0</v>
      </c>
      <c r="U139" s="438">
        <f>SUM(U76:U138)</f>
        <v>3600</v>
      </c>
    </row>
    <row r="140" spans="9:21" x14ac:dyDescent="0.35">
      <c r="I140" s="12"/>
      <c r="J140" s="12"/>
      <c r="K140" s="12"/>
      <c r="L140" s="12"/>
      <c r="M140" s="12"/>
      <c r="N140" s="12"/>
      <c r="O140" s="12"/>
    </row>
    <row r="141" spans="9:21" x14ac:dyDescent="0.35">
      <c r="I141" s="12"/>
      <c r="J141" s="12"/>
      <c r="K141" s="12"/>
      <c r="L141" s="12"/>
      <c r="M141" s="12"/>
      <c r="N141" s="12"/>
      <c r="O141" s="12"/>
    </row>
    <row r="142" spans="9:21" x14ac:dyDescent="0.35">
      <c r="I142" s="12"/>
      <c r="J142" s="12"/>
      <c r="K142" s="12"/>
      <c r="L142" s="12"/>
      <c r="M142" s="12"/>
      <c r="N142" s="12"/>
      <c r="O142" s="12"/>
    </row>
    <row r="143" spans="9:21" x14ac:dyDescent="0.35">
      <c r="O143" s="12"/>
    </row>
    <row r="144" spans="9:21" x14ac:dyDescent="0.35">
      <c r="O144" s="12"/>
    </row>
    <row r="145" spans="15:15" x14ac:dyDescent="0.35">
      <c r="O145" s="12"/>
    </row>
    <row r="146" spans="15:15" x14ac:dyDescent="0.35">
      <c r="O146" s="12"/>
    </row>
    <row r="147" spans="15:15" x14ac:dyDescent="0.35">
      <c r="O147" s="12"/>
    </row>
    <row r="148" spans="15:15" x14ac:dyDescent="0.35">
      <c r="O148" s="12"/>
    </row>
    <row r="149" spans="15:15" x14ac:dyDescent="0.35">
      <c r="O149" s="12"/>
    </row>
    <row r="150" spans="15:15" x14ac:dyDescent="0.35">
      <c r="O150" s="12"/>
    </row>
    <row r="151" spans="15:15" x14ac:dyDescent="0.35">
      <c r="O151" s="12"/>
    </row>
    <row r="152" spans="15:15" x14ac:dyDescent="0.35">
      <c r="O152" s="12"/>
    </row>
    <row r="153" spans="15:15" x14ac:dyDescent="0.35">
      <c r="O153" s="12"/>
    </row>
    <row r="154" spans="15:15" x14ac:dyDescent="0.35">
      <c r="O154" s="12"/>
    </row>
    <row r="155" spans="15:15" x14ac:dyDescent="0.35">
      <c r="O155" s="12"/>
    </row>
    <row r="156" spans="15:15" x14ac:dyDescent="0.35">
      <c r="O156" s="12"/>
    </row>
    <row r="157" spans="15:15" x14ac:dyDescent="0.35">
      <c r="O157" s="12"/>
    </row>
    <row r="158" spans="15:15" x14ac:dyDescent="0.35">
      <c r="O158" s="12"/>
    </row>
    <row r="159" spans="15:15" x14ac:dyDescent="0.35">
      <c r="O159" s="12"/>
    </row>
    <row r="160" spans="15:15" x14ac:dyDescent="0.35">
      <c r="O160" s="12"/>
    </row>
    <row r="161" spans="15:15" x14ac:dyDescent="0.35">
      <c r="O161" s="12"/>
    </row>
    <row r="162" spans="15:15" x14ac:dyDescent="0.35">
      <c r="O162" s="12"/>
    </row>
    <row r="163" spans="15:15" x14ac:dyDescent="0.35">
      <c r="O163" s="12"/>
    </row>
    <row r="164" spans="15:15" x14ac:dyDescent="0.35">
      <c r="O164" s="12"/>
    </row>
    <row r="165" spans="15:15" x14ac:dyDescent="0.35">
      <c r="O165" s="12"/>
    </row>
  </sheetData>
  <mergeCells count="3">
    <mergeCell ref="A43:F43"/>
    <mergeCell ref="A45:C45"/>
    <mergeCell ref="A53:C53"/>
  </mergeCells>
  <hyperlinks>
    <hyperlink ref="A53:C53" location="'ВЫБОР РАЙОНА'!A1" display="Назад к выбору района" xr:uid="{00000000-0004-0000-04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4" tint="-0.249977111117893"/>
  </sheetPr>
  <dimension ref="A1:U169"/>
  <sheetViews>
    <sheetView showGridLines="0" showRowColHeaders="0" topLeftCell="A7" workbookViewId="0">
      <selection activeCell="H34" sqref="H34"/>
    </sheetView>
  </sheetViews>
  <sheetFormatPr defaultColWidth="9.1796875" defaultRowHeight="14" x14ac:dyDescent="0.3"/>
  <cols>
    <col min="1" max="1" width="22.453125" style="11" customWidth="1"/>
    <col min="2" max="2" width="16.26953125" style="11" customWidth="1"/>
    <col min="3" max="3" width="16.453125" style="11" customWidth="1"/>
    <col min="4" max="4" width="18.81640625" style="11" customWidth="1"/>
    <col min="5" max="5" width="17.81640625" style="11" customWidth="1"/>
    <col min="6" max="6" width="17.26953125" style="11" customWidth="1"/>
    <col min="7" max="8" width="9.1796875" style="11"/>
    <col min="9" max="9" width="6" style="12" customWidth="1"/>
    <col min="10" max="10" width="18.1796875" style="12" customWidth="1"/>
    <col min="11" max="11" width="34" style="12" customWidth="1"/>
    <col min="12" max="12" width="13.1796875" style="12" customWidth="1"/>
    <col min="13" max="13" width="8.453125" style="12" customWidth="1"/>
    <col min="14" max="14" width="12.453125" style="12" customWidth="1"/>
    <col min="15" max="15" width="9.1796875" style="11"/>
    <col min="16" max="16" width="6.453125" style="12" customWidth="1"/>
    <col min="17" max="17" width="20" style="12" customWidth="1"/>
    <col min="18" max="18" width="27.453125" style="12" customWidth="1"/>
    <col min="19" max="19" width="12.1796875" style="12" customWidth="1"/>
    <col min="20" max="20" width="9.1796875" style="12"/>
    <col min="21" max="21" width="13.1796875" style="12" customWidth="1"/>
    <col min="22" max="16384" width="9.1796875" style="11"/>
  </cols>
  <sheetData>
    <row r="1" spans="9:21" x14ac:dyDescent="0.3">
      <c r="I1" s="44" t="s">
        <v>37</v>
      </c>
      <c r="J1" s="44" t="s">
        <v>36</v>
      </c>
      <c r="K1" s="44" t="s">
        <v>35</v>
      </c>
      <c r="L1" s="44" t="s">
        <v>34</v>
      </c>
      <c r="M1" s="44" t="s">
        <v>1022</v>
      </c>
      <c r="N1" s="44" t="s">
        <v>33</v>
      </c>
      <c r="O1" s="12"/>
      <c r="P1" s="44" t="s">
        <v>37</v>
      </c>
      <c r="Q1" s="62" t="s">
        <v>36</v>
      </c>
      <c r="R1" s="62" t="s">
        <v>35</v>
      </c>
      <c r="S1" s="62" t="s">
        <v>34</v>
      </c>
      <c r="T1" s="44" t="s">
        <v>20</v>
      </c>
      <c r="U1" s="44" t="s">
        <v>33</v>
      </c>
    </row>
    <row r="2" spans="9:21" x14ac:dyDescent="0.3">
      <c r="I2" s="35">
        <v>1</v>
      </c>
      <c r="J2" s="308" t="s">
        <v>1101</v>
      </c>
      <c r="K2" s="394" t="s">
        <v>1102</v>
      </c>
      <c r="L2" s="308">
        <v>5</v>
      </c>
      <c r="M2" s="308">
        <v>2</v>
      </c>
      <c r="N2" s="308">
        <v>650</v>
      </c>
      <c r="O2" s="12"/>
      <c r="P2" s="48">
        <v>1</v>
      </c>
      <c r="Q2" s="38" t="s">
        <v>108</v>
      </c>
      <c r="R2" s="41" t="s">
        <v>98</v>
      </c>
      <c r="S2" s="41" t="s">
        <v>133</v>
      </c>
      <c r="T2" s="41">
        <v>24</v>
      </c>
      <c r="U2" s="40">
        <f t="shared" ref="U2:U10" si="0">T2*36</f>
        <v>864</v>
      </c>
    </row>
    <row r="3" spans="9:21" x14ac:dyDescent="0.3">
      <c r="I3" s="82">
        <v>2</v>
      </c>
      <c r="J3" s="404" t="s">
        <v>1101</v>
      </c>
      <c r="K3" s="405" t="s">
        <v>1104</v>
      </c>
      <c r="L3" s="404" t="s">
        <v>1103</v>
      </c>
      <c r="M3" s="308">
        <v>2</v>
      </c>
      <c r="N3" s="308">
        <v>690</v>
      </c>
      <c r="O3" s="12"/>
      <c r="P3" s="48">
        <v>2</v>
      </c>
      <c r="Q3" s="38" t="s">
        <v>108</v>
      </c>
      <c r="R3" s="41" t="s">
        <v>112</v>
      </c>
      <c r="S3" s="41" t="s">
        <v>131</v>
      </c>
      <c r="T3" s="41">
        <v>10</v>
      </c>
      <c r="U3" s="40">
        <f t="shared" si="0"/>
        <v>360</v>
      </c>
    </row>
    <row r="4" spans="9:21" x14ac:dyDescent="0.3">
      <c r="I4" s="35">
        <v>3</v>
      </c>
      <c r="J4" s="308" t="s">
        <v>1101</v>
      </c>
      <c r="K4" s="33" t="s">
        <v>1102</v>
      </c>
      <c r="L4" s="33">
        <v>3</v>
      </c>
      <c r="M4" s="308">
        <v>2</v>
      </c>
      <c r="N4" s="33">
        <v>650</v>
      </c>
      <c r="O4" s="12"/>
      <c r="P4" s="48">
        <v>3</v>
      </c>
      <c r="Q4" s="38" t="s">
        <v>108</v>
      </c>
      <c r="R4" s="37" t="s">
        <v>73</v>
      </c>
      <c r="S4" s="43" t="s">
        <v>129</v>
      </c>
      <c r="T4" s="37">
        <v>7</v>
      </c>
      <c r="U4" s="40">
        <f t="shared" si="0"/>
        <v>252</v>
      </c>
    </row>
    <row r="5" spans="9:21" x14ac:dyDescent="0.3">
      <c r="M5" s="424">
        <f>SUM(M2:M4)</f>
        <v>6</v>
      </c>
      <c r="N5" s="424">
        <f>SUM(N2:N4)</f>
        <v>1990</v>
      </c>
      <c r="O5" s="12"/>
      <c r="P5" s="48">
        <v>4</v>
      </c>
      <c r="Q5" s="38" t="s">
        <v>108</v>
      </c>
      <c r="R5" s="37" t="s">
        <v>101</v>
      </c>
      <c r="S5" s="43" t="s">
        <v>127</v>
      </c>
      <c r="T5" s="37">
        <v>10</v>
      </c>
      <c r="U5" s="40">
        <f t="shared" si="0"/>
        <v>360</v>
      </c>
    </row>
    <row r="6" spans="9:21" x14ac:dyDescent="0.3">
      <c r="O6" s="12"/>
      <c r="P6" s="48">
        <v>5</v>
      </c>
      <c r="Q6" s="38" t="s">
        <v>108</v>
      </c>
      <c r="R6" s="37" t="s">
        <v>116</v>
      </c>
      <c r="S6" s="43" t="s">
        <v>124</v>
      </c>
      <c r="T6" s="37">
        <v>2</v>
      </c>
      <c r="U6" s="40">
        <f t="shared" si="0"/>
        <v>72</v>
      </c>
    </row>
    <row r="7" spans="9:21" x14ac:dyDescent="0.3">
      <c r="I7" s="44" t="s">
        <v>37</v>
      </c>
      <c r="J7" s="44" t="s">
        <v>36</v>
      </c>
      <c r="K7" s="44" t="s">
        <v>35</v>
      </c>
      <c r="L7" s="44" t="s">
        <v>34</v>
      </c>
      <c r="M7" s="44" t="s">
        <v>1022</v>
      </c>
      <c r="N7" s="44" t="s">
        <v>33</v>
      </c>
      <c r="O7" s="12"/>
      <c r="P7" s="48">
        <v>6</v>
      </c>
      <c r="Q7" s="38" t="s">
        <v>108</v>
      </c>
      <c r="R7" s="37" t="s">
        <v>27</v>
      </c>
      <c r="S7" s="43" t="s">
        <v>118</v>
      </c>
      <c r="T7" s="37">
        <v>6</v>
      </c>
      <c r="U7" s="40">
        <f t="shared" si="0"/>
        <v>216</v>
      </c>
    </row>
    <row r="8" spans="9:21" x14ac:dyDescent="0.3">
      <c r="I8" s="35">
        <v>1</v>
      </c>
      <c r="J8" s="308" t="s">
        <v>1114</v>
      </c>
      <c r="K8" s="394" t="s">
        <v>1115</v>
      </c>
      <c r="L8" s="308" t="s">
        <v>125</v>
      </c>
      <c r="M8" s="308">
        <v>3</v>
      </c>
      <c r="N8" s="308">
        <v>726</v>
      </c>
      <c r="O8" s="12"/>
      <c r="P8" s="48">
        <v>7</v>
      </c>
      <c r="Q8" s="38" t="s">
        <v>108</v>
      </c>
      <c r="R8" s="37" t="s">
        <v>112</v>
      </c>
      <c r="S8" s="43" t="s">
        <v>114</v>
      </c>
      <c r="T8" s="37">
        <v>3</v>
      </c>
      <c r="U8" s="40">
        <f t="shared" si="0"/>
        <v>108</v>
      </c>
    </row>
    <row r="9" spans="9:21" x14ac:dyDescent="0.3">
      <c r="I9" s="33"/>
      <c r="J9" s="33"/>
      <c r="K9" s="33"/>
      <c r="L9" s="33"/>
      <c r="M9" s="50">
        <f>SUM(M7:M8)</f>
        <v>3</v>
      </c>
      <c r="N9" s="50">
        <f>SUM(N7:N8)</f>
        <v>726</v>
      </c>
      <c r="O9" s="12"/>
      <c r="P9" s="48">
        <v>8</v>
      </c>
      <c r="Q9" s="38" t="s">
        <v>108</v>
      </c>
      <c r="R9" s="37" t="s">
        <v>112</v>
      </c>
      <c r="S9" s="43" t="s">
        <v>111</v>
      </c>
      <c r="T9" s="37">
        <v>7</v>
      </c>
      <c r="U9" s="40">
        <f t="shared" si="0"/>
        <v>252</v>
      </c>
    </row>
    <row r="10" spans="9:21" x14ac:dyDescent="0.3">
      <c r="O10" s="12"/>
      <c r="P10" s="48">
        <v>9</v>
      </c>
      <c r="Q10" s="38" t="s">
        <v>108</v>
      </c>
      <c r="R10" s="37" t="s">
        <v>25</v>
      </c>
      <c r="S10" s="43" t="s">
        <v>110</v>
      </c>
      <c r="T10" s="37">
        <v>2</v>
      </c>
      <c r="U10" s="40">
        <f t="shared" si="0"/>
        <v>72</v>
      </c>
    </row>
    <row r="11" spans="9:21" x14ac:dyDescent="0.3">
      <c r="I11" s="44" t="s">
        <v>37</v>
      </c>
      <c r="J11" s="44" t="s">
        <v>36</v>
      </c>
      <c r="K11" s="44" t="s">
        <v>35</v>
      </c>
      <c r="L11" s="44" t="s">
        <v>34</v>
      </c>
      <c r="M11" s="44" t="s">
        <v>20</v>
      </c>
      <c r="N11" s="44" t="s">
        <v>33</v>
      </c>
      <c r="O11" s="12"/>
      <c r="P11" s="49"/>
      <c r="Q11" s="40"/>
      <c r="R11" s="40"/>
      <c r="S11" s="40"/>
      <c r="T11" s="50">
        <f>SUM(T2:T10)</f>
        <v>71</v>
      </c>
      <c r="U11" s="50">
        <f>SUM(U2:U10)</f>
        <v>2556</v>
      </c>
    </row>
    <row r="12" spans="9:21" x14ac:dyDescent="0.3">
      <c r="I12" s="48">
        <v>1</v>
      </c>
      <c r="J12" s="38" t="s">
        <v>113</v>
      </c>
      <c r="K12" s="41" t="s">
        <v>88</v>
      </c>
      <c r="L12" s="41" t="s">
        <v>149</v>
      </c>
      <c r="M12" s="41">
        <v>11</v>
      </c>
      <c r="N12" s="40">
        <f t="shared" ref="N12:N29" si="1">M12*36</f>
        <v>396</v>
      </c>
      <c r="O12" s="12"/>
    </row>
    <row r="13" spans="9:21" x14ac:dyDescent="0.3">
      <c r="I13" s="49">
        <v>2</v>
      </c>
      <c r="J13" s="38" t="s">
        <v>113</v>
      </c>
      <c r="K13" s="41" t="s">
        <v>88</v>
      </c>
      <c r="L13" s="41" t="s">
        <v>148</v>
      </c>
      <c r="M13" s="41">
        <v>6</v>
      </c>
      <c r="N13" s="40">
        <f t="shared" si="1"/>
        <v>216</v>
      </c>
      <c r="O13" s="12"/>
      <c r="P13" s="44" t="s">
        <v>37</v>
      </c>
      <c r="Q13" s="62" t="s">
        <v>36</v>
      </c>
      <c r="R13" s="62" t="s">
        <v>35</v>
      </c>
      <c r="S13" s="62" t="s">
        <v>34</v>
      </c>
      <c r="T13" s="44" t="s">
        <v>20</v>
      </c>
      <c r="U13" s="44" t="s">
        <v>33</v>
      </c>
    </row>
    <row r="14" spans="9:21" x14ac:dyDescent="0.3">
      <c r="I14" s="49">
        <v>3</v>
      </c>
      <c r="J14" s="38" t="s">
        <v>113</v>
      </c>
      <c r="K14" s="41" t="s">
        <v>88</v>
      </c>
      <c r="L14" s="41" t="s">
        <v>146</v>
      </c>
      <c r="M14" s="41">
        <v>5</v>
      </c>
      <c r="N14" s="40">
        <f t="shared" si="1"/>
        <v>180</v>
      </c>
      <c r="O14" s="12"/>
      <c r="P14" s="54">
        <v>1</v>
      </c>
      <c r="Q14" s="38" t="s">
        <v>66</v>
      </c>
      <c r="R14" s="37" t="s">
        <v>77</v>
      </c>
      <c r="S14" s="43" t="s">
        <v>103</v>
      </c>
      <c r="T14" s="37">
        <v>13</v>
      </c>
      <c r="U14" s="40">
        <f t="shared" ref="U14:U27" si="2">T14*36</f>
        <v>468</v>
      </c>
    </row>
    <row r="15" spans="9:21" x14ac:dyDescent="0.3">
      <c r="I15" s="48">
        <v>4</v>
      </c>
      <c r="J15" s="38" t="s">
        <v>113</v>
      </c>
      <c r="K15" s="41" t="s">
        <v>88</v>
      </c>
      <c r="L15" s="41" t="s">
        <v>145</v>
      </c>
      <c r="M15" s="41">
        <v>6</v>
      </c>
      <c r="N15" s="40">
        <f t="shared" si="1"/>
        <v>216</v>
      </c>
      <c r="O15" s="12"/>
      <c r="P15" s="54">
        <v>2</v>
      </c>
      <c r="Q15" s="38" t="s">
        <v>66</v>
      </c>
      <c r="R15" s="53" t="s">
        <v>101</v>
      </c>
      <c r="S15" s="43" t="s">
        <v>100</v>
      </c>
      <c r="T15" s="37">
        <v>10</v>
      </c>
      <c r="U15" s="40">
        <f t="shared" si="2"/>
        <v>360</v>
      </c>
    </row>
    <row r="16" spans="9:21" x14ac:dyDescent="0.3">
      <c r="I16" s="48">
        <v>5</v>
      </c>
      <c r="J16" s="38" t="s">
        <v>113</v>
      </c>
      <c r="K16" s="41" t="s">
        <v>88</v>
      </c>
      <c r="L16" s="41" t="s">
        <v>144</v>
      </c>
      <c r="M16" s="41">
        <v>8</v>
      </c>
      <c r="N16" s="40">
        <f t="shared" si="1"/>
        <v>288</v>
      </c>
      <c r="O16" s="12"/>
      <c r="P16" s="49">
        <v>3</v>
      </c>
      <c r="Q16" s="38" t="s">
        <v>66</v>
      </c>
      <c r="R16" s="41" t="s">
        <v>98</v>
      </c>
      <c r="S16" s="41">
        <v>50</v>
      </c>
      <c r="T16" s="41">
        <v>4</v>
      </c>
      <c r="U16" s="40">
        <f t="shared" si="2"/>
        <v>144</v>
      </c>
    </row>
    <row r="17" spans="9:21" x14ac:dyDescent="0.3">
      <c r="I17" s="48">
        <v>6</v>
      </c>
      <c r="J17" s="38" t="s">
        <v>113</v>
      </c>
      <c r="K17" s="41" t="s">
        <v>88</v>
      </c>
      <c r="L17" s="41" t="s">
        <v>105</v>
      </c>
      <c r="M17" s="41">
        <v>11</v>
      </c>
      <c r="N17" s="40">
        <f t="shared" si="1"/>
        <v>396</v>
      </c>
      <c r="O17" s="12"/>
      <c r="P17" s="54">
        <v>4</v>
      </c>
      <c r="Q17" s="38" t="s">
        <v>66</v>
      </c>
      <c r="R17" s="41" t="s">
        <v>94</v>
      </c>
      <c r="S17" s="41" t="s">
        <v>93</v>
      </c>
      <c r="T17" s="41">
        <v>9</v>
      </c>
      <c r="U17" s="40">
        <f t="shared" si="2"/>
        <v>324</v>
      </c>
    </row>
    <row r="18" spans="9:21" x14ac:dyDescent="0.3">
      <c r="I18" s="49">
        <v>7</v>
      </c>
      <c r="J18" s="38" t="s">
        <v>113</v>
      </c>
      <c r="K18" s="41" t="s">
        <v>25</v>
      </c>
      <c r="L18" s="41">
        <v>127</v>
      </c>
      <c r="M18" s="41">
        <v>1</v>
      </c>
      <c r="N18" s="40">
        <f t="shared" si="1"/>
        <v>36</v>
      </c>
      <c r="O18" s="12"/>
      <c r="P18" s="54">
        <v>5</v>
      </c>
      <c r="Q18" s="38" t="s">
        <v>66</v>
      </c>
      <c r="R18" s="37" t="s">
        <v>27</v>
      </c>
      <c r="S18" s="43" t="s">
        <v>91</v>
      </c>
      <c r="T18" s="37">
        <v>2</v>
      </c>
      <c r="U18" s="40">
        <f t="shared" si="2"/>
        <v>72</v>
      </c>
    </row>
    <row r="19" spans="9:21" ht="19.5" customHeight="1" x14ac:dyDescent="0.3">
      <c r="I19" s="49">
        <v>8</v>
      </c>
      <c r="J19" s="38" t="s">
        <v>113</v>
      </c>
      <c r="K19" s="41" t="s">
        <v>25</v>
      </c>
      <c r="L19" s="41" t="s">
        <v>142</v>
      </c>
      <c r="M19" s="41">
        <v>1</v>
      </c>
      <c r="N19" s="40">
        <f t="shared" si="1"/>
        <v>36</v>
      </c>
      <c r="O19" s="12"/>
      <c r="P19" s="49">
        <v>6</v>
      </c>
      <c r="Q19" s="38" t="s">
        <v>66</v>
      </c>
      <c r="R19" s="37" t="s">
        <v>49</v>
      </c>
      <c r="S19" s="43" t="s">
        <v>89</v>
      </c>
      <c r="T19" s="37">
        <v>1</v>
      </c>
      <c r="U19" s="40">
        <f t="shared" si="2"/>
        <v>36</v>
      </c>
    </row>
    <row r="20" spans="9:21" x14ac:dyDescent="0.3">
      <c r="I20" s="48">
        <v>9</v>
      </c>
      <c r="J20" s="38" t="s">
        <v>113</v>
      </c>
      <c r="K20" s="41" t="s">
        <v>25</v>
      </c>
      <c r="L20" s="41" t="s">
        <v>141</v>
      </c>
      <c r="M20" s="41">
        <v>4</v>
      </c>
      <c r="N20" s="40">
        <f t="shared" si="1"/>
        <v>144</v>
      </c>
      <c r="O20" s="12"/>
      <c r="P20" s="54">
        <v>7</v>
      </c>
      <c r="Q20" s="38" t="s">
        <v>66</v>
      </c>
      <c r="R20" s="37" t="s">
        <v>73</v>
      </c>
      <c r="S20" s="43" t="s">
        <v>38</v>
      </c>
      <c r="T20" s="37">
        <v>7</v>
      </c>
      <c r="U20" s="40">
        <f t="shared" si="2"/>
        <v>252</v>
      </c>
    </row>
    <row r="21" spans="9:21" x14ac:dyDescent="0.3">
      <c r="I21" s="48">
        <v>10</v>
      </c>
      <c r="J21" s="38" t="s">
        <v>113</v>
      </c>
      <c r="K21" s="41" t="s">
        <v>112</v>
      </c>
      <c r="L21" s="41" t="s">
        <v>93</v>
      </c>
      <c r="M21" s="41">
        <v>7</v>
      </c>
      <c r="N21" s="40">
        <f t="shared" si="1"/>
        <v>252</v>
      </c>
      <c r="O21" s="12"/>
      <c r="P21" s="54">
        <v>8</v>
      </c>
      <c r="Q21" s="38" t="s">
        <v>66</v>
      </c>
      <c r="R21" s="37" t="s">
        <v>73</v>
      </c>
      <c r="S21" s="43" t="s">
        <v>80</v>
      </c>
      <c r="T21" s="37">
        <v>2</v>
      </c>
      <c r="U21" s="40">
        <f t="shared" si="2"/>
        <v>72</v>
      </c>
    </row>
    <row r="22" spans="9:21" x14ac:dyDescent="0.3">
      <c r="I22" s="48">
        <v>11</v>
      </c>
      <c r="J22" s="38" t="s">
        <v>113</v>
      </c>
      <c r="K22" s="41" t="s">
        <v>112</v>
      </c>
      <c r="L22" s="41" t="s">
        <v>138</v>
      </c>
      <c r="M22" s="41">
        <v>9</v>
      </c>
      <c r="N22" s="40">
        <f t="shared" si="1"/>
        <v>324</v>
      </c>
      <c r="O22" s="12"/>
      <c r="P22" s="49">
        <v>9</v>
      </c>
      <c r="Q22" s="38" t="s">
        <v>66</v>
      </c>
      <c r="R22" s="37" t="s">
        <v>49</v>
      </c>
      <c r="S22" s="43" t="s">
        <v>42</v>
      </c>
      <c r="T22" s="37">
        <v>6</v>
      </c>
      <c r="U22" s="40">
        <f t="shared" si="2"/>
        <v>216</v>
      </c>
    </row>
    <row r="23" spans="9:21" x14ac:dyDescent="0.3">
      <c r="I23" s="49">
        <v>12</v>
      </c>
      <c r="J23" s="38" t="s">
        <v>113</v>
      </c>
      <c r="K23" s="41" t="s">
        <v>116</v>
      </c>
      <c r="L23" s="41" t="s">
        <v>136</v>
      </c>
      <c r="M23" s="41">
        <v>9</v>
      </c>
      <c r="N23" s="40">
        <f t="shared" si="1"/>
        <v>324</v>
      </c>
      <c r="O23" s="12"/>
      <c r="P23" s="54">
        <v>10</v>
      </c>
      <c r="Q23" s="38" t="s">
        <v>66</v>
      </c>
      <c r="R23" s="37" t="s">
        <v>49</v>
      </c>
      <c r="S23" s="43" t="s">
        <v>78</v>
      </c>
      <c r="T23" s="37">
        <v>6</v>
      </c>
      <c r="U23" s="40">
        <f t="shared" si="2"/>
        <v>216</v>
      </c>
    </row>
    <row r="24" spans="9:21" x14ac:dyDescent="0.3">
      <c r="I24" s="49">
        <v>13</v>
      </c>
      <c r="J24" s="38" t="s">
        <v>113</v>
      </c>
      <c r="K24" s="35" t="s">
        <v>135</v>
      </c>
      <c r="L24" s="36" t="s">
        <v>53</v>
      </c>
      <c r="M24" s="35">
        <v>8</v>
      </c>
      <c r="N24" s="40">
        <f t="shared" si="1"/>
        <v>288</v>
      </c>
      <c r="O24" s="12"/>
      <c r="P24" s="54">
        <v>11</v>
      </c>
      <c r="Q24" s="38" t="s">
        <v>66</v>
      </c>
      <c r="R24" s="37" t="s">
        <v>43</v>
      </c>
      <c r="S24" s="43" t="s">
        <v>63</v>
      </c>
      <c r="T24" s="37">
        <v>6</v>
      </c>
      <c r="U24" s="40">
        <f t="shared" si="2"/>
        <v>216</v>
      </c>
    </row>
    <row r="25" spans="9:21" x14ac:dyDescent="0.3">
      <c r="I25" s="48">
        <v>14</v>
      </c>
      <c r="J25" s="38" t="s">
        <v>113</v>
      </c>
      <c r="K25" s="35" t="s">
        <v>43</v>
      </c>
      <c r="L25" s="36" t="s">
        <v>134</v>
      </c>
      <c r="M25" s="35">
        <v>6</v>
      </c>
      <c r="N25" s="40">
        <f t="shared" si="1"/>
        <v>216</v>
      </c>
      <c r="O25" s="12"/>
      <c r="P25" s="49">
        <v>12</v>
      </c>
      <c r="Q25" s="38" t="s">
        <v>66</v>
      </c>
      <c r="R25" s="53" t="s">
        <v>73</v>
      </c>
      <c r="S25" s="43" t="s">
        <v>75</v>
      </c>
      <c r="T25" s="37">
        <v>16</v>
      </c>
      <c r="U25" s="40">
        <f t="shared" si="2"/>
        <v>576</v>
      </c>
    </row>
    <row r="26" spans="9:21" x14ac:dyDescent="0.3">
      <c r="I26" s="48">
        <v>15</v>
      </c>
      <c r="J26" s="38" t="s">
        <v>113</v>
      </c>
      <c r="K26" s="37" t="s">
        <v>43</v>
      </c>
      <c r="L26" s="43" t="s">
        <v>132</v>
      </c>
      <c r="M26" s="37">
        <v>6</v>
      </c>
      <c r="N26" s="40">
        <f t="shared" si="1"/>
        <v>216</v>
      </c>
      <c r="O26" s="12"/>
      <c r="P26" s="54">
        <v>13</v>
      </c>
      <c r="Q26" s="38" t="s">
        <v>66</v>
      </c>
      <c r="R26" s="53" t="s">
        <v>49</v>
      </c>
      <c r="S26" s="43" t="s">
        <v>70</v>
      </c>
      <c r="T26" s="37">
        <v>2</v>
      </c>
      <c r="U26" s="40">
        <f t="shared" si="2"/>
        <v>72</v>
      </c>
    </row>
    <row r="27" spans="9:21" x14ac:dyDescent="0.3">
      <c r="I27" s="48">
        <v>16</v>
      </c>
      <c r="J27" s="38" t="s">
        <v>113</v>
      </c>
      <c r="K27" s="35" t="s">
        <v>25</v>
      </c>
      <c r="L27" s="36" t="s">
        <v>130</v>
      </c>
      <c r="M27" s="35">
        <v>5</v>
      </c>
      <c r="N27" s="40">
        <f t="shared" si="1"/>
        <v>180</v>
      </c>
      <c r="O27" s="12"/>
      <c r="P27" s="54">
        <v>14</v>
      </c>
      <c r="Q27" s="38" t="s">
        <v>66</v>
      </c>
      <c r="R27" s="53" t="s">
        <v>43</v>
      </c>
      <c r="S27" s="43" t="s">
        <v>65</v>
      </c>
      <c r="T27" s="37">
        <v>8</v>
      </c>
      <c r="U27" s="40">
        <f t="shared" si="2"/>
        <v>288</v>
      </c>
    </row>
    <row r="28" spans="9:21" x14ac:dyDescent="0.3">
      <c r="I28" s="49">
        <v>17</v>
      </c>
      <c r="J28" s="38" t="s">
        <v>113</v>
      </c>
      <c r="K28" s="35" t="s">
        <v>88</v>
      </c>
      <c r="L28" s="36" t="s">
        <v>128</v>
      </c>
      <c r="M28" s="35">
        <v>4</v>
      </c>
      <c r="N28" s="40">
        <f t="shared" si="1"/>
        <v>144</v>
      </c>
      <c r="O28" s="12"/>
      <c r="P28" s="33"/>
      <c r="Q28" s="40"/>
      <c r="R28" s="40"/>
      <c r="S28" s="40"/>
      <c r="T28" s="50">
        <f>SUM(T14:T27)</f>
        <v>92</v>
      </c>
      <c r="U28" s="50">
        <f>SUM(U14:U27)</f>
        <v>3312</v>
      </c>
    </row>
    <row r="29" spans="9:21" ht="14.5" thickBot="1" x14ac:dyDescent="0.35">
      <c r="I29" s="49">
        <v>18</v>
      </c>
      <c r="J29" s="38" t="s">
        <v>113</v>
      </c>
      <c r="K29" s="35" t="s">
        <v>112</v>
      </c>
      <c r="L29" s="36" t="s">
        <v>125</v>
      </c>
      <c r="M29" s="35">
        <v>4</v>
      </c>
      <c r="N29" s="40">
        <f t="shared" si="1"/>
        <v>144</v>
      </c>
      <c r="O29" s="12"/>
      <c r="P29" s="34"/>
      <c r="Q29" s="40"/>
      <c r="R29" s="40"/>
      <c r="S29" s="40"/>
      <c r="T29" s="40"/>
      <c r="U29" s="40"/>
    </row>
    <row r="30" spans="9:21" ht="14.5" thickBot="1" x14ac:dyDescent="0.35">
      <c r="I30" s="49"/>
      <c r="J30" s="40"/>
      <c r="K30" s="40"/>
      <c r="L30" s="65"/>
      <c r="M30" s="64">
        <f>SUM(M12:M29)</f>
        <v>111</v>
      </c>
      <c r="N30" s="64">
        <f>SUM(N12:N29)</f>
        <v>3996</v>
      </c>
      <c r="O30" s="12"/>
      <c r="Q30" s="11"/>
      <c r="R30" s="11"/>
      <c r="S30" s="11"/>
      <c r="T30" s="11"/>
      <c r="U30" s="11"/>
    </row>
    <row r="31" spans="9:21" x14ac:dyDescent="0.3">
      <c r="I31" s="48"/>
      <c r="J31" s="35"/>
      <c r="K31" s="35"/>
      <c r="L31" s="35"/>
      <c r="M31" s="35"/>
      <c r="N31" s="34"/>
      <c r="O31" s="12"/>
      <c r="P31" s="44" t="s">
        <v>37</v>
      </c>
      <c r="Q31" s="44" t="s">
        <v>36</v>
      </c>
      <c r="R31" s="44" t="s">
        <v>35</v>
      </c>
      <c r="S31" s="44" t="s">
        <v>34</v>
      </c>
      <c r="T31" s="45" t="s">
        <v>20</v>
      </c>
      <c r="U31" s="44" t="s">
        <v>33</v>
      </c>
    </row>
    <row r="32" spans="9:21" x14ac:dyDescent="0.3">
      <c r="I32" s="44" t="s">
        <v>37</v>
      </c>
      <c r="J32" s="44" t="s">
        <v>36</v>
      </c>
      <c r="K32" s="44" t="s">
        <v>35</v>
      </c>
      <c r="L32" s="44" t="s">
        <v>34</v>
      </c>
      <c r="M32" s="44" t="s">
        <v>20</v>
      </c>
      <c r="N32" s="44" t="s">
        <v>33</v>
      </c>
      <c r="O32" s="12"/>
      <c r="P32" s="33">
        <v>1</v>
      </c>
      <c r="Q32" s="38" t="s">
        <v>109</v>
      </c>
      <c r="R32" s="37" t="s">
        <v>52</v>
      </c>
      <c r="S32" s="43" t="s">
        <v>24</v>
      </c>
      <c r="T32" s="37">
        <v>8</v>
      </c>
      <c r="U32" s="40">
        <f t="shared" ref="U32:U38" si="3">T32*36</f>
        <v>288</v>
      </c>
    </row>
    <row r="33" spans="1:21" ht="36" customHeight="1" x14ac:dyDescent="0.3">
      <c r="I33" s="48">
        <v>1</v>
      </c>
      <c r="J33" s="38" t="s">
        <v>44</v>
      </c>
      <c r="K33" s="52" t="s">
        <v>106</v>
      </c>
      <c r="L33" s="52" t="s">
        <v>105</v>
      </c>
      <c r="M33" s="51">
        <v>2</v>
      </c>
      <c r="N33" s="46">
        <f t="shared" ref="N33:N64" si="4">M33*36</f>
        <v>72</v>
      </c>
      <c r="O33" s="12"/>
      <c r="P33" s="33">
        <v>2</v>
      </c>
      <c r="Q33" s="38" t="s">
        <v>109</v>
      </c>
      <c r="R33" s="37" t="s">
        <v>26</v>
      </c>
      <c r="S33" s="43" t="s">
        <v>50</v>
      </c>
      <c r="T33" s="37">
        <v>16</v>
      </c>
      <c r="U33" s="40">
        <f t="shared" si="3"/>
        <v>576</v>
      </c>
    </row>
    <row r="34" spans="1:21" x14ac:dyDescent="0.3">
      <c r="I34" s="49">
        <v>2</v>
      </c>
      <c r="J34" s="38" t="s">
        <v>44</v>
      </c>
      <c r="K34" s="35" t="s">
        <v>88</v>
      </c>
      <c r="L34" s="36" t="s">
        <v>104</v>
      </c>
      <c r="M34" s="35">
        <v>6</v>
      </c>
      <c r="N34" s="34">
        <f t="shared" si="4"/>
        <v>216</v>
      </c>
      <c r="O34" s="12"/>
      <c r="P34" s="33">
        <v>3</v>
      </c>
      <c r="Q34" s="38" t="s">
        <v>109</v>
      </c>
      <c r="R34" s="37" t="s">
        <v>26</v>
      </c>
      <c r="S34" s="43" t="s">
        <v>48</v>
      </c>
      <c r="T34" s="37">
        <v>12</v>
      </c>
      <c r="U34" s="40">
        <f t="shared" si="3"/>
        <v>432</v>
      </c>
    </row>
    <row r="35" spans="1:21" ht="15.5" thickBot="1" x14ac:dyDescent="0.35">
      <c r="A35" s="557" t="s">
        <v>126</v>
      </c>
      <c r="B35" s="557"/>
      <c r="C35" s="557"/>
      <c r="D35" s="557"/>
      <c r="E35" s="557"/>
      <c r="F35" s="557"/>
      <c r="I35" s="49">
        <v>3</v>
      </c>
      <c r="J35" s="38" t="s">
        <v>44</v>
      </c>
      <c r="K35" s="52" t="s">
        <v>88</v>
      </c>
      <c r="L35" s="52" t="s">
        <v>102</v>
      </c>
      <c r="M35" s="51">
        <v>3</v>
      </c>
      <c r="N35" s="46">
        <f t="shared" si="4"/>
        <v>108</v>
      </c>
      <c r="O35" s="12"/>
      <c r="P35" s="33">
        <v>4</v>
      </c>
      <c r="Q35" s="38" t="s">
        <v>109</v>
      </c>
      <c r="R35" s="37" t="s">
        <v>26</v>
      </c>
      <c r="S35" s="43" t="s">
        <v>45</v>
      </c>
      <c r="T35" s="37">
        <v>16</v>
      </c>
      <c r="U35" s="40">
        <f t="shared" si="3"/>
        <v>576</v>
      </c>
    </row>
    <row r="36" spans="1:21" ht="30.5" thickBot="1" x14ac:dyDescent="0.35">
      <c r="A36" s="67" t="s">
        <v>123</v>
      </c>
      <c r="B36" s="67" t="s">
        <v>1041</v>
      </c>
      <c r="C36" s="67" t="s">
        <v>122</v>
      </c>
      <c r="D36" s="67" t="s">
        <v>121</v>
      </c>
      <c r="E36" s="67" t="s">
        <v>120</v>
      </c>
      <c r="F36" s="67" t="s">
        <v>119</v>
      </c>
      <c r="I36" s="48">
        <v>4</v>
      </c>
      <c r="J36" s="38" t="s">
        <v>44</v>
      </c>
      <c r="K36" s="52" t="s">
        <v>88</v>
      </c>
      <c r="L36" s="52" t="s">
        <v>99</v>
      </c>
      <c r="M36" s="51">
        <v>2</v>
      </c>
      <c r="N36" s="46">
        <f t="shared" si="4"/>
        <v>72</v>
      </c>
      <c r="O36" s="12"/>
      <c r="P36" s="33">
        <v>5</v>
      </c>
      <c r="Q36" s="38" t="s">
        <v>109</v>
      </c>
      <c r="R36" s="41" t="s">
        <v>39</v>
      </c>
      <c r="S36" s="42" t="s">
        <v>41</v>
      </c>
      <c r="T36" s="41">
        <v>4</v>
      </c>
      <c r="U36" s="40">
        <f t="shared" si="3"/>
        <v>144</v>
      </c>
    </row>
    <row r="37" spans="1:21" ht="15.5" thickBot="1" x14ac:dyDescent="0.35">
      <c r="A37" s="558" t="s">
        <v>117</v>
      </c>
      <c r="B37" s="559"/>
      <c r="C37" s="560"/>
      <c r="D37" s="66">
        <v>750</v>
      </c>
      <c r="E37" s="66">
        <v>420</v>
      </c>
      <c r="F37" s="66">
        <v>250</v>
      </c>
      <c r="I37" s="48">
        <v>5</v>
      </c>
      <c r="J37" s="38" t="s">
        <v>44</v>
      </c>
      <c r="K37" s="52" t="s">
        <v>88</v>
      </c>
      <c r="L37" s="52" t="s">
        <v>97</v>
      </c>
      <c r="M37" s="51">
        <v>1</v>
      </c>
      <c r="N37" s="46">
        <f t="shared" si="4"/>
        <v>36</v>
      </c>
      <c r="O37" s="12"/>
      <c r="P37" s="33">
        <v>6</v>
      </c>
      <c r="Q37" s="38" t="s">
        <v>109</v>
      </c>
      <c r="R37" s="41" t="s">
        <v>39</v>
      </c>
      <c r="S37" s="42" t="s">
        <v>40</v>
      </c>
      <c r="T37" s="41">
        <v>14</v>
      </c>
      <c r="U37" s="40">
        <f t="shared" si="3"/>
        <v>504</v>
      </c>
    </row>
    <row r="38" spans="1:21" ht="16" thickBot="1" x14ac:dyDescent="0.4">
      <c r="A38" s="61" t="s">
        <v>113</v>
      </c>
      <c r="B38" s="234" t="s">
        <v>1094</v>
      </c>
      <c r="C38" s="63">
        <f>M30</f>
        <v>111</v>
      </c>
      <c r="D38" s="59">
        <f>C38*D37</f>
        <v>83250</v>
      </c>
      <c r="E38" s="59">
        <f>C38*E37</f>
        <v>46620</v>
      </c>
      <c r="F38" s="59">
        <f>C38*F37</f>
        <v>27750</v>
      </c>
      <c r="I38" s="49">
        <v>6</v>
      </c>
      <c r="J38" s="38" t="s">
        <v>44</v>
      </c>
      <c r="K38" s="52" t="s">
        <v>88</v>
      </c>
      <c r="L38" s="52" t="s">
        <v>95</v>
      </c>
      <c r="M38" s="51">
        <v>1</v>
      </c>
      <c r="N38" s="46">
        <f t="shared" si="4"/>
        <v>36</v>
      </c>
      <c r="O38" s="12"/>
      <c r="P38" s="33">
        <v>7</v>
      </c>
      <c r="Q38" s="38" t="s">
        <v>109</v>
      </c>
      <c r="R38" s="37" t="s">
        <v>27</v>
      </c>
      <c r="S38" s="43" t="s">
        <v>32</v>
      </c>
      <c r="T38" s="37">
        <v>2</v>
      </c>
      <c r="U38" s="40">
        <f t="shared" si="3"/>
        <v>72</v>
      </c>
    </row>
    <row r="39" spans="1:21" ht="17.25" customHeight="1" thickBot="1" x14ac:dyDescent="0.4">
      <c r="A39" s="61" t="s">
        <v>44</v>
      </c>
      <c r="B39" s="234" t="s">
        <v>1094</v>
      </c>
      <c r="C39" s="63">
        <f>M65</f>
        <v>118</v>
      </c>
      <c r="D39" s="59">
        <f>C39*D37</f>
        <v>88500</v>
      </c>
      <c r="E39" s="59">
        <f>C39*E37</f>
        <v>49560</v>
      </c>
      <c r="F39" s="59">
        <f>C39*F37</f>
        <v>29500</v>
      </c>
      <c r="G39" s="55"/>
      <c r="H39" s="55"/>
      <c r="I39" s="49">
        <v>7</v>
      </c>
      <c r="J39" s="38" t="s">
        <v>44</v>
      </c>
      <c r="K39" s="52" t="s">
        <v>88</v>
      </c>
      <c r="L39" s="52" t="s">
        <v>92</v>
      </c>
      <c r="M39" s="51">
        <v>3</v>
      </c>
      <c r="N39" s="46">
        <f t="shared" si="4"/>
        <v>108</v>
      </c>
      <c r="O39" s="12"/>
      <c r="P39" s="33">
        <v>8</v>
      </c>
      <c r="Q39" s="38" t="s">
        <v>109</v>
      </c>
      <c r="R39" s="39" t="s">
        <v>29</v>
      </c>
      <c r="S39" s="39" t="s">
        <v>31</v>
      </c>
      <c r="T39" s="39">
        <v>11</v>
      </c>
      <c r="U39" s="34">
        <f t="shared" ref="U39:U46" si="5">T39*36</f>
        <v>396</v>
      </c>
    </row>
    <row r="40" spans="1:21" ht="17.25" customHeight="1" thickBot="1" x14ac:dyDescent="0.4">
      <c r="A40" s="61" t="s">
        <v>109</v>
      </c>
      <c r="B40" s="234" t="s">
        <v>1094</v>
      </c>
      <c r="C40" s="60">
        <f>T47</f>
        <v>114</v>
      </c>
      <c r="D40" s="59">
        <f>D37*C40</f>
        <v>85500</v>
      </c>
      <c r="E40" s="59">
        <f>E37*C40</f>
        <v>47880</v>
      </c>
      <c r="F40" s="59">
        <f>F37*C40</f>
        <v>28500</v>
      </c>
      <c r="I40" s="48">
        <v>8</v>
      </c>
      <c r="J40" s="38" t="s">
        <v>44</v>
      </c>
      <c r="K40" s="52" t="s">
        <v>88</v>
      </c>
      <c r="L40" s="52" t="s">
        <v>90</v>
      </c>
      <c r="M40" s="51">
        <v>4</v>
      </c>
      <c r="N40" s="46">
        <f t="shared" si="4"/>
        <v>144</v>
      </c>
      <c r="O40" s="12"/>
      <c r="P40" s="33">
        <v>9</v>
      </c>
      <c r="Q40" s="38" t="s">
        <v>109</v>
      </c>
      <c r="R40" s="39" t="s">
        <v>29</v>
      </c>
      <c r="S40" s="39">
        <v>28</v>
      </c>
      <c r="T40" s="39">
        <v>7</v>
      </c>
      <c r="U40" s="34">
        <f t="shared" si="5"/>
        <v>252</v>
      </c>
    </row>
    <row r="41" spans="1:21" ht="16" thickBot="1" x14ac:dyDescent="0.4">
      <c r="A41" s="61" t="s">
        <v>108</v>
      </c>
      <c r="B41" s="234" t="s">
        <v>1094</v>
      </c>
      <c r="C41" s="60">
        <f>T11</f>
        <v>71</v>
      </c>
      <c r="D41" s="59">
        <f>D37*C41</f>
        <v>53250</v>
      </c>
      <c r="E41" s="59">
        <f>E37*C41</f>
        <v>29820</v>
      </c>
      <c r="F41" s="59">
        <f>F37*C41</f>
        <v>17750</v>
      </c>
      <c r="I41" s="48">
        <v>9</v>
      </c>
      <c r="J41" s="38" t="s">
        <v>44</v>
      </c>
      <c r="K41" s="52" t="s">
        <v>43</v>
      </c>
      <c r="L41" s="52" t="s">
        <v>87</v>
      </c>
      <c r="M41" s="51">
        <v>1</v>
      </c>
      <c r="N41" s="46">
        <f t="shared" si="4"/>
        <v>36</v>
      </c>
      <c r="O41" s="12"/>
      <c r="P41" s="33">
        <v>10</v>
      </c>
      <c r="Q41" s="38" t="s">
        <v>109</v>
      </c>
      <c r="R41" s="39" t="s">
        <v>28</v>
      </c>
      <c r="S41" s="39">
        <v>3</v>
      </c>
      <c r="T41" s="39">
        <v>9</v>
      </c>
      <c r="U41" s="34">
        <f t="shared" si="5"/>
        <v>324</v>
      </c>
    </row>
    <row r="42" spans="1:21" ht="16" thickBot="1" x14ac:dyDescent="0.4">
      <c r="A42" s="61" t="s">
        <v>66</v>
      </c>
      <c r="B42" s="234" t="s">
        <v>1094</v>
      </c>
      <c r="C42" s="60">
        <f>T28</f>
        <v>92</v>
      </c>
      <c r="D42" s="59">
        <f>C42*D37</f>
        <v>69000</v>
      </c>
      <c r="E42" s="59">
        <f>E37*C42</f>
        <v>38640</v>
      </c>
      <c r="F42" s="59">
        <f>F37*C42</f>
        <v>23000</v>
      </c>
      <c r="I42" s="49">
        <v>10</v>
      </c>
      <c r="J42" s="38" t="s">
        <v>44</v>
      </c>
      <c r="K42" s="52" t="s">
        <v>43</v>
      </c>
      <c r="L42" s="52" t="s">
        <v>85</v>
      </c>
      <c r="M42" s="51">
        <v>5</v>
      </c>
      <c r="N42" s="46">
        <f t="shared" si="4"/>
        <v>180</v>
      </c>
      <c r="O42" s="12"/>
      <c r="P42" s="33">
        <v>11</v>
      </c>
      <c r="Q42" s="38" t="s">
        <v>109</v>
      </c>
      <c r="R42" s="37" t="s">
        <v>23</v>
      </c>
      <c r="S42" s="36" t="s">
        <v>22</v>
      </c>
      <c r="T42" s="35">
        <v>1</v>
      </c>
      <c r="U42" s="34">
        <f t="shared" si="5"/>
        <v>36</v>
      </c>
    </row>
    <row r="43" spans="1:21" ht="29.25" customHeight="1" thickBot="1" x14ac:dyDescent="0.35">
      <c r="A43" s="506" t="s">
        <v>5</v>
      </c>
      <c r="B43" s="508"/>
      <c r="C43" s="57">
        <f>SUM(C38:C42)</f>
        <v>506</v>
      </c>
      <c r="D43" s="56">
        <f>SUM(D38:D42)</f>
        <v>379500</v>
      </c>
      <c r="E43" s="56">
        <f>SUM(E38:E42)</f>
        <v>212520</v>
      </c>
      <c r="F43" s="56">
        <f>SUM(F38:F42)</f>
        <v>126500</v>
      </c>
      <c r="I43" s="49">
        <v>11</v>
      </c>
      <c r="J43" s="38" t="s">
        <v>44</v>
      </c>
      <c r="K43" s="52" t="s">
        <v>77</v>
      </c>
      <c r="L43" s="52" t="s">
        <v>82</v>
      </c>
      <c r="M43" s="51">
        <v>2</v>
      </c>
      <c r="N43" s="46">
        <f t="shared" si="4"/>
        <v>72</v>
      </c>
      <c r="O43" s="12"/>
      <c r="P43" s="33">
        <v>12</v>
      </c>
      <c r="Q43" s="38" t="s">
        <v>109</v>
      </c>
      <c r="R43" s="39" t="s">
        <v>147</v>
      </c>
      <c r="S43" s="39">
        <v>12</v>
      </c>
      <c r="T43" s="39">
        <v>4</v>
      </c>
      <c r="U43" s="34">
        <f t="shared" si="5"/>
        <v>144</v>
      </c>
    </row>
    <row r="44" spans="1:21" ht="14.5" thickBot="1" x14ac:dyDescent="0.35">
      <c r="A44" s="499" t="s">
        <v>117</v>
      </c>
      <c r="B44" s="500"/>
      <c r="C44" s="501"/>
      <c r="D44" s="427">
        <v>1650</v>
      </c>
      <c r="E44" s="427">
        <v>900</v>
      </c>
      <c r="F44" s="427">
        <v>540</v>
      </c>
      <c r="I44" s="49">
        <v>12</v>
      </c>
      <c r="J44" s="38" t="s">
        <v>44</v>
      </c>
      <c r="K44" s="52" t="s">
        <v>77</v>
      </c>
      <c r="L44" s="52" t="s">
        <v>79</v>
      </c>
      <c r="M44" s="51">
        <v>7</v>
      </c>
      <c r="N44" s="46">
        <f t="shared" si="4"/>
        <v>252</v>
      </c>
      <c r="O44" s="12"/>
      <c r="P44" s="33">
        <v>13</v>
      </c>
      <c r="Q44" s="38" t="s">
        <v>109</v>
      </c>
      <c r="R44" s="41" t="s">
        <v>88</v>
      </c>
      <c r="S44" s="69" t="s">
        <v>30</v>
      </c>
      <c r="T44" s="68">
        <v>6</v>
      </c>
      <c r="U44" s="34">
        <f t="shared" si="5"/>
        <v>216</v>
      </c>
    </row>
    <row r="45" spans="1:21" ht="14.5" thickBot="1" x14ac:dyDescent="0.35">
      <c r="A45" s="234" t="s">
        <v>1235</v>
      </c>
      <c r="B45" s="234" t="s">
        <v>1094</v>
      </c>
      <c r="C45" s="262">
        <f>T53</f>
        <v>9</v>
      </c>
      <c r="D45" s="428">
        <f>C45*D44</f>
        <v>14850</v>
      </c>
      <c r="E45" s="428">
        <f>C45*E44</f>
        <v>8100</v>
      </c>
      <c r="F45" s="428">
        <f>C45*F44</f>
        <v>4860</v>
      </c>
      <c r="I45" s="49">
        <v>13</v>
      </c>
      <c r="J45" s="38" t="s">
        <v>44</v>
      </c>
      <c r="K45" s="52" t="s">
        <v>77</v>
      </c>
      <c r="L45" s="52">
        <v>2</v>
      </c>
      <c r="M45" s="51">
        <v>5</v>
      </c>
      <c r="N45" s="46">
        <f t="shared" si="4"/>
        <v>180</v>
      </c>
      <c r="O45" s="12"/>
      <c r="P45" s="33">
        <v>14</v>
      </c>
      <c r="Q45" s="38" t="s">
        <v>109</v>
      </c>
      <c r="R45" s="41" t="s">
        <v>88</v>
      </c>
      <c r="S45" s="69" t="s">
        <v>143</v>
      </c>
      <c r="T45" s="68">
        <v>2</v>
      </c>
      <c r="U45" s="34">
        <f t="shared" si="5"/>
        <v>72</v>
      </c>
    </row>
    <row r="46" spans="1:21" ht="14.5" thickBot="1" x14ac:dyDescent="0.35">
      <c r="A46" s="499" t="s">
        <v>5</v>
      </c>
      <c r="B46" s="501"/>
      <c r="C46" s="263">
        <f>SUM(C45:C45)</f>
        <v>9</v>
      </c>
      <c r="D46" s="429">
        <f>SUM(D45:D45)</f>
        <v>14850</v>
      </c>
      <c r="E46" s="429">
        <f>SUM(E45:E45)</f>
        <v>8100</v>
      </c>
      <c r="F46" s="429">
        <f>SUM(F45:F45)</f>
        <v>4860</v>
      </c>
      <c r="I46" s="49">
        <v>14</v>
      </c>
      <c r="J46" s="38" t="s">
        <v>44</v>
      </c>
      <c r="K46" s="52" t="s">
        <v>49</v>
      </c>
      <c r="L46" s="52" t="s">
        <v>76</v>
      </c>
      <c r="M46" s="51">
        <v>8</v>
      </c>
      <c r="N46" s="46">
        <f t="shared" si="4"/>
        <v>288</v>
      </c>
      <c r="O46" s="12"/>
      <c r="P46" s="33">
        <v>15</v>
      </c>
      <c r="Q46" s="38" t="s">
        <v>109</v>
      </c>
      <c r="R46" s="41" t="s">
        <v>88</v>
      </c>
      <c r="S46" s="69" t="s">
        <v>115</v>
      </c>
      <c r="T46" s="68">
        <v>2</v>
      </c>
      <c r="U46" s="34">
        <f t="shared" si="5"/>
        <v>72</v>
      </c>
    </row>
    <row r="47" spans="1:21" ht="14.5" thickBot="1" x14ac:dyDescent="0.35">
      <c r="I47" s="49">
        <v>15</v>
      </c>
      <c r="J47" s="38" t="s">
        <v>44</v>
      </c>
      <c r="K47" s="52" t="s">
        <v>49</v>
      </c>
      <c r="L47" s="52" t="s">
        <v>74</v>
      </c>
      <c r="M47" s="51">
        <v>7</v>
      </c>
      <c r="N47" s="46">
        <f t="shared" si="4"/>
        <v>252</v>
      </c>
      <c r="O47" s="12"/>
      <c r="P47" s="49"/>
      <c r="Q47" s="40"/>
      <c r="R47" s="40"/>
      <c r="S47" s="40"/>
      <c r="T47" s="50">
        <f>SUM(T32:T46)</f>
        <v>114</v>
      </c>
      <c r="U47" s="50">
        <f>SUM(U32:U46)</f>
        <v>4104</v>
      </c>
    </row>
    <row r="48" spans="1:21" ht="30.5" thickBot="1" x14ac:dyDescent="0.35">
      <c r="A48" s="67" t="s">
        <v>123</v>
      </c>
      <c r="B48" s="67" t="s">
        <v>1041</v>
      </c>
      <c r="C48" s="166" t="s">
        <v>1025</v>
      </c>
      <c r="D48" s="468" t="s">
        <v>1182</v>
      </c>
      <c r="E48" s="469" t="s">
        <v>1183</v>
      </c>
      <c r="I48" s="49">
        <v>16</v>
      </c>
      <c r="J48" s="38" t="s">
        <v>44</v>
      </c>
      <c r="K48" s="52" t="s">
        <v>49</v>
      </c>
      <c r="L48" s="52" t="s">
        <v>71</v>
      </c>
      <c r="M48" s="51">
        <v>1</v>
      </c>
      <c r="N48" s="46">
        <f t="shared" si="4"/>
        <v>36</v>
      </c>
      <c r="O48" s="12"/>
      <c r="R48" s="28"/>
      <c r="S48" s="28"/>
      <c r="T48" s="28"/>
      <c r="U48" s="27"/>
    </row>
    <row r="49" spans="1:21" ht="15.5" thickBot="1" x14ac:dyDescent="0.35">
      <c r="A49" s="502" t="s">
        <v>1024</v>
      </c>
      <c r="B49" s="503"/>
      <c r="C49" s="504"/>
      <c r="D49" s="56">
        <v>3000</v>
      </c>
      <c r="E49" s="56">
        <v>2400</v>
      </c>
      <c r="I49" s="49">
        <v>17</v>
      </c>
      <c r="J49" s="38" t="s">
        <v>44</v>
      </c>
      <c r="K49" s="52" t="s">
        <v>49</v>
      </c>
      <c r="L49" s="52" t="s">
        <v>69</v>
      </c>
      <c r="M49" s="51">
        <v>5</v>
      </c>
      <c r="N49" s="46">
        <f t="shared" si="4"/>
        <v>180</v>
      </c>
      <c r="O49" s="12"/>
      <c r="P49" s="44" t="s">
        <v>37</v>
      </c>
      <c r="Q49" s="44" t="s">
        <v>36</v>
      </c>
      <c r="R49" s="44" t="s">
        <v>35</v>
      </c>
      <c r="S49" s="44" t="s">
        <v>34</v>
      </c>
      <c r="T49" s="44" t="s">
        <v>20</v>
      </c>
      <c r="U49" s="44" t="s">
        <v>33</v>
      </c>
    </row>
    <row r="50" spans="1:21" ht="16" thickBot="1" x14ac:dyDescent="0.4">
      <c r="A50" s="167" t="s">
        <v>1101</v>
      </c>
      <c r="B50" s="61" t="s">
        <v>1042</v>
      </c>
      <c r="C50" s="168">
        <v>6</v>
      </c>
      <c r="D50" s="169">
        <f>D49*C50</f>
        <v>18000</v>
      </c>
      <c r="E50" s="169">
        <f>C50*E49</f>
        <v>14400</v>
      </c>
      <c r="I50" s="49">
        <v>18</v>
      </c>
      <c r="J50" s="38" t="s">
        <v>44</v>
      </c>
      <c r="K50" s="52" t="s">
        <v>49</v>
      </c>
      <c r="L50" s="52" t="s">
        <v>67</v>
      </c>
      <c r="M50" s="51">
        <v>6</v>
      </c>
      <c r="N50" s="46">
        <f t="shared" si="4"/>
        <v>216</v>
      </c>
      <c r="O50" s="12"/>
      <c r="P50" s="426">
        <v>1</v>
      </c>
      <c r="Q50" s="204" t="s">
        <v>1235</v>
      </c>
      <c r="R50" s="39" t="s">
        <v>1104</v>
      </c>
      <c r="S50" s="39" t="s">
        <v>1236</v>
      </c>
      <c r="T50" s="39">
        <v>3</v>
      </c>
      <c r="U50" s="53">
        <v>511</v>
      </c>
    </row>
    <row r="51" spans="1:21" ht="16" thickBot="1" x14ac:dyDescent="0.4">
      <c r="A51" s="167" t="s">
        <v>1114</v>
      </c>
      <c r="B51" s="61" t="s">
        <v>1042</v>
      </c>
      <c r="C51" s="168">
        <f>M9</f>
        <v>3</v>
      </c>
      <c r="D51" s="169">
        <f>C51*D49</f>
        <v>9000</v>
      </c>
      <c r="E51" s="169">
        <f>C51*E49</f>
        <v>7200</v>
      </c>
      <c r="I51" s="49">
        <v>19</v>
      </c>
      <c r="J51" s="38" t="s">
        <v>44</v>
      </c>
      <c r="K51" s="52" t="s">
        <v>64</v>
      </c>
      <c r="L51" s="52">
        <v>8</v>
      </c>
      <c r="M51" s="51">
        <v>2</v>
      </c>
      <c r="N51" s="46">
        <f t="shared" si="4"/>
        <v>72</v>
      </c>
      <c r="O51" s="12"/>
      <c r="P51" s="426">
        <v>2</v>
      </c>
      <c r="Q51" s="204" t="s">
        <v>1235</v>
      </c>
      <c r="R51" s="39" t="s">
        <v>1104</v>
      </c>
      <c r="S51" s="39" t="s">
        <v>1237</v>
      </c>
      <c r="T51" s="39">
        <v>3</v>
      </c>
      <c r="U51" s="53">
        <v>540</v>
      </c>
    </row>
    <row r="52" spans="1:21" ht="15.5" thickBot="1" x14ac:dyDescent="0.35">
      <c r="A52" s="506" t="s">
        <v>5</v>
      </c>
      <c r="B52" s="508"/>
      <c r="C52" s="57">
        <f>SUM(C50:C51)</f>
        <v>9</v>
      </c>
      <c r="D52" s="422">
        <f>SUM(D50:D51)</f>
        <v>27000</v>
      </c>
      <c r="E52" s="422">
        <f>SUM(E50:E51)</f>
        <v>21600</v>
      </c>
      <c r="I52" s="49">
        <v>20</v>
      </c>
      <c r="J52" s="38" t="s">
        <v>44</v>
      </c>
      <c r="K52" s="37" t="s">
        <v>27</v>
      </c>
      <c r="L52" s="36" t="s">
        <v>63</v>
      </c>
      <c r="M52" s="47">
        <v>7</v>
      </c>
      <c r="N52" s="46">
        <f t="shared" si="4"/>
        <v>252</v>
      </c>
      <c r="O52" s="12"/>
      <c r="P52" s="426">
        <v>3</v>
      </c>
      <c r="Q52" s="204" t="s">
        <v>1235</v>
      </c>
      <c r="R52" s="39" t="s">
        <v>1104</v>
      </c>
      <c r="S52" s="39" t="s">
        <v>1238</v>
      </c>
      <c r="T52" s="39">
        <v>3</v>
      </c>
      <c r="U52" s="53">
        <v>540</v>
      </c>
    </row>
    <row r="53" spans="1:21" x14ac:dyDescent="0.3">
      <c r="I53" s="49">
        <v>21</v>
      </c>
      <c r="J53" s="38" t="s">
        <v>44</v>
      </c>
      <c r="K53" s="37" t="s">
        <v>59</v>
      </c>
      <c r="L53" s="36" t="s">
        <v>62</v>
      </c>
      <c r="M53" s="47">
        <v>3</v>
      </c>
      <c r="N53" s="46">
        <f t="shared" si="4"/>
        <v>108</v>
      </c>
      <c r="O53" s="12"/>
      <c r="P53" s="49"/>
      <c r="Q53" s="40"/>
      <c r="R53" s="40"/>
      <c r="S53" s="40"/>
      <c r="T53" s="50">
        <f>SUM(T50:T52)</f>
        <v>9</v>
      </c>
      <c r="U53" s="50">
        <f>SUM(U50:U52)</f>
        <v>1591</v>
      </c>
    </row>
    <row r="54" spans="1:21" ht="14.5" thickBot="1" x14ac:dyDescent="0.35">
      <c r="I54" s="49">
        <v>22</v>
      </c>
      <c r="J54" s="38" t="s">
        <v>44</v>
      </c>
      <c r="K54" s="37" t="s">
        <v>59</v>
      </c>
      <c r="L54" s="36" t="s">
        <v>61</v>
      </c>
      <c r="M54" s="47">
        <v>5</v>
      </c>
      <c r="N54" s="46">
        <f t="shared" si="4"/>
        <v>180</v>
      </c>
      <c r="O54" s="12"/>
      <c r="R54" s="28"/>
      <c r="S54" s="28"/>
      <c r="T54" s="28"/>
      <c r="U54" s="27"/>
    </row>
    <row r="55" spans="1:21" ht="14.5" thickBot="1" x14ac:dyDescent="0.35">
      <c r="A55" s="241" t="s">
        <v>1083</v>
      </c>
      <c r="B55" s="317">
        <f>C43+C52+C46</f>
        <v>524</v>
      </c>
      <c r="I55" s="49">
        <v>23</v>
      </c>
      <c r="J55" s="38" t="s">
        <v>44</v>
      </c>
      <c r="K55" s="37" t="s">
        <v>59</v>
      </c>
      <c r="L55" s="36" t="s">
        <v>60</v>
      </c>
      <c r="M55" s="47">
        <v>2</v>
      </c>
      <c r="N55" s="46">
        <f t="shared" si="4"/>
        <v>72</v>
      </c>
      <c r="O55" s="12"/>
      <c r="R55" s="28"/>
      <c r="S55" s="28"/>
      <c r="T55" s="28"/>
      <c r="U55" s="27"/>
    </row>
    <row r="56" spans="1:21" x14ac:dyDescent="0.3">
      <c r="I56" s="49">
        <v>24</v>
      </c>
      <c r="J56" s="38" t="s">
        <v>44</v>
      </c>
      <c r="K56" s="37" t="s">
        <v>59</v>
      </c>
      <c r="L56" s="36" t="s">
        <v>58</v>
      </c>
      <c r="M56" s="47">
        <v>1</v>
      </c>
      <c r="N56" s="46">
        <f t="shared" si="4"/>
        <v>36</v>
      </c>
      <c r="O56" s="12"/>
      <c r="R56" s="28"/>
      <c r="S56" s="28"/>
      <c r="T56" s="28"/>
      <c r="U56" s="27"/>
    </row>
    <row r="57" spans="1:21" x14ac:dyDescent="0.3">
      <c r="I57" s="49">
        <v>25</v>
      </c>
      <c r="J57" s="38" t="s">
        <v>44</v>
      </c>
      <c r="K57" s="37" t="s">
        <v>43</v>
      </c>
      <c r="L57" s="36" t="s">
        <v>57</v>
      </c>
      <c r="M57" s="47">
        <v>2</v>
      </c>
      <c r="N57" s="46">
        <f t="shared" si="4"/>
        <v>72</v>
      </c>
      <c r="O57" s="12"/>
      <c r="R57" s="28"/>
      <c r="S57" s="28"/>
      <c r="T57" s="28"/>
      <c r="U57" s="27"/>
    </row>
    <row r="58" spans="1:21" ht="15.5" x14ac:dyDescent="0.35">
      <c r="A58" s="318" t="s">
        <v>1009</v>
      </c>
      <c r="B58" s="318"/>
      <c r="C58" s="406"/>
      <c r="I58" s="49">
        <v>26</v>
      </c>
      <c r="J58" s="38" t="s">
        <v>44</v>
      </c>
      <c r="K58" s="37" t="s">
        <v>43</v>
      </c>
      <c r="L58" s="36" t="s">
        <v>55</v>
      </c>
      <c r="M58" s="47">
        <v>3</v>
      </c>
      <c r="N58" s="46">
        <f t="shared" si="4"/>
        <v>108</v>
      </c>
      <c r="O58" s="12"/>
      <c r="R58" s="28"/>
      <c r="S58" s="28"/>
      <c r="T58" s="28"/>
      <c r="U58" s="27"/>
    </row>
    <row r="59" spans="1:21" x14ac:dyDescent="0.3">
      <c r="I59" s="49">
        <v>27</v>
      </c>
      <c r="J59" s="38" t="s">
        <v>44</v>
      </c>
      <c r="K59" s="35" t="s">
        <v>54</v>
      </c>
      <c r="L59" s="36" t="s">
        <v>53</v>
      </c>
      <c r="M59" s="47">
        <v>3</v>
      </c>
      <c r="N59" s="46">
        <f t="shared" si="4"/>
        <v>108</v>
      </c>
      <c r="O59" s="12"/>
      <c r="R59" s="28"/>
      <c r="S59" s="28"/>
      <c r="T59" s="28"/>
      <c r="U59" s="27"/>
    </row>
    <row r="60" spans="1:21" x14ac:dyDescent="0.3">
      <c r="I60" s="49">
        <v>28</v>
      </c>
      <c r="J60" s="38" t="s">
        <v>44</v>
      </c>
      <c r="K60" s="35" t="s">
        <v>51</v>
      </c>
      <c r="L60" s="36" t="s">
        <v>46</v>
      </c>
      <c r="M60" s="47">
        <v>3</v>
      </c>
      <c r="N60" s="46">
        <f t="shared" si="4"/>
        <v>108</v>
      </c>
      <c r="O60" s="12"/>
      <c r="R60" s="28"/>
      <c r="S60" s="28"/>
      <c r="T60" s="28"/>
      <c r="U60" s="27"/>
    </row>
    <row r="61" spans="1:21" x14ac:dyDescent="0.3">
      <c r="I61" s="49">
        <v>29</v>
      </c>
      <c r="J61" s="38" t="s">
        <v>44</v>
      </c>
      <c r="K61" s="35" t="s">
        <v>49</v>
      </c>
      <c r="L61" s="36" t="s">
        <v>24</v>
      </c>
      <c r="M61" s="47">
        <v>6</v>
      </c>
      <c r="N61" s="46">
        <f t="shared" si="4"/>
        <v>216</v>
      </c>
      <c r="O61" s="12"/>
      <c r="R61" s="28"/>
      <c r="S61" s="28"/>
      <c r="T61" s="28"/>
      <c r="U61" s="27"/>
    </row>
    <row r="62" spans="1:21" x14ac:dyDescent="0.3">
      <c r="I62" s="49">
        <v>30</v>
      </c>
      <c r="J62" s="38" t="s">
        <v>44</v>
      </c>
      <c r="K62" s="35" t="s">
        <v>47</v>
      </c>
      <c r="L62" s="36" t="s">
        <v>46</v>
      </c>
      <c r="M62" s="47">
        <v>2</v>
      </c>
      <c r="N62" s="46">
        <f t="shared" si="4"/>
        <v>72</v>
      </c>
      <c r="O62" s="12"/>
      <c r="R62" s="28"/>
      <c r="S62" s="28"/>
      <c r="T62" s="28"/>
      <c r="U62" s="27"/>
    </row>
    <row r="63" spans="1:21" x14ac:dyDescent="0.3">
      <c r="I63" s="49">
        <v>31</v>
      </c>
      <c r="J63" s="38" t="s">
        <v>44</v>
      </c>
      <c r="K63" s="52" t="s">
        <v>88</v>
      </c>
      <c r="L63" s="36" t="s">
        <v>1033</v>
      </c>
      <c r="M63" s="47">
        <v>1</v>
      </c>
      <c r="N63" s="46">
        <f t="shared" si="4"/>
        <v>36</v>
      </c>
      <c r="O63" s="12"/>
      <c r="R63" s="28"/>
      <c r="S63" s="28"/>
      <c r="T63" s="28"/>
      <c r="U63" s="27"/>
    </row>
    <row r="64" spans="1:21" ht="15" customHeight="1" x14ac:dyDescent="0.3">
      <c r="I64" s="49">
        <v>32</v>
      </c>
      <c r="J64" s="38" t="s">
        <v>44</v>
      </c>
      <c r="K64" s="35" t="s">
        <v>43</v>
      </c>
      <c r="L64" s="36" t="s">
        <v>42</v>
      </c>
      <c r="M64" s="47">
        <v>9</v>
      </c>
      <c r="N64" s="46">
        <f t="shared" si="4"/>
        <v>324</v>
      </c>
      <c r="O64" s="12"/>
      <c r="R64" s="28"/>
      <c r="S64" s="28"/>
      <c r="T64" s="28"/>
      <c r="U64" s="27"/>
    </row>
    <row r="65" spans="9:21" ht="14.5" thickBot="1" x14ac:dyDescent="0.35">
      <c r="I65" s="33"/>
      <c r="J65" s="32"/>
      <c r="K65" s="32"/>
      <c r="L65" s="31"/>
      <c r="M65" s="30">
        <f>SUM(M33:M64)</f>
        <v>118</v>
      </c>
      <c r="N65" s="30">
        <f>SUM(N33:N64)</f>
        <v>4248</v>
      </c>
      <c r="O65" s="12"/>
      <c r="R65" s="28"/>
      <c r="S65" s="28"/>
      <c r="T65" s="28"/>
      <c r="U65" s="27"/>
    </row>
    <row r="66" spans="9:21" x14ac:dyDescent="0.3">
      <c r="O66" s="12"/>
      <c r="R66" s="28"/>
      <c r="S66" s="28"/>
      <c r="T66" s="28"/>
      <c r="U66" s="27"/>
    </row>
    <row r="67" spans="9:21" x14ac:dyDescent="0.3">
      <c r="O67" s="12"/>
      <c r="R67" s="28"/>
      <c r="S67" s="28"/>
      <c r="T67" s="28"/>
      <c r="U67" s="27"/>
    </row>
    <row r="68" spans="9:21" x14ac:dyDescent="0.3">
      <c r="K68" s="28"/>
      <c r="L68" s="28"/>
      <c r="M68" s="28"/>
      <c r="N68" s="27"/>
      <c r="O68" s="12"/>
      <c r="Q68" s="19"/>
      <c r="R68" s="19"/>
      <c r="S68" s="19"/>
      <c r="T68" s="26"/>
      <c r="U68" s="19"/>
    </row>
    <row r="69" spans="9:21" x14ac:dyDescent="0.3">
      <c r="K69" s="28"/>
      <c r="L69" s="28"/>
      <c r="M69" s="28"/>
      <c r="N69" s="27"/>
      <c r="O69" s="12"/>
      <c r="Q69" s="19"/>
      <c r="R69" s="19"/>
      <c r="S69" s="19"/>
      <c r="T69" s="19"/>
      <c r="U69" s="19"/>
    </row>
    <row r="70" spans="9:21" x14ac:dyDescent="0.3">
      <c r="K70" s="28"/>
      <c r="L70" s="28"/>
      <c r="M70" s="28"/>
      <c r="N70" s="27"/>
      <c r="O70" s="12"/>
      <c r="Q70" s="19"/>
      <c r="R70" s="25"/>
      <c r="S70" s="25"/>
      <c r="T70" s="25"/>
      <c r="U70" s="19"/>
    </row>
    <row r="71" spans="9:21" x14ac:dyDescent="0.3">
      <c r="K71" s="28"/>
      <c r="L71" s="28"/>
      <c r="M71" s="28"/>
      <c r="N71" s="27"/>
      <c r="O71" s="12"/>
      <c r="Q71" s="19"/>
      <c r="R71" s="25"/>
      <c r="S71" s="25"/>
      <c r="T71" s="25"/>
      <c r="U71" s="19"/>
    </row>
    <row r="72" spans="9:21" x14ac:dyDescent="0.3">
      <c r="K72" s="28"/>
      <c r="L72" s="28"/>
      <c r="M72" s="28"/>
      <c r="N72" s="27"/>
      <c r="O72" s="12"/>
      <c r="Q72" s="19"/>
      <c r="R72" s="22"/>
      <c r="S72" s="25"/>
      <c r="T72" s="25"/>
      <c r="U72" s="19"/>
    </row>
    <row r="73" spans="9:21" x14ac:dyDescent="0.3">
      <c r="K73" s="28"/>
      <c r="L73" s="28"/>
      <c r="M73" s="28"/>
      <c r="N73" s="27"/>
      <c r="O73" s="12"/>
      <c r="Q73" s="19"/>
      <c r="R73" s="22"/>
      <c r="S73" s="25"/>
      <c r="T73" s="25"/>
      <c r="U73" s="19"/>
    </row>
    <row r="74" spans="9:21" x14ac:dyDescent="0.3">
      <c r="K74" s="28"/>
      <c r="L74" s="28"/>
      <c r="M74" s="28"/>
      <c r="N74" s="27"/>
      <c r="O74" s="12"/>
      <c r="Q74" s="19"/>
      <c r="R74" s="22"/>
      <c r="S74" s="25"/>
      <c r="T74" s="25"/>
      <c r="U74" s="19"/>
    </row>
    <row r="75" spans="9:21" x14ac:dyDescent="0.3">
      <c r="K75" s="28"/>
      <c r="L75" s="28"/>
      <c r="M75" s="28"/>
      <c r="N75" s="27"/>
      <c r="O75" s="12"/>
      <c r="Q75" s="23"/>
      <c r="R75" s="23"/>
      <c r="S75" s="23"/>
      <c r="T75" s="24"/>
      <c r="U75" s="23"/>
    </row>
    <row r="76" spans="9:21" x14ac:dyDescent="0.3">
      <c r="K76" s="28"/>
      <c r="L76" s="28"/>
      <c r="M76" s="28"/>
      <c r="N76" s="27"/>
      <c r="O76" s="12"/>
      <c r="Q76" s="19"/>
      <c r="R76" s="18"/>
      <c r="S76" s="17"/>
      <c r="T76" s="17"/>
    </row>
    <row r="77" spans="9:21" x14ac:dyDescent="0.3">
      <c r="K77" s="28"/>
      <c r="L77" s="28"/>
      <c r="M77" s="28"/>
      <c r="N77" s="27"/>
      <c r="O77" s="12"/>
      <c r="Q77" s="19"/>
      <c r="R77" s="18"/>
      <c r="S77" s="17"/>
      <c r="T77" s="17"/>
    </row>
    <row r="78" spans="9:21" x14ac:dyDescent="0.3">
      <c r="K78" s="28"/>
      <c r="L78" s="28"/>
      <c r="M78" s="28"/>
      <c r="N78" s="27"/>
      <c r="O78" s="12"/>
      <c r="Q78" s="19"/>
      <c r="R78" s="18"/>
      <c r="S78" s="17"/>
      <c r="T78" s="17"/>
    </row>
    <row r="79" spans="9:21" x14ac:dyDescent="0.3">
      <c r="K79" s="28"/>
      <c r="L79" s="28"/>
      <c r="M79" s="28"/>
      <c r="N79" s="27"/>
      <c r="O79" s="12"/>
      <c r="Q79" s="19"/>
      <c r="R79" s="18"/>
      <c r="S79" s="17"/>
      <c r="T79" s="17"/>
    </row>
    <row r="80" spans="9:21" x14ac:dyDescent="0.3">
      <c r="J80" s="19"/>
      <c r="K80" s="19"/>
      <c r="L80" s="19"/>
      <c r="M80" s="26"/>
      <c r="N80" s="19"/>
      <c r="O80" s="12"/>
      <c r="Q80" s="19"/>
      <c r="R80" s="18"/>
      <c r="S80" s="17"/>
      <c r="T80" s="17"/>
    </row>
    <row r="81" spans="10:20" x14ac:dyDescent="0.3">
      <c r="J81" s="22"/>
      <c r="K81" s="21"/>
      <c r="L81" s="21"/>
      <c r="M81" s="21"/>
      <c r="N81" s="19"/>
      <c r="O81" s="12"/>
      <c r="Q81" s="19"/>
      <c r="R81" s="18"/>
      <c r="S81" s="17"/>
      <c r="T81" s="17"/>
    </row>
    <row r="82" spans="10:20" x14ac:dyDescent="0.3">
      <c r="J82" s="22"/>
      <c r="K82" s="21"/>
      <c r="L82" s="21"/>
      <c r="M82" s="21"/>
      <c r="N82" s="19"/>
      <c r="O82" s="12"/>
      <c r="Q82" s="19"/>
      <c r="R82" s="18"/>
      <c r="S82" s="17"/>
      <c r="T82" s="17"/>
    </row>
    <row r="83" spans="10:20" x14ac:dyDescent="0.3">
      <c r="J83" s="22"/>
      <c r="K83" s="21"/>
      <c r="L83" s="21"/>
      <c r="M83" s="21"/>
      <c r="N83" s="19"/>
      <c r="O83" s="12"/>
      <c r="Q83" s="19"/>
      <c r="R83" s="18"/>
      <c r="S83" s="17"/>
      <c r="T83" s="17"/>
    </row>
    <row r="84" spans="10:20" x14ac:dyDescent="0.3">
      <c r="J84" s="22"/>
      <c r="K84" s="21"/>
      <c r="L84" s="21"/>
      <c r="M84" s="21"/>
      <c r="N84" s="19"/>
      <c r="O84" s="12"/>
      <c r="Q84" s="19"/>
      <c r="R84" s="18"/>
      <c r="S84" s="17"/>
      <c r="T84" s="17"/>
    </row>
    <row r="85" spans="10:20" x14ac:dyDescent="0.3">
      <c r="J85" s="22"/>
      <c r="K85" s="21"/>
      <c r="L85" s="21"/>
      <c r="M85" s="21"/>
      <c r="N85" s="19"/>
      <c r="O85" s="12"/>
      <c r="Q85" s="19"/>
      <c r="R85" s="18"/>
      <c r="S85" s="17"/>
      <c r="T85" s="17"/>
    </row>
    <row r="86" spans="10:20" x14ac:dyDescent="0.3">
      <c r="J86" s="22"/>
      <c r="K86" s="21"/>
      <c r="L86" s="21"/>
      <c r="M86" s="21"/>
      <c r="N86" s="19"/>
      <c r="O86" s="12"/>
      <c r="Q86" s="19"/>
      <c r="R86" s="18"/>
      <c r="S86" s="17"/>
      <c r="T86" s="17"/>
    </row>
    <row r="87" spans="10:20" x14ac:dyDescent="0.3">
      <c r="J87" s="22"/>
      <c r="K87" s="21"/>
      <c r="L87" s="21"/>
      <c r="M87" s="21"/>
      <c r="N87" s="19"/>
      <c r="O87" s="12"/>
      <c r="Q87" s="19"/>
      <c r="R87" s="18"/>
      <c r="S87" s="17"/>
      <c r="T87" s="17"/>
    </row>
    <row r="88" spans="10:20" x14ac:dyDescent="0.3">
      <c r="J88" s="22"/>
      <c r="K88" s="21"/>
      <c r="L88" s="21"/>
      <c r="M88" s="21"/>
      <c r="N88" s="19"/>
      <c r="O88" s="12"/>
      <c r="Q88" s="19"/>
      <c r="R88" s="18"/>
      <c r="S88" s="17"/>
      <c r="T88" s="17"/>
    </row>
    <row r="89" spans="10:20" x14ac:dyDescent="0.3">
      <c r="J89" s="22"/>
      <c r="K89" s="21"/>
      <c r="L89" s="21"/>
      <c r="M89" s="21"/>
      <c r="N89" s="19"/>
      <c r="O89" s="12"/>
      <c r="Q89" s="19"/>
      <c r="R89" s="18"/>
      <c r="S89" s="17"/>
      <c r="T89" s="17"/>
    </row>
    <row r="90" spans="10:20" ht="17.25" customHeight="1" x14ac:dyDescent="0.3">
      <c r="J90" s="22"/>
      <c r="K90" s="21"/>
      <c r="L90" s="21"/>
      <c r="M90" s="21"/>
      <c r="N90" s="19"/>
      <c r="O90" s="12"/>
      <c r="Q90" s="19"/>
      <c r="R90" s="18"/>
      <c r="S90" s="17"/>
      <c r="T90" s="17"/>
    </row>
    <row r="91" spans="10:20" x14ac:dyDescent="0.3">
      <c r="O91" s="12"/>
      <c r="Q91" s="19"/>
      <c r="R91" s="18"/>
      <c r="S91" s="17"/>
      <c r="T91" s="17"/>
    </row>
    <row r="92" spans="10:20" x14ac:dyDescent="0.3">
      <c r="O92" s="12"/>
      <c r="Q92" s="19"/>
      <c r="R92" s="18"/>
      <c r="S92" s="17"/>
      <c r="T92" s="17"/>
    </row>
    <row r="93" spans="10:20" x14ac:dyDescent="0.3">
      <c r="O93" s="12"/>
      <c r="Q93" s="19"/>
      <c r="R93" s="18"/>
      <c r="S93" s="17"/>
      <c r="T93" s="17"/>
    </row>
    <row r="94" spans="10:20" x14ac:dyDescent="0.3">
      <c r="J94" s="22"/>
      <c r="K94" s="21"/>
      <c r="L94" s="21"/>
      <c r="M94" s="21"/>
      <c r="N94" s="19"/>
      <c r="O94" s="12"/>
      <c r="Q94" s="19"/>
      <c r="R94" s="18"/>
      <c r="S94" s="17"/>
      <c r="T94" s="17"/>
    </row>
    <row r="95" spans="10:20" x14ac:dyDescent="0.3">
      <c r="J95" s="22"/>
      <c r="K95" s="21"/>
      <c r="L95" s="21"/>
      <c r="M95" s="21"/>
      <c r="N95" s="19"/>
      <c r="O95" s="12"/>
      <c r="Q95" s="19"/>
      <c r="R95" s="18"/>
      <c r="S95" s="17"/>
      <c r="T95" s="17"/>
    </row>
    <row r="96" spans="10:20" x14ac:dyDescent="0.3">
      <c r="J96" s="22"/>
      <c r="K96" s="21"/>
      <c r="L96" s="21"/>
      <c r="M96" s="21"/>
      <c r="N96" s="19"/>
      <c r="O96" s="12"/>
      <c r="Q96" s="19"/>
      <c r="R96" s="18"/>
      <c r="S96" s="17"/>
      <c r="T96" s="17"/>
    </row>
    <row r="97" spans="10:20" x14ac:dyDescent="0.3">
      <c r="J97" s="22"/>
      <c r="K97" s="21"/>
      <c r="L97" s="21"/>
      <c r="M97" s="21"/>
      <c r="N97" s="19"/>
      <c r="O97" s="12"/>
      <c r="Q97" s="19"/>
      <c r="R97" s="18"/>
      <c r="S97" s="17"/>
      <c r="T97" s="17"/>
    </row>
    <row r="98" spans="10:20" x14ac:dyDescent="0.3">
      <c r="J98" s="22"/>
      <c r="K98" s="21"/>
      <c r="L98" s="21"/>
      <c r="M98" s="21"/>
      <c r="N98" s="19"/>
      <c r="O98" s="12"/>
      <c r="Q98" s="19"/>
      <c r="R98" s="18"/>
      <c r="S98" s="17"/>
      <c r="T98" s="17"/>
    </row>
    <row r="99" spans="10:20" x14ac:dyDescent="0.3">
      <c r="J99" s="22"/>
      <c r="K99" s="21"/>
      <c r="L99" s="21"/>
      <c r="M99" s="21"/>
      <c r="N99" s="19"/>
      <c r="O99" s="12"/>
      <c r="Q99" s="19"/>
      <c r="R99" s="18"/>
      <c r="S99" s="17"/>
      <c r="T99" s="17"/>
    </row>
    <row r="100" spans="10:20" x14ac:dyDescent="0.3">
      <c r="J100" s="22"/>
      <c r="K100" s="21"/>
      <c r="L100" s="21"/>
      <c r="M100" s="21"/>
      <c r="N100" s="19"/>
      <c r="O100" s="12"/>
      <c r="Q100" s="19"/>
      <c r="R100" s="18"/>
      <c r="S100" s="17"/>
      <c r="T100" s="17"/>
    </row>
    <row r="101" spans="10:20" x14ac:dyDescent="0.3">
      <c r="J101" s="22"/>
      <c r="K101" s="21"/>
      <c r="L101" s="21"/>
      <c r="M101" s="21"/>
      <c r="N101" s="19"/>
      <c r="O101" s="12"/>
      <c r="Q101" s="19"/>
      <c r="R101" s="18"/>
      <c r="S101" s="17"/>
      <c r="T101" s="17"/>
    </row>
    <row r="102" spans="10:20" x14ac:dyDescent="0.3">
      <c r="J102" s="22"/>
      <c r="K102" s="21"/>
      <c r="L102" s="21"/>
      <c r="M102" s="21"/>
      <c r="N102" s="19"/>
      <c r="O102" s="12"/>
      <c r="Q102" s="19"/>
      <c r="R102" s="18"/>
      <c r="S102" s="17"/>
      <c r="T102" s="17"/>
    </row>
    <row r="103" spans="10:20" x14ac:dyDescent="0.3">
      <c r="J103" s="22"/>
      <c r="K103" s="21"/>
      <c r="L103" s="21"/>
      <c r="M103" s="21"/>
      <c r="N103" s="19"/>
      <c r="O103" s="12"/>
      <c r="Q103" s="19"/>
      <c r="R103" s="18"/>
      <c r="S103" s="17"/>
      <c r="T103" s="17"/>
    </row>
    <row r="104" spans="10:20" x14ac:dyDescent="0.3">
      <c r="J104" s="22"/>
      <c r="K104" s="21"/>
      <c r="L104" s="21"/>
      <c r="M104" s="21"/>
      <c r="N104" s="19"/>
      <c r="O104" s="12"/>
      <c r="Q104" s="19"/>
      <c r="R104" s="18"/>
      <c r="S104" s="17"/>
      <c r="T104" s="17"/>
    </row>
    <row r="105" spans="10:20" x14ac:dyDescent="0.3">
      <c r="J105" s="22"/>
      <c r="K105" s="21"/>
      <c r="L105" s="21"/>
      <c r="M105" s="21"/>
      <c r="N105" s="19"/>
      <c r="O105" s="12"/>
      <c r="Q105" s="19"/>
      <c r="R105" s="18"/>
      <c r="S105" s="17"/>
      <c r="T105" s="17"/>
    </row>
    <row r="106" spans="10:20" x14ac:dyDescent="0.3">
      <c r="J106" s="22"/>
      <c r="K106" s="21"/>
      <c r="L106" s="21"/>
      <c r="M106" s="21"/>
      <c r="N106" s="19"/>
      <c r="O106" s="12"/>
      <c r="Q106" s="19"/>
      <c r="R106" s="18"/>
      <c r="S106" s="17"/>
      <c r="T106" s="17"/>
    </row>
    <row r="107" spans="10:20" x14ac:dyDescent="0.3">
      <c r="J107" s="22"/>
      <c r="K107" s="21"/>
      <c r="L107" s="21"/>
      <c r="M107" s="21"/>
      <c r="N107" s="19"/>
      <c r="O107" s="12"/>
      <c r="Q107" s="19"/>
      <c r="R107" s="18"/>
      <c r="S107" s="17"/>
      <c r="T107" s="17"/>
    </row>
    <row r="108" spans="10:20" x14ac:dyDescent="0.3">
      <c r="J108" s="22"/>
      <c r="K108" s="21"/>
      <c r="L108" s="21"/>
      <c r="M108" s="21"/>
      <c r="N108" s="19"/>
      <c r="O108" s="12"/>
      <c r="Q108" s="19"/>
      <c r="R108" s="18"/>
      <c r="S108" s="17"/>
      <c r="T108" s="17"/>
    </row>
    <row r="109" spans="10:20" x14ac:dyDescent="0.3">
      <c r="M109" s="20"/>
      <c r="O109" s="12"/>
      <c r="Q109" s="19"/>
      <c r="R109" s="18"/>
      <c r="S109" s="17"/>
      <c r="T109" s="17"/>
    </row>
    <row r="110" spans="10:20" x14ac:dyDescent="0.3">
      <c r="O110" s="12"/>
      <c r="Q110" s="19"/>
      <c r="R110" s="18"/>
      <c r="S110" s="17"/>
      <c r="T110" s="17"/>
    </row>
    <row r="111" spans="10:20" x14ac:dyDescent="0.3">
      <c r="O111" s="12"/>
      <c r="Q111" s="19"/>
      <c r="R111" s="18"/>
      <c r="S111" s="17"/>
      <c r="T111" s="17"/>
    </row>
    <row r="112" spans="10:20" x14ac:dyDescent="0.3">
      <c r="O112" s="12"/>
      <c r="Q112" s="19"/>
      <c r="R112" s="18"/>
      <c r="S112" s="17"/>
      <c r="T112" s="17"/>
    </row>
    <row r="113" spans="15:20" x14ac:dyDescent="0.3">
      <c r="O113" s="12"/>
      <c r="Q113" s="19"/>
      <c r="R113" s="18"/>
      <c r="S113" s="17"/>
      <c r="T113" s="17"/>
    </row>
    <row r="114" spans="15:20" x14ac:dyDescent="0.3">
      <c r="O114" s="12"/>
      <c r="Q114" s="19"/>
      <c r="R114" s="18"/>
      <c r="S114" s="17"/>
      <c r="T114" s="17"/>
    </row>
    <row r="115" spans="15:20" x14ac:dyDescent="0.3">
      <c r="O115" s="12"/>
      <c r="Q115" s="19"/>
      <c r="R115" s="18"/>
      <c r="S115" s="17"/>
      <c r="T115" s="17"/>
    </row>
    <row r="116" spans="15:20" x14ac:dyDescent="0.3">
      <c r="O116" s="12"/>
      <c r="Q116" s="19"/>
      <c r="R116" s="18"/>
      <c r="S116" s="17"/>
      <c r="T116" s="17"/>
    </row>
    <row r="117" spans="15:20" x14ac:dyDescent="0.3">
      <c r="O117" s="12"/>
      <c r="Q117" s="19"/>
      <c r="R117" s="18"/>
      <c r="S117" s="17"/>
      <c r="T117" s="17"/>
    </row>
    <row r="118" spans="15:20" x14ac:dyDescent="0.3">
      <c r="O118" s="12"/>
      <c r="Q118" s="19"/>
      <c r="R118" s="18"/>
      <c r="S118" s="17"/>
      <c r="T118" s="17"/>
    </row>
    <row r="119" spans="15:20" x14ac:dyDescent="0.3">
      <c r="O119" s="12"/>
      <c r="Q119" s="19"/>
      <c r="R119" s="18"/>
      <c r="S119" s="17"/>
      <c r="T119" s="17"/>
    </row>
    <row r="120" spans="15:20" x14ac:dyDescent="0.3">
      <c r="O120" s="12"/>
      <c r="Q120" s="19"/>
      <c r="R120" s="18"/>
      <c r="S120" s="17"/>
      <c r="T120" s="17"/>
    </row>
    <row r="121" spans="15:20" x14ac:dyDescent="0.3">
      <c r="O121" s="12"/>
      <c r="Q121" s="19"/>
      <c r="R121" s="18"/>
      <c r="S121" s="17"/>
      <c r="T121" s="17"/>
    </row>
    <row r="122" spans="15:20" x14ac:dyDescent="0.3">
      <c r="O122" s="12"/>
      <c r="Q122" s="19"/>
      <c r="R122" s="18"/>
      <c r="S122" s="17"/>
      <c r="T122" s="17"/>
    </row>
    <row r="123" spans="15:20" x14ac:dyDescent="0.3">
      <c r="O123" s="12"/>
      <c r="Q123" s="19"/>
      <c r="R123" s="18"/>
      <c r="S123" s="17"/>
      <c r="T123" s="17"/>
    </row>
    <row r="124" spans="15:20" x14ac:dyDescent="0.3">
      <c r="O124" s="12"/>
      <c r="Q124" s="19"/>
      <c r="R124" s="18"/>
      <c r="S124" s="17"/>
      <c r="T124" s="17"/>
    </row>
    <row r="125" spans="15:20" x14ac:dyDescent="0.3">
      <c r="O125" s="12"/>
      <c r="Q125" s="19"/>
      <c r="R125" s="18"/>
      <c r="S125" s="17"/>
      <c r="T125" s="17"/>
    </row>
    <row r="126" spans="15:20" x14ac:dyDescent="0.3">
      <c r="O126" s="12"/>
      <c r="Q126" s="19"/>
      <c r="R126" s="18"/>
      <c r="S126" s="17"/>
      <c r="T126" s="17"/>
    </row>
    <row r="127" spans="15:20" x14ac:dyDescent="0.3">
      <c r="O127" s="12"/>
      <c r="Q127" s="19"/>
      <c r="R127" s="18"/>
      <c r="S127" s="17"/>
      <c r="T127" s="17"/>
    </row>
    <row r="128" spans="15:20" x14ac:dyDescent="0.3">
      <c r="O128" s="12"/>
      <c r="Q128" s="19"/>
      <c r="R128" s="18"/>
      <c r="S128" s="17"/>
      <c r="T128" s="17"/>
    </row>
    <row r="129" spans="15:21" x14ac:dyDescent="0.3">
      <c r="O129" s="12"/>
      <c r="R129" s="16"/>
      <c r="S129" s="15"/>
      <c r="T129" s="14"/>
      <c r="U129" s="13"/>
    </row>
    <row r="130" spans="15:21" x14ac:dyDescent="0.3">
      <c r="O130" s="12"/>
    </row>
    <row r="131" spans="15:21" x14ac:dyDescent="0.3">
      <c r="O131" s="12"/>
    </row>
    <row r="132" spans="15:21" x14ac:dyDescent="0.3">
      <c r="O132" s="12"/>
    </row>
    <row r="133" spans="15:21" x14ac:dyDescent="0.3">
      <c r="O133" s="12"/>
    </row>
    <row r="134" spans="15:21" x14ac:dyDescent="0.3">
      <c r="O134" s="12"/>
    </row>
    <row r="135" spans="15:21" x14ac:dyDescent="0.3">
      <c r="O135" s="12"/>
    </row>
    <row r="136" spans="15:21" x14ac:dyDescent="0.3">
      <c r="O136" s="12"/>
    </row>
    <row r="137" spans="15:21" x14ac:dyDescent="0.3">
      <c r="O137" s="12"/>
    </row>
    <row r="138" spans="15:21" x14ac:dyDescent="0.3">
      <c r="O138" s="12"/>
    </row>
    <row r="139" spans="15:21" x14ac:dyDescent="0.3">
      <c r="O139" s="12"/>
    </row>
    <row r="140" spans="15:21" x14ac:dyDescent="0.3">
      <c r="O140" s="12"/>
    </row>
    <row r="141" spans="15:21" x14ac:dyDescent="0.3">
      <c r="O141" s="12"/>
    </row>
    <row r="142" spans="15:21" x14ac:dyDescent="0.3">
      <c r="O142" s="12"/>
    </row>
    <row r="143" spans="15:21" x14ac:dyDescent="0.3">
      <c r="O143" s="12"/>
    </row>
    <row r="144" spans="15:21" x14ac:dyDescent="0.3">
      <c r="O144" s="12"/>
    </row>
    <row r="145" spans="15:15" x14ac:dyDescent="0.3">
      <c r="O145" s="12"/>
    </row>
    <row r="146" spans="15:15" x14ac:dyDescent="0.3">
      <c r="O146" s="12"/>
    </row>
    <row r="147" spans="15:15" x14ac:dyDescent="0.3">
      <c r="O147" s="12"/>
    </row>
    <row r="148" spans="15:15" x14ac:dyDescent="0.3">
      <c r="O148" s="12"/>
    </row>
    <row r="149" spans="15:15" x14ac:dyDescent="0.3">
      <c r="O149" s="12"/>
    </row>
    <row r="150" spans="15:15" x14ac:dyDescent="0.3">
      <c r="O150" s="12"/>
    </row>
    <row r="151" spans="15:15" x14ac:dyDescent="0.3">
      <c r="O151" s="12"/>
    </row>
    <row r="152" spans="15:15" x14ac:dyDescent="0.3">
      <c r="O152" s="12"/>
    </row>
    <row r="153" spans="15:15" x14ac:dyDescent="0.3">
      <c r="O153" s="12"/>
    </row>
    <row r="154" spans="15:15" x14ac:dyDescent="0.3">
      <c r="O154" s="12"/>
    </row>
    <row r="155" spans="15:15" x14ac:dyDescent="0.3">
      <c r="O155" s="12"/>
    </row>
    <row r="156" spans="15:15" x14ac:dyDescent="0.3">
      <c r="O156" s="12"/>
    </row>
    <row r="157" spans="15:15" x14ac:dyDescent="0.3">
      <c r="O157" s="12"/>
    </row>
    <row r="158" spans="15:15" x14ac:dyDescent="0.3">
      <c r="O158" s="12"/>
    </row>
    <row r="159" spans="15:15" x14ac:dyDescent="0.3">
      <c r="O159" s="12"/>
    </row>
    <row r="160" spans="15:15" x14ac:dyDescent="0.3">
      <c r="O160" s="12"/>
    </row>
    <row r="161" spans="15:15" x14ac:dyDescent="0.3">
      <c r="O161" s="12"/>
    </row>
    <row r="162" spans="15:15" x14ac:dyDescent="0.3">
      <c r="O162" s="12"/>
    </row>
    <row r="163" spans="15:15" x14ac:dyDescent="0.3">
      <c r="O163" s="12"/>
    </row>
    <row r="164" spans="15:15" x14ac:dyDescent="0.3">
      <c r="O164" s="12"/>
    </row>
    <row r="165" spans="15:15" x14ac:dyDescent="0.3">
      <c r="O165" s="12"/>
    </row>
    <row r="166" spans="15:15" x14ac:dyDescent="0.3">
      <c r="O166" s="12"/>
    </row>
    <row r="167" spans="15:15" x14ac:dyDescent="0.3">
      <c r="O167" s="12"/>
    </row>
    <row r="168" spans="15:15" x14ac:dyDescent="0.3">
      <c r="O168" s="12"/>
    </row>
    <row r="169" spans="15:15" x14ac:dyDescent="0.3">
      <c r="O169" s="12"/>
    </row>
  </sheetData>
  <mergeCells count="2">
    <mergeCell ref="A35:F35"/>
    <mergeCell ref="A37:C37"/>
  </mergeCells>
  <hyperlinks>
    <hyperlink ref="A58:C58" location="'ВЫБОР РАЙОНА'!A1" display="Назад к выбору района" xr:uid="{00000000-0004-0000-05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4" tint="-0.249977111117893"/>
  </sheetPr>
  <dimension ref="A1:V180"/>
  <sheetViews>
    <sheetView showGridLines="0" showRowColHeaders="0" workbookViewId="0">
      <selection activeCell="F70" sqref="F70"/>
    </sheetView>
  </sheetViews>
  <sheetFormatPr defaultColWidth="9.1796875" defaultRowHeight="14.5" x14ac:dyDescent="0.35"/>
  <cols>
    <col min="1" max="1" width="23.453125" style="173" customWidth="1"/>
    <col min="2" max="2" width="16.7265625" style="173" customWidth="1"/>
    <col min="3" max="3" width="14.453125" style="173" customWidth="1"/>
    <col min="4" max="4" width="18.453125" style="173" customWidth="1"/>
    <col min="5" max="6" width="17.7265625" style="173" customWidth="1"/>
    <col min="7" max="8" width="9.1796875" style="173"/>
    <col min="9" max="9" width="6" style="85" customWidth="1"/>
    <col min="10" max="10" width="25.453125" style="85" customWidth="1"/>
    <col min="11" max="11" width="26.1796875" style="85" customWidth="1"/>
    <col min="12" max="13" width="8.453125" style="85" customWidth="1"/>
    <col min="14" max="14" width="12.453125" style="85" customWidth="1"/>
    <col min="15" max="15" width="9.1796875" style="173"/>
    <col min="16" max="16" width="6.453125" style="85" customWidth="1"/>
    <col min="17" max="17" width="20" style="85" customWidth="1"/>
    <col min="18" max="18" width="23.7265625" style="85" customWidth="1"/>
    <col min="19" max="20" width="9.1796875" style="85"/>
    <col min="21" max="21" width="13.1796875" style="85" customWidth="1"/>
    <col min="22" max="16384" width="9.1796875" style="173"/>
  </cols>
  <sheetData>
    <row r="1" spans="9:22" ht="15.5" x14ac:dyDescent="0.35">
      <c r="I1" s="170" t="s">
        <v>37</v>
      </c>
      <c r="J1" s="170" t="s">
        <v>36</v>
      </c>
      <c r="K1" s="170" t="s">
        <v>35</v>
      </c>
      <c r="L1" s="170" t="s">
        <v>34</v>
      </c>
      <c r="M1" s="170" t="s">
        <v>20</v>
      </c>
      <c r="N1" s="170" t="s">
        <v>33</v>
      </c>
      <c r="P1" s="172" t="s">
        <v>37</v>
      </c>
      <c r="Q1" s="172" t="s">
        <v>36</v>
      </c>
      <c r="R1" s="172" t="s">
        <v>35</v>
      </c>
      <c r="S1" s="172" t="s">
        <v>34</v>
      </c>
      <c r="T1" s="172" t="s">
        <v>20</v>
      </c>
      <c r="U1" s="172" t="s">
        <v>33</v>
      </c>
    </row>
    <row r="2" spans="9:22" x14ac:dyDescent="0.35">
      <c r="I2" s="407">
        <v>1</v>
      </c>
      <c r="J2" s="407" t="s">
        <v>1124</v>
      </c>
      <c r="K2" s="407" t="s">
        <v>1125</v>
      </c>
      <c r="L2" s="407" t="s">
        <v>1126</v>
      </c>
      <c r="M2" s="407">
        <v>13</v>
      </c>
      <c r="N2" s="194">
        <v>570</v>
      </c>
      <c r="P2" s="183">
        <v>1</v>
      </c>
      <c r="Q2" s="181" t="s">
        <v>525</v>
      </c>
      <c r="R2" s="191" t="s">
        <v>559</v>
      </c>
      <c r="S2" s="191">
        <v>2</v>
      </c>
      <c r="T2" s="191">
        <v>11</v>
      </c>
      <c r="U2" s="106">
        <f t="shared" ref="U2:U35" si="0">T2*36</f>
        <v>396</v>
      </c>
    </row>
    <row r="3" spans="9:22" ht="29.5" thickBot="1" x14ac:dyDescent="0.4">
      <c r="I3" s="407">
        <v>2</v>
      </c>
      <c r="J3" s="407" t="s">
        <v>1124</v>
      </c>
      <c r="K3" s="407" t="s">
        <v>1127</v>
      </c>
      <c r="L3" s="407" t="s">
        <v>1128</v>
      </c>
      <c r="M3" s="407">
        <v>35</v>
      </c>
      <c r="N3" s="194">
        <v>1546</v>
      </c>
      <c r="P3" s="175">
        <v>2</v>
      </c>
      <c r="Q3" s="181" t="s">
        <v>525</v>
      </c>
      <c r="R3" s="191" t="s">
        <v>559</v>
      </c>
      <c r="S3" s="191">
        <v>9</v>
      </c>
      <c r="T3" s="191">
        <v>16</v>
      </c>
      <c r="U3" s="106">
        <f t="shared" si="0"/>
        <v>576</v>
      </c>
    </row>
    <row r="4" spans="9:22" ht="16" thickBot="1" x14ac:dyDescent="0.4">
      <c r="I4" s="174"/>
      <c r="J4" s="159"/>
      <c r="K4" s="91"/>
      <c r="L4" s="187"/>
      <c r="M4" s="193">
        <f>SUM(M2:M3)</f>
        <v>48</v>
      </c>
      <c r="N4" s="193">
        <f>SUM(N2:N3)</f>
        <v>2116</v>
      </c>
      <c r="P4" s="175">
        <v>3</v>
      </c>
      <c r="Q4" s="181" t="s">
        <v>525</v>
      </c>
      <c r="R4" s="191" t="s">
        <v>494</v>
      </c>
      <c r="S4" s="191" t="s">
        <v>137</v>
      </c>
      <c r="T4" s="191">
        <v>17</v>
      </c>
      <c r="U4" s="106">
        <f t="shared" si="0"/>
        <v>612</v>
      </c>
    </row>
    <row r="5" spans="9:22" x14ac:dyDescent="0.35">
      <c r="P5" s="183">
        <v>4</v>
      </c>
      <c r="Q5" s="181" t="s">
        <v>525</v>
      </c>
      <c r="R5" s="191" t="s">
        <v>494</v>
      </c>
      <c r="S5" s="191" t="s">
        <v>250</v>
      </c>
      <c r="T5" s="191">
        <v>5</v>
      </c>
      <c r="U5" s="106">
        <f t="shared" si="0"/>
        <v>180</v>
      </c>
    </row>
    <row r="6" spans="9:22" ht="17.25" customHeight="1" x14ac:dyDescent="0.35">
      <c r="I6" s="170" t="s">
        <v>37</v>
      </c>
      <c r="J6" s="170" t="s">
        <v>36</v>
      </c>
      <c r="K6" s="170" t="s">
        <v>35</v>
      </c>
      <c r="L6" s="170" t="s">
        <v>34</v>
      </c>
      <c r="M6" s="170" t="s">
        <v>20</v>
      </c>
      <c r="N6" s="170" t="s">
        <v>33</v>
      </c>
      <c r="O6" s="29"/>
      <c r="P6" s="175">
        <v>5</v>
      </c>
      <c r="Q6" s="181" t="s">
        <v>525</v>
      </c>
      <c r="R6" s="191" t="s">
        <v>494</v>
      </c>
      <c r="S6" s="191" t="s">
        <v>76</v>
      </c>
      <c r="T6" s="191">
        <v>7</v>
      </c>
      <c r="U6" s="106">
        <f t="shared" si="0"/>
        <v>252</v>
      </c>
      <c r="V6" s="171"/>
    </row>
    <row r="7" spans="9:22" ht="15.5" x14ac:dyDescent="0.35">
      <c r="I7" s="174">
        <v>1</v>
      </c>
      <c r="J7" s="38" t="s">
        <v>9</v>
      </c>
      <c r="K7" s="47" t="s">
        <v>990</v>
      </c>
      <c r="L7" s="91" t="s">
        <v>994</v>
      </c>
      <c r="M7" s="91">
        <v>2</v>
      </c>
      <c r="N7" s="91">
        <v>102</v>
      </c>
      <c r="O7" s="29"/>
      <c r="P7" s="175">
        <v>6</v>
      </c>
      <c r="Q7" s="181" t="s">
        <v>525</v>
      </c>
      <c r="R7" s="191" t="s">
        <v>494</v>
      </c>
      <c r="S7" s="191" t="s">
        <v>190</v>
      </c>
      <c r="T7" s="191">
        <v>3</v>
      </c>
      <c r="U7" s="106">
        <f t="shared" si="0"/>
        <v>108</v>
      </c>
      <c r="V7" s="171"/>
    </row>
    <row r="8" spans="9:22" ht="15.5" x14ac:dyDescent="0.35">
      <c r="I8" s="174">
        <v>2</v>
      </c>
      <c r="J8" s="38" t="s">
        <v>9</v>
      </c>
      <c r="K8" s="47" t="s">
        <v>990</v>
      </c>
      <c r="L8" s="91" t="s">
        <v>993</v>
      </c>
      <c r="M8" s="91">
        <v>10</v>
      </c>
      <c r="N8" s="91">
        <v>401</v>
      </c>
      <c r="O8" s="29"/>
      <c r="P8" s="183">
        <v>7</v>
      </c>
      <c r="Q8" s="181" t="s">
        <v>525</v>
      </c>
      <c r="R8" s="191" t="s">
        <v>494</v>
      </c>
      <c r="S8" s="191" t="s">
        <v>556</v>
      </c>
      <c r="T8" s="191">
        <v>4</v>
      </c>
      <c r="U8" s="106">
        <f t="shared" si="0"/>
        <v>144</v>
      </c>
      <c r="V8" s="171"/>
    </row>
    <row r="9" spans="9:22" ht="15.5" x14ac:dyDescent="0.35">
      <c r="I9" s="174">
        <v>3</v>
      </c>
      <c r="J9" s="38" t="s">
        <v>9</v>
      </c>
      <c r="K9" s="47" t="s">
        <v>990</v>
      </c>
      <c r="L9" s="91" t="s">
        <v>992</v>
      </c>
      <c r="M9" s="91">
        <v>2</v>
      </c>
      <c r="N9" s="91">
        <v>101</v>
      </c>
      <c r="O9" s="29"/>
      <c r="P9" s="175">
        <v>8</v>
      </c>
      <c r="Q9" s="181" t="s">
        <v>525</v>
      </c>
      <c r="R9" s="191" t="s">
        <v>494</v>
      </c>
      <c r="S9" s="191" t="s">
        <v>71</v>
      </c>
      <c r="T9" s="191">
        <v>7</v>
      </c>
      <c r="U9" s="106">
        <f t="shared" si="0"/>
        <v>252</v>
      </c>
      <c r="V9" s="171"/>
    </row>
    <row r="10" spans="9:22" ht="15.5" x14ac:dyDescent="0.35">
      <c r="I10" s="174">
        <v>4</v>
      </c>
      <c r="J10" s="38" t="s">
        <v>9</v>
      </c>
      <c r="K10" s="47" t="s">
        <v>990</v>
      </c>
      <c r="L10" s="91" t="s">
        <v>991</v>
      </c>
      <c r="M10" s="91">
        <v>22</v>
      </c>
      <c r="N10" s="91">
        <v>705</v>
      </c>
      <c r="O10" s="29"/>
      <c r="P10" s="175">
        <v>9</v>
      </c>
      <c r="Q10" s="181" t="s">
        <v>525</v>
      </c>
      <c r="R10" s="191" t="s">
        <v>511</v>
      </c>
      <c r="S10" s="191" t="s">
        <v>554</v>
      </c>
      <c r="T10" s="191">
        <v>4</v>
      </c>
      <c r="U10" s="181">
        <f t="shared" si="0"/>
        <v>144</v>
      </c>
      <c r="V10" s="171"/>
    </row>
    <row r="11" spans="9:22" ht="15.5" x14ac:dyDescent="0.35">
      <c r="I11" s="174">
        <v>5</v>
      </c>
      <c r="J11" s="38" t="s">
        <v>9</v>
      </c>
      <c r="K11" s="47" t="s">
        <v>990</v>
      </c>
      <c r="L11" s="91" t="s">
        <v>989</v>
      </c>
      <c r="M11" s="91">
        <v>4</v>
      </c>
      <c r="N11" s="91">
        <v>248</v>
      </c>
      <c r="O11" s="29"/>
      <c r="P11" s="183">
        <v>10</v>
      </c>
      <c r="Q11" s="181" t="s">
        <v>525</v>
      </c>
      <c r="R11" s="191" t="s">
        <v>511</v>
      </c>
      <c r="S11" s="191" t="s">
        <v>160</v>
      </c>
      <c r="T11" s="191">
        <v>6</v>
      </c>
      <c r="U11" s="181">
        <f t="shared" si="0"/>
        <v>216</v>
      </c>
      <c r="V11" s="171"/>
    </row>
    <row r="12" spans="9:22" ht="15.5" x14ac:dyDescent="0.35">
      <c r="I12" s="174">
        <v>6</v>
      </c>
      <c r="J12" s="38" t="s">
        <v>9</v>
      </c>
      <c r="K12" s="91" t="s">
        <v>511</v>
      </c>
      <c r="L12" s="91" t="s">
        <v>988</v>
      </c>
      <c r="M12" s="91">
        <v>8</v>
      </c>
      <c r="N12" s="91">
        <v>231</v>
      </c>
      <c r="O12" s="29"/>
      <c r="P12" s="175">
        <v>11</v>
      </c>
      <c r="Q12" s="181" t="s">
        <v>525</v>
      </c>
      <c r="R12" s="191" t="s">
        <v>511</v>
      </c>
      <c r="S12" s="191" t="s">
        <v>495</v>
      </c>
      <c r="T12" s="191">
        <v>3</v>
      </c>
      <c r="U12" s="106">
        <f t="shared" si="0"/>
        <v>108</v>
      </c>
      <c r="V12" s="171"/>
    </row>
    <row r="13" spans="9:22" ht="15.5" x14ac:dyDescent="0.35">
      <c r="I13" s="174">
        <v>7</v>
      </c>
      <c r="J13" s="38" t="s">
        <v>9</v>
      </c>
      <c r="K13" s="91" t="s">
        <v>511</v>
      </c>
      <c r="L13" s="91" t="s">
        <v>987</v>
      </c>
      <c r="M13" s="91">
        <v>6</v>
      </c>
      <c r="N13" s="91">
        <v>193</v>
      </c>
      <c r="O13" s="29"/>
      <c r="P13" s="175">
        <v>12</v>
      </c>
      <c r="Q13" s="181" t="s">
        <v>525</v>
      </c>
      <c r="R13" s="191" t="s">
        <v>511</v>
      </c>
      <c r="S13" s="191" t="s">
        <v>193</v>
      </c>
      <c r="T13" s="191">
        <v>6</v>
      </c>
      <c r="U13" s="106">
        <f t="shared" si="0"/>
        <v>216</v>
      </c>
      <c r="V13" s="171"/>
    </row>
    <row r="14" spans="9:22" ht="15.5" x14ac:dyDescent="0.35">
      <c r="I14" s="174">
        <v>8</v>
      </c>
      <c r="J14" s="38" t="s">
        <v>9</v>
      </c>
      <c r="K14" s="91" t="s">
        <v>511</v>
      </c>
      <c r="L14" s="91" t="s">
        <v>986</v>
      </c>
      <c r="M14" s="91">
        <v>6</v>
      </c>
      <c r="N14" s="91">
        <v>197</v>
      </c>
      <c r="O14" s="29"/>
      <c r="P14" s="183">
        <v>13</v>
      </c>
      <c r="Q14" s="181" t="s">
        <v>525</v>
      </c>
      <c r="R14" s="191" t="s">
        <v>511</v>
      </c>
      <c r="S14" s="191" t="s">
        <v>96</v>
      </c>
      <c r="T14" s="191">
        <v>9</v>
      </c>
      <c r="U14" s="106">
        <f t="shared" si="0"/>
        <v>324</v>
      </c>
      <c r="V14" s="171"/>
    </row>
    <row r="15" spans="9:22" ht="16" thickBot="1" x14ac:dyDescent="0.4">
      <c r="I15" s="174">
        <v>9</v>
      </c>
      <c r="J15" s="38" t="s">
        <v>9</v>
      </c>
      <c r="K15" s="91" t="s">
        <v>511</v>
      </c>
      <c r="L15" s="91" t="s">
        <v>985</v>
      </c>
      <c r="M15" s="192">
        <v>2</v>
      </c>
      <c r="N15" s="91">
        <v>106</v>
      </c>
      <c r="O15" s="29"/>
      <c r="P15" s="175">
        <v>14</v>
      </c>
      <c r="Q15" s="181" t="s">
        <v>525</v>
      </c>
      <c r="R15" s="191" t="s">
        <v>511</v>
      </c>
      <c r="S15" s="191">
        <v>26</v>
      </c>
      <c r="T15" s="191">
        <v>1</v>
      </c>
      <c r="U15" s="106">
        <f t="shared" si="0"/>
        <v>36</v>
      </c>
      <c r="V15" s="171"/>
    </row>
    <row r="16" spans="9:22" ht="16" thickBot="1" x14ac:dyDescent="0.4">
      <c r="I16" s="174"/>
      <c r="J16" s="159"/>
      <c r="K16" s="91"/>
      <c r="L16" s="187"/>
      <c r="M16" s="193">
        <f>SUM(M7:M15)</f>
        <v>62</v>
      </c>
      <c r="N16" s="193">
        <f>SUM(N7:N15)</f>
        <v>2284</v>
      </c>
      <c r="O16" s="29"/>
      <c r="P16" s="175">
        <v>15</v>
      </c>
      <c r="Q16" s="181" t="s">
        <v>525</v>
      </c>
      <c r="R16" s="191" t="s">
        <v>511</v>
      </c>
      <c r="S16" s="191" t="s">
        <v>136</v>
      </c>
      <c r="T16" s="191">
        <v>8</v>
      </c>
      <c r="U16" s="106">
        <f t="shared" si="0"/>
        <v>288</v>
      </c>
      <c r="V16" s="171"/>
    </row>
    <row r="17" spans="9:22" x14ac:dyDescent="0.35">
      <c r="O17" s="29"/>
      <c r="P17" s="183">
        <v>16</v>
      </c>
      <c r="Q17" s="181" t="s">
        <v>525</v>
      </c>
      <c r="R17" s="191" t="s">
        <v>505</v>
      </c>
      <c r="S17" s="191" t="s">
        <v>547</v>
      </c>
      <c r="T17" s="191">
        <v>4</v>
      </c>
      <c r="U17" s="106">
        <f t="shared" si="0"/>
        <v>144</v>
      </c>
      <c r="V17" s="171"/>
    </row>
    <row r="18" spans="9:22" x14ac:dyDescent="0.35">
      <c r="I18" s="172" t="s">
        <v>37</v>
      </c>
      <c r="J18" s="172" t="s">
        <v>36</v>
      </c>
      <c r="K18" s="172" t="s">
        <v>35</v>
      </c>
      <c r="L18" s="172" t="s">
        <v>34</v>
      </c>
      <c r="M18" s="172" t="s">
        <v>20</v>
      </c>
      <c r="N18" s="172" t="s">
        <v>33</v>
      </c>
      <c r="O18" s="29"/>
      <c r="P18" s="175">
        <v>17</v>
      </c>
      <c r="Q18" s="181" t="s">
        <v>525</v>
      </c>
      <c r="R18" s="191" t="s">
        <v>494</v>
      </c>
      <c r="S18" s="191" t="s">
        <v>546</v>
      </c>
      <c r="T18" s="191">
        <v>5</v>
      </c>
      <c r="U18" s="106">
        <f t="shared" si="0"/>
        <v>180</v>
      </c>
      <c r="V18" s="171"/>
    </row>
    <row r="19" spans="9:22" ht="16.5" customHeight="1" x14ac:dyDescent="0.35">
      <c r="I19" s="183">
        <v>1</v>
      </c>
      <c r="J19" s="194" t="s">
        <v>519</v>
      </c>
      <c r="K19" s="100" t="s">
        <v>552</v>
      </c>
      <c r="L19" s="100" t="s">
        <v>561</v>
      </c>
      <c r="M19" s="100">
        <v>8</v>
      </c>
      <c r="N19" s="194">
        <f t="shared" ref="N19:N53" si="1">M19*36</f>
        <v>288</v>
      </c>
      <c r="O19" s="29"/>
      <c r="P19" s="175">
        <v>18</v>
      </c>
      <c r="Q19" s="181" t="s">
        <v>525</v>
      </c>
      <c r="R19" s="191" t="s">
        <v>487</v>
      </c>
      <c r="S19" s="191" t="s">
        <v>239</v>
      </c>
      <c r="T19" s="191">
        <v>4</v>
      </c>
      <c r="U19" s="106">
        <f t="shared" si="0"/>
        <v>144</v>
      </c>
      <c r="V19" s="171"/>
    </row>
    <row r="20" spans="9:22" x14ac:dyDescent="0.35">
      <c r="I20" s="175">
        <v>2</v>
      </c>
      <c r="J20" s="194" t="s">
        <v>519</v>
      </c>
      <c r="K20" s="100" t="s">
        <v>552</v>
      </c>
      <c r="L20" s="100" t="s">
        <v>560</v>
      </c>
      <c r="M20" s="100">
        <v>6</v>
      </c>
      <c r="N20" s="194">
        <f t="shared" si="1"/>
        <v>216</v>
      </c>
      <c r="O20" s="29"/>
      <c r="P20" s="183">
        <v>19</v>
      </c>
      <c r="Q20" s="181" t="s">
        <v>525</v>
      </c>
      <c r="R20" s="191" t="s">
        <v>487</v>
      </c>
      <c r="S20" s="191" t="s">
        <v>238</v>
      </c>
      <c r="T20" s="191">
        <v>4</v>
      </c>
      <c r="U20" s="106">
        <f t="shared" si="0"/>
        <v>144</v>
      </c>
      <c r="V20" s="171"/>
    </row>
    <row r="21" spans="9:22" x14ac:dyDescent="0.35">
      <c r="I21" s="175">
        <v>3</v>
      </c>
      <c r="J21" s="194" t="s">
        <v>519</v>
      </c>
      <c r="K21" s="100" t="s">
        <v>552</v>
      </c>
      <c r="L21" s="100" t="s">
        <v>558</v>
      </c>
      <c r="M21" s="100">
        <v>5</v>
      </c>
      <c r="N21" s="194">
        <f t="shared" si="1"/>
        <v>180</v>
      </c>
      <c r="O21" s="29"/>
      <c r="P21" s="175">
        <v>20</v>
      </c>
      <c r="Q21" s="181" t="s">
        <v>525</v>
      </c>
      <c r="R21" s="106" t="s">
        <v>539</v>
      </c>
      <c r="S21" s="106" t="s">
        <v>538</v>
      </c>
      <c r="T21" s="106">
        <v>1</v>
      </c>
      <c r="U21" s="106">
        <f t="shared" si="0"/>
        <v>36</v>
      </c>
      <c r="V21" s="171"/>
    </row>
    <row r="22" spans="9:22" x14ac:dyDescent="0.35">
      <c r="I22" s="183">
        <v>4</v>
      </c>
      <c r="J22" s="194" t="s">
        <v>519</v>
      </c>
      <c r="K22" s="100" t="s">
        <v>552</v>
      </c>
      <c r="L22" s="100" t="s">
        <v>557</v>
      </c>
      <c r="M22" s="100">
        <v>6</v>
      </c>
      <c r="N22" s="194">
        <f t="shared" si="1"/>
        <v>216</v>
      </c>
      <c r="O22" s="29"/>
      <c r="P22" s="175">
        <v>21</v>
      </c>
      <c r="Q22" s="181" t="s">
        <v>525</v>
      </c>
      <c r="R22" s="106" t="s">
        <v>445</v>
      </c>
      <c r="S22" s="106" t="s">
        <v>536</v>
      </c>
      <c r="T22" s="106">
        <v>1</v>
      </c>
      <c r="U22" s="106">
        <f t="shared" si="0"/>
        <v>36</v>
      </c>
      <c r="V22" s="171"/>
    </row>
    <row r="23" spans="9:22" x14ac:dyDescent="0.35">
      <c r="I23" s="175">
        <v>5</v>
      </c>
      <c r="J23" s="194" t="s">
        <v>519</v>
      </c>
      <c r="K23" s="100" t="s">
        <v>552</v>
      </c>
      <c r="L23" s="100" t="s">
        <v>172</v>
      </c>
      <c r="M23" s="100">
        <v>6</v>
      </c>
      <c r="N23" s="194">
        <f t="shared" si="1"/>
        <v>216</v>
      </c>
      <c r="O23" s="29"/>
      <c r="P23" s="183">
        <v>22</v>
      </c>
      <c r="Q23" s="181" t="s">
        <v>525</v>
      </c>
      <c r="R23" s="106" t="s">
        <v>445</v>
      </c>
      <c r="S23" s="106" t="s">
        <v>535</v>
      </c>
      <c r="T23" s="106">
        <v>1</v>
      </c>
      <c r="U23" s="106">
        <f t="shared" si="0"/>
        <v>36</v>
      </c>
      <c r="V23" s="171"/>
    </row>
    <row r="24" spans="9:22" x14ac:dyDescent="0.35">
      <c r="I24" s="175">
        <v>6</v>
      </c>
      <c r="J24" s="194" t="s">
        <v>519</v>
      </c>
      <c r="K24" s="100" t="s">
        <v>466</v>
      </c>
      <c r="L24" s="100" t="s">
        <v>537</v>
      </c>
      <c r="M24" s="100">
        <v>6</v>
      </c>
      <c r="N24" s="194">
        <f t="shared" si="1"/>
        <v>216</v>
      </c>
      <c r="O24" s="29"/>
      <c r="P24" s="175">
        <v>23</v>
      </c>
      <c r="Q24" s="181" t="s">
        <v>525</v>
      </c>
      <c r="R24" s="106" t="s">
        <v>445</v>
      </c>
      <c r="S24" s="106" t="s">
        <v>533</v>
      </c>
      <c r="T24" s="106">
        <v>6</v>
      </c>
      <c r="U24" s="106">
        <f t="shared" si="0"/>
        <v>216</v>
      </c>
      <c r="V24" s="171"/>
    </row>
    <row r="25" spans="9:22" x14ac:dyDescent="0.35">
      <c r="I25" s="183">
        <v>7</v>
      </c>
      <c r="J25" s="194" t="s">
        <v>519</v>
      </c>
      <c r="K25" s="100" t="s">
        <v>466</v>
      </c>
      <c r="L25" s="100" t="s">
        <v>209</v>
      </c>
      <c r="M25" s="100">
        <v>6</v>
      </c>
      <c r="N25" s="194">
        <f t="shared" si="1"/>
        <v>216</v>
      </c>
      <c r="O25" s="29"/>
      <c r="P25" s="175">
        <v>24</v>
      </c>
      <c r="Q25" s="181" t="s">
        <v>525</v>
      </c>
      <c r="R25" s="106" t="s">
        <v>445</v>
      </c>
      <c r="S25" s="106" t="s">
        <v>532</v>
      </c>
      <c r="T25" s="106">
        <v>7</v>
      </c>
      <c r="U25" s="106">
        <f t="shared" si="0"/>
        <v>252</v>
      </c>
      <c r="V25" s="171"/>
    </row>
    <row r="26" spans="9:22" x14ac:dyDescent="0.35">
      <c r="I26" s="175">
        <v>8</v>
      </c>
      <c r="J26" s="194" t="s">
        <v>519</v>
      </c>
      <c r="K26" s="100" t="s">
        <v>518</v>
      </c>
      <c r="L26" s="100">
        <v>20</v>
      </c>
      <c r="M26" s="100">
        <v>7</v>
      </c>
      <c r="N26" s="194">
        <f t="shared" si="1"/>
        <v>252</v>
      </c>
      <c r="O26" s="29"/>
      <c r="P26" s="183">
        <v>25</v>
      </c>
      <c r="Q26" s="181" t="s">
        <v>525</v>
      </c>
      <c r="R26" s="106" t="s">
        <v>524</v>
      </c>
      <c r="S26" s="106" t="s">
        <v>531</v>
      </c>
      <c r="T26" s="106">
        <v>7</v>
      </c>
      <c r="U26" s="106">
        <f t="shared" si="0"/>
        <v>252</v>
      </c>
      <c r="V26" s="171"/>
    </row>
    <row r="27" spans="9:22" x14ac:dyDescent="0.35">
      <c r="I27" s="175">
        <v>9</v>
      </c>
      <c r="J27" s="194" t="s">
        <v>519</v>
      </c>
      <c r="K27" s="100" t="s">
        <v>518</v>
      </c>
      <c r="L27" s="100">
        <v>3</v>
      </c>
      <c r="M27" s="100">
        <v>6</v>
      </c>
      <c r="N27" s="194">
        <f t="shared" si="1"/>
        <v>216</v>
      </c>
      <c r="O27" s="29"/>
      <c r="P27" s="175">
        <v>26</v>
      </c>
      <c r="Q27" s="181" t="s">
        <v>525</v>
      </c>
      <c r="R27" s="106" t="s">
        <v>524</v>
      </c>
      <c r="S27" s="106" t="s">
        <v>529</v>
      </c>
      <c r="T27" s="106">
        <v>11</v>
      </c>
      <c r="U27" s="106">
        <f t="shared" si="0"/>
        <v>396</v>
      </c>
      <c r="V27" s="171"/>
    </row>
    <row r="28" spans="9:22" ht="28" x14ac:dyDescent="0.35">
      <c r="I28" s="183">
        <v>10</v>
      </c>
      <c r="J28" s="194" t="s">
        <v>519</v>
      </c>
      <c r="K28" s="100" t="s">
        <v>518</v>
      </c>
      <c r="L28" s="100" t="s">
        <v>555</v>
      </c>
      <c r="M28" s="100">
        <v>5</v>
      </c>
      <c r="N28" s="194">
        <f t="shared" si="1"/>
        <v>180</v>
      </c>
      <c r="O28" s="29"/>
      <c r="P28" s="175">
        <v>27</v>
      </c>
      <c r="Q28" s="181" t="s">
        <v>525</v>
      </c>
      <c r="R28" s="106" t="s">
        <v>524</v>
      </c>
      <c r="S28" s="106" t="s">
        <v>527</v>
      </c>
      <c r="T28" s="106">
        <v>3</v>
      </c>
      <c r="U28" s="106">
        <f t="shared" si="0"/>
        <v>108</v>
      </c>
      <c r="V28" s="171"/>
    </row>
    <row r="29" spans="9:22" x14ac:dyDescent="0.35">
      <c r="I29" s="175">
        <v>11</v>
      </c>
      <c r="J29" s="194" t="s">
        <v>519</v>
      </c>
      <c r="K29" s="100" t="s">
        <v>518</v>
      </c>
      <c r="L29" s="100" t="s">
        <v>553</v>
      </c>
      <c r="M29" s="100">
        <v>1</v>
      </c>
      <c r="N29" s="194">
        <f t="shared" si="1"/>
        <v>36</v>
      </c>
      <c r="O29" s="29"/>
      <c r="P29" s="183">
        <v>28</v>
      </c>
      <c r="Q29" s="181" t="s">
        <v>525</v>
      </c>
      <c r="R29" s="106" t="s">
        <v>524</v>
      </c>
      <c r="S29" s="106" t="s">
        <v>523</v>
      </c>
      <c r="T29" s="106">
        <v>4</v>
      </c>
      <c r="U29" s="106">
        <f t="shared" si="0"/>
        <v>144</v>
      </c>
      <c r="V29" s="171"/>
    </row>
    <row r="30" spans="9:22" x14ac:dyDescent="0.35">
      <c r="I30" s="175">
        <v>12</v>
      </c>
      <c r="J30" s="194" t="s">
        <v>519</v>
      </c>
      <c r="K30" s="100" t="s">
        <v>518</v>
      </c>
      <c r="L30" s="100" t="s">
        <v>478</v>
      </c>
      <c r="M30" s="100">
        <v>4</v>
      </c>
      <c r="N30" s="194">
        <f t="shared" si="1"/>
        <v>144</v>
      </c>
      <c r="O30" s="29"/>
      <c r="P30" s="175">
        <v>29</v>
      </c>
      <c r="Q30" s="181" t="s">
        <v>525</v>
      </c>
      <c r="R30" s="191" t="s">
        <v>559</v>
      </c>
      <c r="S30" s="107" t="s">
        <v>74</v>
      </c>
      <c r="T30" s="106">
        <v>11</v>
      </c>
      <c r="U30" s="196">
        <f t="shared" si="0"/>
        <v>396</v>
      </c>
      <c r="V30" s="171"/>
    </row>
    <row r="31" spans="9:22" x14ac:dyDescent="0.35">
      <c r="I31" s="183">
        <v>13</v>
      </c>
      <c r="J31" s="194" t="s">
        <v>519</v>
      </c>
      <c r="K31" s="100" t="s">
        <v>552</v>
      </c>
      <c r="L31" s="100" t="s">
        <v>551</v>
      </c>
      <c r="M31" s="100">
        <v>0</v>
      </c>
      <c r="N31" s="194">
        <f t="shared" si="1"/>
        <v>0</v>
      </c>
      <c r="O31" s="29"/>
      <c r="P31" s="175">
        <v>30</v>
      </c>
      <c r="Q31" s="181" t="s">
        <v>525</v>
      </c>
      <c r="R31" s="106" t="s">
        <v>511</v>
      </c>
      <c r="S31" s="197" t="s">
        <v>1037</v>
      </c>
      <c r="T31" s="106">
        <v>7</v>
      </c>
      <c r="U31" s="196">
        <f t="shared" si="0"/>
        <v>252</v>
      </c>
      <c r="V31" s="171"/>
    </row>
    <row r="32" spans="9:22" x14ac:dyDescent="0.35">
      <c r="I32" s="175">
        <v>14</v>
      </c>
      <c r="J32" s="194" t="s">
        <v>519</v>
      </c>
      <c r="K32" s="100" t="s">
        <v>466</v>
      </c>
      <c r="L32" s="100" t="s">
        <v>550</v>
      </c>
      <c r="M32" s="100">
        <v>4</v>
      </c>
      <c r="N32" s="194">
        <f t="shared" si="1"/>
        <v>144</v>
      </c>
      <c r="O32" s="29"/>
      <c r="P32" s="183">
        <v>31</v>
      </c>
      <c r="Q32" s="181" t="s">
        <v>525</v>
      </c>
      <c r="R32" s="106" t="s">
        <v>511</v>
      </c>
      <c r="S32" s="107" t="s">
        <v>253</v>
      </c>
      <c r="T32" s="106">
        <v>1</v>
      </c>
      <c r="U32" s="196">
        <f t="shared" si="0"/>
        <v>36</v>
      </c>
      <c r="V32" s="171"/>
    </row>
    <row r="33" spans="1:22" x14ac:dyDescent="0.35">
      <c r="H33" s="182"/>
      <c r="I33" s="175">
        <v>15</v>
      </c>
      <c r="J33" s="194" t="s">
        <v>519</v>
      </c>
      <c r="K33" s="100" t="s">
        <v>466</v>
      </c>
      <c r="L33" s="100" t="s">
        <v>549</v>
      </c>
      <c r="M33" s="100">
        <v>4</v>
      </c>
      <c r="N33" s="194">
        <f t="shared" si="1"/>
        <v>144</v>
      </c>
      <c r="O33" s="29"/>
      <c r="P33" s="175">
        <v>32</v>
      </c>
      <c r="Q33" s="181" t="s">
        <v>525</v>
      </c>
      <c r="R33" s="106" t="s">
        <v>494</v>
      </c>
      <c r="S33" s="107" t="s">
        <v>304</v>
      </c>
      <c r="T33" s="106">
        <v>5</v>
      </c>
      <c r="U33" s="196">
        <f t="shared" si="0"/>
        <v>180</v>
      </c>
      <c r="V33" s="171"/>
    </row>
    <row r="34" spans="1:22" x14ac:dyDescent="0.35">
      <c r="H34" s="171"/>
      <c r="I34" s="183">
        <v>16</v>
      </c>
      <c r="J34" s="194" t="s">
        <v>519</v>
      </c>
      <c r="K34" s="100" t="s">
        <v>466</v>
      </c>
      <c r="L34" s="100" t="s">
        <v>548</v>
      </c>
      <c r="M34" s="100">
        <v>1</v>
      </c>
      <c r="N34" s="194">
        <f t="shared" si="1"/>
        <v>36</v>
      </c>
      <c r="O34" s="29"/>
      <c r="P34" s="175">
        <v>33</v>
      </c>
      <c r="Q34" s="181" t="s">
        <v>525</v>
      </c>
      <c r="R34" s="106" t="s">
        <v>494</v>
      </c>
      <c r="S34" s="107" t="s">
        <v>1038</v>
      </c>
      <c r="T34" s="106">
        <v>3</v>
      </c>
      <c r="U34" s="196">
        <f t="shared" si="0"/>
        <v>108</v>
      </c>
      <c r="V34" s="171"/>
    </row>
    <row r="35" spans="1:22" x14ac:dyDescent="0.35">
      <c r="H35" s="171"/>
      <c r="I35" s="175">
        <v>17</v>
      </c>
      <c r="J35" s="194" t="s">
        <v>519</v>
      </c>
      <c r="K35" s="100" t="s">
        <v>466</v>
      </c>
      <c r="L35" s="100">
        <v>5</v>
      </c>
      <c r="M35" s="100">
        <v>4</v>
      </c>
      <c r="N35" s="194">
        <f t="shared" si="1"/>
        <v>144</v>
      </c>
      <c r="O35" s="29"/>
      <c r="P35" s="183">
        <v>34</v>
      </c>
      <c r="Q35" s="181" t="s">
        <v>525</v>
      </c>
      <c r="R35" s="106" t="s">
        <v>487</v>
      </c>
      <c r="S35" s="107" t="s">
        <v>1039</v>
      </c>
      <c r="T35" s="106">
        <v>2</v>
      </c>
      <c r="U35" s="196">
        <f t="shared" si="0"/>
        <v>72</v>
      </c>
      <c r="V35" s="171"/>
    </row>
    <row r="36" spans="1:22" ht="34.5" customHeight="1" thickBot="1" x14ac:dyDescent="0.4">
      <c r="H36" s="171"/>
      <c r="I36" s="175">
        <v>18</v>
      </c>
      <c r="J36" s="194" t="s">
        <v>519</v>
      </c>
      <c r="K36" s="100" t="s">
        <v>466</v>
      </c>
      <c r="L36" s="100">
        <v>7</v>
      </c>
      <c r="M36" s="100">
        <v>5</v>
      </c>
      <c r="N36" s="194">
        <f t="shared" si="1"/>
        <v>180</v>
      </c>
      <c r="O36" s="29"/>
      <c r="P36" s="175"/>
      <c r="Q36" s="194"/>
      <c r="R36" s="194"/>
      <c r="S36" s="199"/>
      <c r="T36" s="200">
        <f>SUM(T2:T35)</f>
        <v>194</v>
      </c>
      <c r="U36" s="200">
        <f>SUM(U2:U35)</f>
        <v>6984</v>
      </c>
      <c r="V36" s="171"/>
    </row>
    <row r="37" spans="1:22" ht="18.75" customHeight="1" x14ac:dyDescent="0.35">
      <c r="H37" s="171"/>
      <c r="I37" s="183">
        <v>19</v>
      </c>
      <c r="J37" s="194" t="s">
        <v>519</v>
      </c>
      <c r="K37" s="100" t="s">
        <v>466</v>
      </c>
      <c r="L37" s="100">
        <v>8</v>
      </c>
      <c r="M37" s="100">
        <v>4</v>
      </c>
      <c r="N37" s="194">
        <f t="shared" si="1"/>
        <v>144</v>
      </c>
      <c r="O37" s="29"/>
      <c r="P37" s="188"/>
      <c r="Q37" s="106"/>
      <c r="R37" s="106"/>
      <c r="S37" s="111"/>
      <c r="T37" s="106"/>
      <c r="U37" s="202"/>
      <c r="V37" s="171"/>
    </row>
    <row r="38" spans="1:22" ht="18.75" customHeight="1" x14ac:dyDescent="0.35">
      <c r="H38" s="171"/>
      <c r="I38" s="175">
        <v>20</v>
      </c>
      <c r="J38" s="194" t="s">
        <v>519</v>
      </c>
      <c r="K38" s="100" t="s">
        <v>545</v>
      </c>
      <c r="L38" s="100">
        <v>78</v>
      </c>
      <c r="M38" s="100">
        <v>6</v>
      </c>
      <c r="N38" s="194">
        <f t="shared" si="1"/>
        <v>216</v>
      </c>
      <c r="O38" s="29"/>
      <c r="P38" s="172" t="s">
        <v>37</v>
      </c>
      <c r="Q38" s="172" t="s">
        <v>36</v>
      </c>
      <c r="R38" s="172" t="s">
        <v>35</v>
      </c>
      <c r="S38" s="172" t="s">
        <v>34</v>
      </c>
      <c r="T38" s="172" t="s">
        <v>20</v>
      </c>
      <c r="U38" s="172" t="s">
        <v>33</v>
      </c>
      <c r="V38" s="171"/>
    </row>
    <row r="39" spans="1:22" ht="18.75" customHeight="1" x14ac:dyDescent="0.35">
      <c r="G39" s="182"/>
      <c r="H39" s="171"/>
      <c r="I39" s="175">
        <v>21</v>
      </c>
      <c r="J39" s="194" t="s">
        <v>519</v>
      </c>
      <c r="K39" s="100" t="s">
        <v>476</v>
      </c>
      <c r="L39" s="100" t="s">
        <v>544</v>
      </c>
      <c r="M39" s="100">
        <v>4</v>
      </c>
      <c r="N39" s="194">
        <f t="shared" si="1"/>
        <v>144</v>
      </c>
      <c r="O39" s="29"/>
      <c r="P39" s="183">
        <v>1</v>
      </c>
      <c r="Q39" s="181" t="s">
        <v>485</v>
      </c>
      <c r="R39" s="203" t="s">
        <v>505</v>
      </c>
      <c r="S39" s="180">
        <v>48</v>
      </c>
      <c r="T39" s="180">
        <v>17</v>
      </c>
      <c r="U39" s="181">
        <f t="shared" ref="U39:U71" si="2">T39*36</f>
        <v>612</v>
      </c>
      <c r="V39" s="171"/>
    </row>
    <row r="40" spans="1:22" ht="18.75" customHeight="1" x14ac:dyDescent="0.35">
      <c r="G40" s="171"/>
      <c r="H40" s="171"/>
      <c r="I40" s="183">
        <v>22</v>
      </c>
      <c r="J40" s="194" t="s">
        <v>519</v>
      </c>
      <c r="K40" s="100" t="s">
        <v>476</v>
      </c>
      <c r="L40" s="100" t="s">
        <v>543</v>
      </c>
      <c r="M40" s="100">
        <v>5</v>
      </c>
      <c r="N40" s="194">
        <f t="shared" si="1"/>
        <v>180</v>
      </c>
      <c r="O40" s="29"/>
      <c r="P40" s="175">
        <v>2</v>
      </c>
      <c r="Q40" s="181" t="s">
        <v>485</v>
      </c>
      <c r="R40" s="203" t="s">
        <v>505</v>
      </c>
      <c r="S40" s="180" t="s">
        <v>226</v>
      </c>
      <c r="T40" s="180">
        <v>10</v>
      </c>
      <c r="U40" s="181">
        <f t="shared" si="2"/>
        <v>360</v>
      </c>
      <c r="V40" s="171"/>
    </row>
    <row r="41" spans="1:22" ht="18.75" customHeight="1" x14ac:dyDescent="0.35">
      <c r="G41" s="171"/>
      <c r="H41" s="171"/>
      <c r="I41" s="175">
        <v>23</v>
      </c>
      <c r="J41" s="194" t="s">
        <v>519</v>
      </c>
      <c r="K41" s="100" t="s">
        <v>476</v>
      </c>
      <c r="L41" s="100" t="s">
        <v>541</v>
      </c>
      <c r="M41" s="100">
        <v>5</v>
      </c>
      <c r="N41" s="194">
        <f t="shared" si="1"/>
        <v>180</v>
      </c>
      <c r="O41" s="29"/>
      <c r="P41" s="175">
        <v>3</v>
      </c>
      <c r="Q41" s="181" t="s">
        <v>485</v>
      </c>
      <c r="R41" s="180" t="s">
        <v>515</v>
      </c>
      <c r="S41" s="180" t="s">
        <v>516</v>
      </c>
      <c r="T41" s="180">
        <v>8</v>
      </c>
      <c r="U41" s="106">
        <f t="shared" si="2"/>
        <v>288</v>
      </c>
      <c r="V41" s="171"/>
    </row>
    <row r="42" spans="1:22" ht="18.75" customHeight="1" x14ac:dyDescent="0.35">
      <c r="G42" s="171"/>
      <c r="H42" s="171"/>
      <c r="I42" s="175">
        <v>24</v>
      </c>
      <c r="J42" s="194" t="s">
        <v>519</v>
      </c>
      <c r="K42" s="100" t="s">
        <v>476</v>
      </c>
      <c r="L42" s="100" t="s">
        <v>540</v>
      </c>
      <c r="M42" s="100">
        <v>6</v>
      </c>
      <c r="N42" s="194">
        <f t="shared" si="1"/>
        <v>216</v>
      </c>
      <c r="O42" s="29"/>
      <c r="P42" s="183">
        <v>4</v>
      </c>
      <c r="Q42" s="181" t="s">
        <v>485</v>
      </c>
      <c r="R42" s="180" t="s">
        <v>515</v>
      </c>
      <c r="S42" s="180" t="s">
        <v>71</v>
      </c>
      <c r="T42" s="180">
        <v>11</v>
      </c>
      <c r="U42" s="106">
        <f t="shared" si="2"/>
        <v>396</v>
      </c>
      <c r="V42" s="171"/>
    </row>
    <row r="43" spans="1:22" ht="18.75" customHeight="1" x14ac:dyDescent="0.35">
      <c r="G43" s="171"/>
      <c r="H43" s="171"/>
      <c r="I43" s="183">
        <v>25</v>
      </c>
      <c r="J43" s="194" t="s">
        <v>519</v>
      </c>
      <c r="K43" s="100" t="s">
        <v>476</v>
      </c>
      <c r="L43" s="100" t="s">
        <v>537</v>
      </c>
      <c r="M43" s="100">
        <v>7</v>
      </c>
      <c r="N43" s="194">
        <f t="shared" si="1"/>
        <v>252</v>
      </c>
      <c r="O43" s="29"/>
      <c r="P43" s="175">
        <v>5</v>
      </c>
      <c r="Q43" s="181" t="s">
        <v>485</v>
      </c>
      <c r="R43" s="180" t="s">
        <v>515</v>
      </c>
      <c r="S43" s="180" t="s">
        <v>514</v>
      </c>
      <c r="T43" s="180">
        <v>13</v>
      </c>
      <c r="U43" s="106">
        <f t="shared" si="2"/>
        <v>468</v>
      </c>
      <c r="V43" s="171"/>
    </row>
    <row r="44" spans="1:22" ht="18.75" customHeight="1" x14ac:dyDescent="0.35">
      <c r="G44" s="171"/>
      <c r="H44" s="171"/>
      <c r="I44" s="175">
        <v>26</v>
      </c>
      <c r="J44" s="194" t="s">
        <v>519</v>
      </c>
      <c r="K44" s="100" t="s">
        <v>476</v>
      </c>
      <c r="L44" s="100">
        <v>24</v>
      </c>
      <c r="M44" s="100">
        <v>6</v>
      </c>
      <c r="N44" s="194">
        <f t="shared" si="1"/>
        <v>216</v>
      </c>
      <c r="O44" s="29"/>
      <c r="P44" s="175">
        <v>6</v>
      </c>
      <c r="Q44" s="181" t="s">
        <v>485</v>
      </c>
      <c r="R44" s="180" t="s">
        <v>484</v>
      </c>
      <c r="S44" s="180" t="s">
        <v>273</v>
      </c>
      <c r="T44" s="180">
        <v>4</v>
      </c>
      <c r="U44" s="181">
        <f t="shared" si="2"/>
        <v>144</v>
      </c>
      <c r="V44" s="171"/>
    </row>
    <row r="45" spans="1:22" ht="32.25" customHeight="1" x14ac:dyDescent="0.35">
      <c r="G45" s="171"/>
      <c r="H45" s="171"/>
      <c r="I45" s="175">
        <v>27</v>
      </c>
      <c r="J45" s="194" t="s">
        <v>519</v>
      </c>
      <c r="K45" s="100" t="s">
        <v>476</v>
      </c>
      <c r="L45" s="100" t="s">
        <v>534</v>
      </c>
      <c r="M45" s="100">
        <v>5</v>
      </c>
      <c r="N45" s="194">
        <f t="shared" si="1"/>
        <v>180</v>
      </c>
      <c r="O45" s="29"/>
      <c r="P45" s="183">
        <v>7</v>
      </c>
      <c r="Q45" s="181" t="s">
        <v>485</v>
      </c>
      <c r="R45" s="180" t="s">
        <v>511</v>
      </c>
      <c r="S45" s="180" t="s">
        <v>256</v>
      </c>
      <c r="T45" s="180">
        <v>2</v>
      </c>
      <c r="U45" s="181">
        <f t="shared" si="2"/>
        <v>72</v>
      </c>
      <c r="V45" s="171"/>
    </row>
    <row r="46" spans="1:22" x14ac:dyDescent="0.35">
      <c r="G46" s="171"/>
      <c r="H46" s="171"/>
      <c r="I46" s="183">
        <v>28</v>
      </c>
      <c r="J46" s="194" t="s">
        <v>519</v>
      </c>
      <c r="K46" s="100" t="s">
        <v>476</v>
      </c>
      <c r="L46" s="100">
        <v>8</v>
      </c>
      <c r="M46" s="100">
        <v>7</v>
      </c>
      <c r="N46" s="194">
        <f t="shared" si="1"/>
        <v>252</v>
      </c>
      <c r="O46" s="29"/>
      <c r="P46" s="175">
        <v>8</v>
      </c>
      <c r="Q46" s="181" t="s">
        <v>485</v>
      </c>
      <c r="R46" s="180" t="s">
        <v>511</v>
      </c>
      <c r="S46" s="180" t="s">
        <v>107</v>
      </c>
      <c r="T46" s="180">
        <v>8</v>
      </c>
      <c r="U46" s="181">
        <f t="shared" si="2"/>
        <v>288</v>
      </c>
      <c r="V46" s="171"/>
    </row>
    <row r="47" spans="1:22" ht="31" thickBot="1" x14ac:dyDescent="0.4">
      <c r="A47" s="509" t="s">
        <v>542</v>
      </c>
      <c r="B47" s="509"/>
      <c r="C47" s="509"/>
      <c r="D47" s="509"/>
      <c r="E47" s="509"/>
      <c r="F47" s="509"/>
      <c r="G47" s="171"/>
      <c r="H47" s="171"/>
      <c r="I47" s="175">
        <v>29</v>
      </c>
      <c r="J47" s="194" t="s">
        <v>519</v>
      </c>
      <c r="K47" s="100" t="s">
        <v>490</v>
      </c>
      <c r="L47" s="100" t="s">
        <v>530</v>
      </c>
      <c r="M47" s="100">
        <v>3</v>
      </c>
      <c r="N47" s="194">
        <f t="shared" si="1"/>
        <v>108</v>
      </c>
      <c r="O47" s="29"/>
      <c r="P47" s="175">
        <v>9</v>
      </c>
      <c r="Q47" s="181" t="s">
        <v>485</v>
      </c>
      <c r="R47" s="180" t="s">
        <v>511</v>
      </c>
      <c r="S47" s="180">
        <v>29</v>
      </c>
      <c r="T47" s="180">
        <v>12</v>
      </c>
      <c r="U47" s="181">
        <f t="shared" si="2"/>
        <v>432</v>
      </c>
      <c r="V47" s="171"/>
    </row>
    <row r="48" spans="1:22" ht="30.5" thickBot="1" x14ac:dyDescent="0.4">
      <c r="A48" s="67" t="s">
        <v>123</v>
      </c>
      <c r="B48" s="67" t="s">
        <v>1041</v>
      </c>
      <c r="C48" s="67" t="s">
        <v>122</v>
      </c>
      <c r="D48" s="67" t="s">
        <v>121</v>
      </c>
      <c r="E48" s="67" t="s">
        <v>120</v>
      </c>
      <c r="F48" s="67" t="s">
        <v>119</v>
      </c>
      <c r="G48" s="171"/>
      <c r="H48" s="171"/>
      <c r="I48" s="183">
        <v>30</v>
      </c>
      <c r="J48" s="194" t="s">
        <v>519</v>
      </c>
      <c r="K48" s="100" t="s">
        <v>490</v>
      </c>
      <c r="L48" s="100" t="s">
        <v>528</v>
      </c>
      <c r="M48" s="100">
        <v>8</v>
      </c>
      <c r="N48" s="194">
        <f t="shared" si="1"/>
        <v>288</v>
      </c>
      <c r="O48" s="29"/>
      <c r="P48" s="183">
        <v>10</v>
      </c>
      <c r="Q48" s="181" t="s">
        <v>485</v>
      </c>
      <c r="R48" s="203" t="s">
        <v>505</v>
      </c>
      <c r="S48" s="180" t="s">
        <v>509</v>
      </c>
      <c r="T48" s="180">
        <v>10</v>
      </c>
      <c r="U48" s="181">
        <f t="shared" si="2"/>
        <v>360</v>
      </c>
      <c r="V48" s="171"/>
    </row>
    <row r="49" spans="1:22" ht="31" thickBot="1" x14ac:dyDescent="0.4">
      <c r="A49" s="510" t="s">
        <v>117</v>
      </c>
      <c r="B49" s="511"/>
      <c r="C49" s="512"/>
      <c r="D49" s="176">
        <v>750</v>
      </c>
      <c r="E49" s="176">
        <v>420</v>
      </c>
      <c r="F49" s="176">
        <v>250</v>
      </c>
      <c r="G49" s="171"/>
      <c r="I49" s="175">
        <v>31</v>
      </c>
      <c r="J49" s="194" t="s">
        <v>519</v>
      </c>
      <c r="K49" s="100" t="s">
        <v>484</v>
      </c>
      <c r="L49" s="100" t="s">
        <v>526</v>
      </c>
      <c r="M49" s="100">
        <v>4</v>
      </c>
      <c r="N49" s="194">
        <f t="shared" si="1"/>
        <v>144</v>
      </c>
      <c r="O49" s="29"/>
      <c r="P49" s="175">
        <v>11</v>
      </c>
      <c r="Q49" s="181" t="s">
        <v>485</v>
      </c>
      <c r="R49" s="203" t="s">
        <v>505</v>
      </c>
      <c r="S49" s="180" t="s">
        <v>167</v>
      </c>
      <c r="T49" s="180">
        <v>6</v>
      </c>
      <c r="U49" s="181">
        <f t="shared" si="2"/>
        <v>216</v>
      </c>
      <c r="V49" s="171"/>
    </row>
    <row r="50" spans="1:22" ht="16" thickBot="1" x14ac:dyDescent="0.4">
      <c r="A50" s="177" t="s">
        <v>519</v>
      </c>
      <c r="B50" s="234" t="s">
        <v>1094</v>
      </c>
      <c r="C50" s="178">
        <f>M54</f>
        <v>175</v>
      </c>
      <c r="D50" s="179">
        <f>C50*D49</f>
        <v>131250</v>
      </c>
      <c r="E50" s="179">
        <f>C50*E49</f>
        <v>73500</v>
      </c>
      <c r="F50" s="179">
        <f>C50*F49</f>
        <v>43750</v>
      </c>
      <c r="G50" s="171"/>
      <c r="I50" s="183">
        <v>32</v>
      </c>
      <c r="J50" s="194" t="s">
        <v>519</v>
      </c>
      <c r="K50" s="100" t="s">
        <v>484</v>
      </c>
      <c r="L50" s="100" t="s">
        <v>522</v>
      </c>
      <c r="M50" s="100">
        <v>7</v>
      </c>
      <c r="N50" s="194">
        <f t="shared" si="1"/>
        <v>252</v>
      </c>
      <c r="O50" s="29"/>
      <c r="P50" s="175">
        <v>12</v>
      </c>
      <c r="Q50" s="181" t="s">
        <v>485</v>
      </c>
      <c r="R50" s="203" t="s">
        <v>505</v>
      </c>
      <c r="S50" s="180" t="s">
        <v>507</v>
      </c>
      <c r="T50" s="180">
        <v>4</v>
      </c>
      <c r="U50" s="181">
        <f t="shared" si="2"/>
        <v>144</v>
      </c>
      <c r="V50" s="171"/>
    </row>
    <row r="51" spans="1:22" ht="16" thickBot="1" x14ac:dyDescent="0.4">
      <c r="A51" s="177" t="s">
        <v>481</v>
      </c>
      <c r="B51" s="234" t="s">
        <v>1094</v>
      </c>
      <c r="C51" s="178">
        <f>M81</f>
        <v>127</v>
      </c>
      <c r="D51" s="179">
        <f>C51*D49</f>
        <v>95250</v>
      </c>
      <c r="E51" s="179">
        <f>C51*E49</f>
        <v>53340</v>
      </c>
      <c r="F51" s="179">
        <f>C51*F49</f>
        <v>31750</v>
      </c>
      <c r="G51" s="171"/>
      <c r="I51" s="175">
        <v>33</v>
      </c>
      <c r="J51" s="194" t="s">
        <v>519</v>
      </c>
      <c r="K51" s="100" t="s">
        <v>484</v>
      </c>
      <c r="L51" s="100" t="s">
        <v>521</v>
      </c>
      <c r="M51" s="100">
        <v>8</v>
      </c>
      <c r="N51" s="194">
        <f t="shared" si="1"/>
        <v>288</v>
      </c>
      <c r="O51" s="29"/>
      <c r="P51" s="183">
        <v>13</v>
      </c>
      <c r="Q51" s="181" t="s">
        <v>485</v>
      </c>
      <c r="R51" s="203" t="s">
        <v>505</v>
      </c>
      <c r="S51" s="180">
        <v>43</v>
      </c>
      <c r="T51" s="180">
        <v>9</v>
      </c>
      <c r="U51" s="181">
        <f t="shared" si="2"/>
        <v>324</v>
      </c>
      <c r="V51" s="171"/>
    </row>
    <row r="52" spans="1:22" ht="16" thickBot="1" x14ac:dyDescent="0.4">
      <c r="A52" s="177" t="s">
        <v>525</v>
      </c>
      <c r="B52" s="234" t="s">
        <v>1094</v>
      </c>
      <c r="C52" s="195">
        <f>T36</f>
        <v>194</v>
      </c>
      <c r="D52" s="179">
        <f>C52*D49</f>
        <v>145500</v>
      </c>
      <c r="E52" s="179">
        <f>C52*E49</f>
        <v>81480</v>
      </c>
      <c r="F52" s="179">
        <f>C52*F49</f>
        <v>48500</v>
      </c>
      <c r="G52" s="171"/>
      <c r="I52" s="183">
        <v>34</v>
      </c>
      <c r="J52" s="194" t="s">
        <v>519</v>
      </c>
      <c r="K52" s="100" t="s">
        <v>449</v>
      </c>
      <c r="L52" s="100" t="s">
        <v>520</v>
      </c>
      <c r="M52" s="100">
        <v>4</v>
      </c>
      <c r="N52" s="194">
        <f t="shared" si="1"/>
        <v>144</v>
      </c>
      <c r="O52" s="29"/>
      <c r="P52" s="175">
        <v>14</v>
      </c>
      <c r="Q52" s="181" t="s">
        <v>485</v>
      </c>
      <c r="R52" s="180" t="s">
        <v>502</v>
      </c>
      <c r="S52" s="180" t="s">
        <v>503</v>
      </c>
      <c r="T52" s="180">
        <v>9</v>
      </c>
      <c r="U52" s="181">
        <f t="shared" si="2"/>
        <v>324</v>
      </c>
      <c r="V52" s="171"/>
    </row>
    <row r="53" spans="1:22" ht="16" thickBot="1" x14ac:dyDescent="0.4">
      <c r="A53" s="177" t="s">
        <v>485</v>
      </c>
      <c r="B53" s="234" t="s">
        <v>1094</v>
      </c>
      <c r="C53" s="195">
        <f>T72</f>
        <v>224</v>
      </c>
      <c r="D53" s="179">
        <f>D49*C53</f>
        <v>168000</v>
      </c>
      <c r="E53" s="179">
        <f>E49*C53</f>
        <v>94080</v>
      </c>
      <c r="F53" s="179">
        <f>F49*C53</f>
        <v>56000</v>
      </c>
      <c r="G53" s="171"/>
      <c r="I53" s="175">
        <v>35</v>
      </c>
      <c r="J53" s="194" t="s">
        <v>519</v>
      </c>
      <c r="K53" s="100" t="s">
        <v>518</v>
      </c>
      <c r="L53" s="100" t="s">
        <v>517</v>
      </c>
      <c r="M53" s="100">
        <v>2</v>
      </c>
      <c r="N53" s="194">
        <f t="shared" si="1"/>
        <v>72</v>
      </c>
      <c r="O53" s="29"/>
      <c r="P53" s="175">
        <v>15</v>
      </c>
      <c r="Q53" s="181" t="s">
        <v>485</v>
      </c>
      <c r="R53" s="180" t="s">
        <v>502</v>
      </c>
      <c r="S53" s="180" t="s">
        <v>501</v>
      </c>
      <c r="T53" s="180">
        <v>2</v>
      </c>
      <c r="U53" s="181">
        <f t="shared" si="2"/>
        <v>72</v>
      </c>
      <c r="V53" s="171"/>
    </row>
    <row r="54" spans="1:22" ht="16" thickBot="1" x14ac:dyDescent="0.4">
      <c r="A54" s="177" t="s">
        <v>446</v>
      </c>
      <c r="B54" s="234" t="s">
        <v>1094</v>
      </c>
      <c r="C54" s="195">
        <f>T110</f>
        <v>136</v>
      </c>
      <c r="D54" s="179">
        <f>D49*C54</f>
        <v>102000</v>
      </c>
      <c r="E54" s="179">
        <f>E49*C54</f>
        <v>57120</v>
      </c>
      <c r="F54" s="179">
        <f>F49*C54</f>
        <v>34000</v>
      </c>
      <c r="G54" s="171"/>
      <c r="I54" s="175"/>
      <c r="J54" s="194"/>
      <c r="K54" s="91"/>
      <c r="L54" s="187"/>
      <c r="M54" s="189">
        <f>SUM(M19:M53)</f>
        <v>175</v>
      </c>
      <c r="N54" s="189">
        <f>SUM(N19:N53)</f>
        <v>6300</v>
      </c>
      <c r="O54" s="29"/>
      <c r="P54" s="183">
        <v>16</v>
      </c>
      <c r="Q54" s="181" t="s">
        <v>485</v>
      </c>
      <c r="R54" s="104" t="s">
        <v>494</v>
      </c>
      <c r="S54" s="180">
        <v>16</v>
      </c>
      <c r="T54" s="180">
        <v>5</v>
      </c>
      <c r="U54" s="106">
        <f t="shared" si="2"/>
        <v>180</v>
      </c>
      <c r="V54" s="171"/>
    </row>
    <row r="55" spans="1:22" ht="16" thickBot="1" x14ac:dyDescent="0.4">
      <c r="A55" s="184" t="s">
        <v>5</v>
      </c>
      <c r="B55" s="184"/>
      <c r="C55" s="185">
        <f>SUM(C50:C54)</f>
        <v>856</v>
      </c>
      <c r="D55" s="186">
        <f>SUM(D50:D54)</f>
        <v>642000</v>
      </c>
      <c r="E55" s="186">
        <f>SUM(E50:E54)</f>
        <v>359520</v>
      </c>
      <c r="F55" s="186">
        <f>SUM(F50:F54)</f>
        <v>214000</v>
      </c>
      <c r="I55" s="175"/>
      <c r="J55" s="204"/>
      <c r="K55" s="205"/>
      <c r="L55" s="205"/>
      <c r="M55" s="205"/>
      <c r="N55" s="106"/>
      <c r="O55" s="29"/>
      <c r="P55" s="175">
        <v>17</v>
      </c>
      <c r="Q55" s="181" t="s">
        <v>485</v>
      </c>
      <c r="R55" s="104" t="s">
        <v>494</v>
      </c>
      <c r="S55" s="180" t="s">
        <v>105</v>
      </c>
      <c r="T55" s="180">
        <v>3</v>
      </c>
      <c r="U55" s="106">
        <f t="shared" si="2"/>
        <v>108</v>
      </c>
      <c r="V55" s="171"/>
    </row>
    <row r="56" spans="1:22" ht="31" thickBot="1" x14ac:dyDescent="0.4">
      <c r="A56" s="510" t="s">
        <v>117</v>
      </c>
      <c r="B56" s="511"/>
      <c r="C56" s="512"/>
      <c r="D56" s="176">
        <v>1400</v>
      </c>
      <c r="E56" s="176">
        <v>750</v>
      </c>
      <c r="F56" s="176">
        <v>430</v>
      </c>
      <c r="I56" s="172" t="s">
        <v>37</v>
      </c>
      <c r="J56" s="172" t="s">
        <v>36</v>
      </c>
      <c r="K56" s="172" t="s">
        <v>35</v>
      </c>
      <c r="L56" s="172" t="s">
        <v>34</v>
      </c>
      <c r="M56" s="172" t="s">
        <v>20</v>
      </c>
      <c r="N56" s="172" t="s">
        <v>33</v>
      </c>
      <c r="O56" s="29"/>
      <c r="P56" s="175">
        <v>18</v>
      </c>
      <c r="Q56" s="181" t="s">
        <v>485</v>
      </c>
      <c r="R56" s="104" t="s">
        <v>494</v>
      </c>
      <c r="S56" s="180" t="s">
        <v>498</v>
      </c>
      <c r="T56" s="180">
        <v>5</v>
      </c>
      <c r="U56" s="106">
        <f t="shared" si="2"/>
        <v>180</v>
      </c>
      <c r="V56" s="171"/>
    </row>
    <row r="57" spans="1:22" ht="31" thickBot="1" x14ac:dyDescent="0.4">
      <c r="A57" s="177" t="s">
        <v>9</v>
      </c>
      <c r="B57" s="234" t="s">
        <v>1094</v>
      </c>
      <c r="C57" s="178">
        <f>M16</f>
        <v>62</v>
      </c>
      <c r="D57" s="179">
        <f>C57*D56</f>
        <v>86800</v>
      </c>
      <c r="E57" s="179">
        <f>C57*E56</f>
        <v>46500</v>
      </c>
      <c r="F57" s="179">
        <f>C57*F56</f>
        <v>26660</v>
      </c>
      <c r="I57" s="175">
        <v>1</v>
      </c>
      <c r="J57" s="103" t="s">
        <v>481</v>
      </c>
      <c r="K57" s="180" t="s">
        <v>490</v>
      </c>
      <c r="L57" s="180">
        <v>95</v>
      </c>
      <c r="M57" s="180">
        <v>12</v>
      </c>
      <c r="N57" s="191">
        <f t="shared" ref="N57:N80" si="3">M57*36</f>
        <v>432</v>
      </c>
      <c r="O57" s="29"/>
      <c r="P57" s="183">
        <v>19</v>
      </c>
      <c r="Q57" s="181" t="s">
        <v>485</v>
      </c>
      <c r="R57" s="104" t="s">
        <v>494</v>
      </c>
      <c r="S57" s="180" t="s">
        <v>497</v>
      </c>
      <c r="T57" s="180">
        <v>3</v>
      </c>
      <c r="U57" s="106">
        <f t="shared" si="2"/>
        <v>108</v>
      </c>
      <c r="V57" s="171"/>
    </row>
    <row r="58" spans="1:22" ht="16" customHeight="1" thickBot="1" x14ac:dyDescent="0.4">
      <c r="A58" s="184" t="s">
        <v>5</v>
      </c>
      <c r="B58" s="184"/>
      <c r="C58" s="198">
        <f>SUM(C57:C57)</f>
        <v>62</v>
      </c>
      <c r="D58" s="186">
        <f>SUM(D57:D57)</f>
        <v>86800</v>
      </c>
      <c r="E58" s="186">
        <f>SUM(E57:E57)</f>
        <v>46500</v>
      </c>
      <c r="F58" s="186">
        <f>SUM(F57:F57)</f>
        <v>26660</v>
      </c>
      <c r="I58" s="175">
        <v>2</v>
      </c>
      <c r="J58" s="103" t="s">
        <v>481</v>
      </c>
      <c r="K58" s="180" t="s">
        <v>490</v>
      </c>
      <c r="L58" s="180" t="s">
        <v>513</v>
      </c>
      <c r="M58" s="180">
        <v>1</v>
      </c>
      <c r="N58" s="104">
        <f t="shared" si="3"/>
        <v>36</v>
      </c>
      <c r="O58" s="29"/>
      <c r="P58" s="175">
        <v>20</v>
      </c>
      <c r="Q58" s="181" t="s">
        <v>485</v>
      </c>
      <c r="R58" s="104" t="s">
        <v>494</v>
      </c>
      <c r="S58" s="180" t="s">
        <v>496</v>
      </c>
      <c r="T58" s="180">
        <v>4</v>
      </c>
      <c r="U58" s="106">
        <f t="shared" si="2"/>
        <v>144</v>
      </c>
      <c r="V58" s="171"/>
    </row>
    <row r="59" spans="1:22" ht="16" thickBot="1" x14ac:dyDescent="0.4">
      <c r="A59" s="558" t="s">
        <v>117</v>
      </c>
      <c r="B59" s="559"/>
      <c r="C59" s="560"/>
      <c r="D59" s="66">
        <v>1650</v>
      </c>
      <c r="E59" s="66">
        <v>900</v>
      </c>
      <c r="F59" s="66">
        <v>540</v>
      </c>
      <c r="I59" s="183">
        <v>3</v>
      </c>
      <c r="J59" s="103" t="s">
        <v>481</v>
      </c>
      <c r="K59" s="203" t="s">
        <v>480</v>
      </c>
      <c r="L59" s="180" t="s">
        <v>105</v>
      </c>
      <c r="M59" s="180">
        <v>14</v>
      </c>
      <c r="N59" s="104">
        <f t="shared" si="3"/>
        <v>504</v>
      </c>
      <c r="O59" s="29"/>
      <c r="P59" s="175">
        <v>21</v>
      </c>
      <c r="Q59" s="181" t="s">
        <v>485</v>
      </c>
      <c r="R59" s="104" t="s">
        <v>494</v>
      </c>
      <c r="S59" s="180" t="s">
        <v>495</v>
      </c>
      <c r="T59" s="180">
        <v>5</v>
      </c>
      <c r="U59" s="106">
        <f t="shared" si="2"/>
        <v>180</v>
      </c>
      <c r="V59" s="171"/>
    </row>
    <row r="60" spans="1:22" ht="16" customHeight="1" thickBot="1" x14ac:dyDescent="0.4">
      <c r="A60" s="177" t="s">
        <v>1123</v>
      </c>
      <c r="B60" s="234" t="s">
        <v>1094</v>
      </c>
      <c r="C60" s="178">
        <f>M4</f>
        <v>48</v>
      </c>
      <c r="D60" s="179">
        <f>C60*D59</f>
        <v>79200</v>
      </c>
      <c r="E60" s="179">
        <f>C60*E59</f>
        <v>43200</v>
      </c>
      <c r="F60" s="179">
        <f>C60*F59</f>
        <v>25920</v>
      </c>
      <c r="I60" s="175">
        <v>4</v>
      </c>
      <c r="J60" s="103" t="s">
        <v>481</v>
      </c>
      <c r="K60" s="203" t="s">
        <v>480</v>
      </c>
      <c r="L60" s="180" t="s">
        <v>512</v>
      </c>
      <c r="M60" s="180">
        <v>5</v>
      </c>
      <c r="N60" s="104">
        <f t="shared" si="3"/>
        <v>180</v>
      </c>
      <c r="O60" s="29"/>
      <c r="P60" s="183">
        <v>22</v>
      </c>
      <c r="Q60" s="181" t="s">
        <v>485</v>
      </c>
      <c r="R60" s="104" t="s">
        <v>494</v>
      </c>
      <c r="S60" s="180" t="s">
        <v>493</v>
      </c>
      <c r="T60" s="180">
        <v>4</v>
      </c>
      <c r="U60" s="106">
        <f t="shared" si="2"/>
        <v>144</v>
      </c>
      <c r="V60" s="171"/>
    </row>
    <row r="61" spans="1:22" ht="16" thickBot="1" x14ac:dyDescent="0.4">
      <c r="A61" s="184" t="s">
        <v>5</v>
      </c>
      <c r="B61" s="184"/>
      <c r="C61" s="198">
        <f>SUM(C60:C60)</f>
        <v>48</v>
      </c>
      <c r="D61" s="186">
        <f>SUM(D60:D60)</f>
        <v>79200</v>
      </c>
      <c r="E61" s="186">
        <f>SUM(E60:E60)</f>
        <v>43200</v>
      </c>
      <c r="F61" s="186">
        <f>SUM(F60:F60)</f>
        <v>25920</v>
      </c>
      <c r="I61" s="175">
        <v>5</v>
      </c>
      <c r="J61" s="103" t="s">
        <v>481</v>
      </c>
      <c r="K61" s="180" t="s">
        <v>510</v>
      </c>
      <c r="L61" s="180" t="s">
        <v>136</v>
      </c>
      <c r="M61" s="180">
        <v>8</v>
      </c>
      <c r="N61" s="104">
        <f t="shared" si="3"/>
        <v>288</v>
      </c>
      <c r="O61" s="29"/>
      <c r="P61" s="175">
        <v>23</v>
      </c>
      <c r="Q61" s="181" t="s">
        <v>485</v>
      </c>
      <c r="R61" s="203" t="s">
        <v>490</v>
      </c>
      <c r="S61" s="180" t="s">
        <v>291</v>
      </c>
      <c r="T61" s="180">
        <v>9</v>
      </c>
      <c r="U61" s="181">
        <f t="shared" si="2"/>
        <v>324</v>
      </c>
      <c r="V61" s="171"/>
    </row>
    <row r="62" spans="1:22" x14ac:dyDescent="0.35">
      <c r="I62" s="175">
        <v>6</v>
      </c>
      <c r="J62" s="103" t="s">
        <v>481</v>
      </c>
      <c r="K62" s="180" t="s">
        <v>505</v>
      </c>
      <c r="L62" s="180" t="s">
        <v>508</v>
      </c>
      <c r="M62" s="180">
        <v>6</v>
      </c>
      <c r="N62" s="191">
        <f t="shared" si="3"/>
        <v>216</v>
      </c>
      <c r="O62" s="29"/>
      <c r="P62" s="175">
        <v>24</v>
      </c>
      <c r="Q62" s="181" t="s">
        <v>485</v>
      </c>
      <c r="R62" s="203" t="s">
        <v>490</v>
      </c>
      <c r="S62" s="180" t="s">
        <v>491</v>
      </c>
      <c r="T62" s="180">
        <v>9</v>
      </c>
      <c r="U62" s="181">
        <f t="shared" si="2"/>
        <v>324</v>
      </c>
      <c r="V62" s="171"/>
    </row>
    <row r="63" spans="1:22" x14ac:dyDescent="0.35">
      <c r="A63" s="408"/>
      <c r="B63" s="408"/>
      <c r="C63" s="408"/>
      <c r="I63" s="183">
        <v>7</v>
      </c>
      <c r="J63" s="103" t="s">
        <v>481</v>
      </c>
      <c r="K63" s="180" t="s">
        <v>490</v>
      </c>
      <c r="L63" s="180">
        <v>101</v>
      </c>
      <c r="M63" s="180">
        <v>7</v>
      </c>
      <c r="N63" s="104">
        <f t="shared" si="3"/>
        <v>252</v>
      </c>
      <c r="O63" s="29"/>
      <c r="P63" s="183">
        <v>25</v>
      </c>
      <c r="Q63" s="181" t="s">
        <v>485</v>
      </c>
      <c r="R63" s="203" t="s">
        <v>490</v>
      </c>
      <c r="S63" s="180" t="s">
        <v>489</v>
      </c>
      <c r="T63" s="180">
        <v>9</v>
      </c>
      <c r="U63" s="181">
        <f t="shared" si="2"/>
        <v>324</v>
      </c>
      <c r="V63" s="171"/>
    </row>
    <row r="64" spans="1:22" ht="15" thickBot="1" x14ac:dyDescent="0.4">
      <c r="A64" s="408"/>
      <c r="B64" s="408"/>
      <c r="C64" s="408"/>
      <c r="I64" s="175">
        <v>8</v>
      </c>
      <c r="J64" s="103" t="s">
        <v>481</v>
      </c>
      <c r="K64" s="180" t="s">
        <v>490</v>
      </c>
      <c r="L64" s="180" t="s">
        <v>506</v>
      </c>
      <c r="M64" s="180">
        <v>1</v>
      </c>
      <c r="N64" s="104">
        <f t="shared" si="3"/>
        <v>36</v>
      </c>
      <c r="O64" s="29"/>
      <c r="P64" s="175">
        <v>26</v>
      </c>
      <c r="Q64" s="181" t="s">
        <v>485</v>
      </c>
      <c r="R64" s="180" t="s">
        <v>484</v>
      </c>
      <c r="S64" s="180" t="s">
        <v>488</v>
      </c>
      <c r="T64" s="180">
        <v>4</v>
      </c>
      <c r="U64" s="181">
        <f t="shared" si="2"/>
        <v>144</v>
      </c>
      <c r="V64" s="171"/>
    </row>
    <row r="65" spans="1:22" ht="15" thickBot="1" x14ac:dyDescent="0.4">
      <c r="A65" s="241" t="s">
        <v>1083</v>
      </c>
      <c r="B65" s="317">
        <f>C55+C58+C61</f>
        <v>966</v>
      </c>
      <c r="C65" s="11"/>
      <c r="I65" s="175">
        <v>9</v>
      </c>
      <c r="J65" s="103" t="s">
        <v>481</v>
      </c>
      <c r="K65" s="180" t="s">
        <v>490</v>
      </c>
      <c r="L65" s="180" t="s">
        <v>504</v>
      </c>
      <c r="M65" s="180">
        <v>5</v>
      </c>
      <c r="N65" s="104">
        <f t="shared" si="3"/>
        <v>180</v>
      </c>
      <c r="O65" s="29"/>
      <c r="P65" s="175">
        <v>27</v>
      </c>
      <c r="Q65" s="181" t="s">
        <v>485</v>
      </c>
      <c r="R65" s="180" t="s">
        <v>484</v>
      </c>
      <c r="S65" s="180" t="s">
        <v>483</v>
      </c>
      <c r="T65" s="180">
        <v>5</v>
      </c>
      <c r="U65" s="181">
        <f t="shared" si="2"/>
        <v>180</v>
      </c>
      <c r="V65" s="171"/>
    </row>
    <row r="66" spans="1:22" x14ac:dyDescent="0.35">
      <c r="A66" s="408"/>
      <c r="B66" s="408"/>
      <c r="C66" s="408"/>
      <c r="I66" s="175">
        <v>10</v>
      </c>
      <c r="J66" s="103" t="s">
        <v>481</v>
      </c>
      <c r="K66" s="180" t="s">
        <v>490</v>
      </c>
      <c r="L66" s="180" t="s">
        <v>500</v>
      </c>
      <c r="M66" s="180">
        <v>5</v>
      </c>
      <c r="N66" s="104">
        <f t="shared" si="3"/>
        <v>180</v>
      </c>
      <c r="O66" s="29"/>
      <c r="P66" s="175">
        <v>28</v>
      </c>
      <c r="Q66" s="181" t="s">
        <v>485</v>
      </c>
      <c r="R66" s="180" t="s">
        <v>490</v>
      </c>
      <c r="S66" s="199" t="s">
        <v>90</v>
      </c>
      <c r="T66" s="206">
        <v>9</v>
      </c>
      <c r="U66" s="201">
        <f t="shared" si="2"/>
        <v>324</v>
      </c>
      <c r="V66" s="171"/>
    </row>
    <row r="67" spans="1:22" ht="16" customHeight="1" x14ac:dyDescent="0.35">
      <c r="A67" s="408"/>
      <c r="B67" s="408"/>
      <c r="C67" s="408"/>
      <c r="I67" s="183">
        <v>11</v>
      </c>
      <c r="J67" s="103" t="s">
        <v>481</v>
      </c>
      <c r="K67" s="180" t="s">
        <v>484</v>
      </c>
      <c r="L67" s="180" t="s">
        <v>499</v>
      </c>
      <c r="M67" s="180">
        <v>3</v>
      </c>
      <c r="N67" s="191">
        <f t="shared" si="3"/>
        <v>108</v>
      </c>
      <c r="O67" s="29"/>
      <c r="P67" s="175">
        <v>29</v>
      </c>
      <c r="Q67" s="181" t="s">
        <v>485</v>
      </c>
      <c r="R67" s="180" t="s">
        <v>490</v>
      </c>
      <c r="S67" s="199" t="s">
        <v>1035</v>
      </c>
      <c r="T67" s="206">
        <v>2</v>
      </c>
      <c r="U67" s="201">
        <f t="shared" si="2"/>
        <v>72</v>
      </c>
      <c r="V67" s="171"/>
    </row>
    <row r="68" spans="1:22" ht="30.5" x14ac:dyDescent="0.35">
      <c r="A68" s="303" t="s">
        <v>1009</v>
      </c>
      <c r="B68" s="303"/>
      <c r="C68" s="319"/>
      <c r="I68" s="175">
        <v>12</v>
      </c>
      <c r="J68" s="103" t="s">
        <v>481</v>
      </c>
      <c r="K68" s="104" t="s">
        <v>494</v>
      </c>
      <c r="L68" s="180">
        <v>33</v>
      </c>
      <c r="M68" s="180">
        <v>3</v>
      </c>
      <c r="N68" s="104">
        <f t="shared" si="3"/>
        <v>108</v>
      </c>
      <c r="O68" s="29"/>
      <c r="P68" s="175">
        <v>30</v>
      </c>
      <c r="Q68" s="181" t="s">
        <v>485</v>
      </c>
      <c r="R68" s="180" t="s">
        <v>502</v>
      </c>
      <c r="S68" s="111" t="s">
        <v>136</v>
      </c>
      <c r="T68" s="106">
        <v>9</v>
      </c>
      <c r="U68" s="106">
        <f t="shared" si="2"/>
        <v>324</v>
      </c>
      <c r="V68" s="171"/>
    </row>
    <row r="69" spans="1:22" x14ac:dyDescent="0.35">
      <c r="I69" s="175">
        <v>13</v>
      </c>
      <c r="J69" s="103" t="s">
        <v>481</v>
      </c>
      <c r="K69" s="104" t="s">
        <v>494</v>
      </c>
      <c r="L69" s="180">
        <v>36</v>
      </c>
      <c r="M69" s="180">
        <v>5</v>
      </c>
      <c r="N69" s="104">
        <f t="shared" si="3"/>
        <v>180</v>
      </c>
      <c r="O69" s="29"/>
      <c r="P69" s="175">
        <v>31</v>
      </c>
      <c r="Q69" s="181" t="s">
        <v>485</v>
      </c>
      <c r="R69" s="180" t="s">
        <v>502</v>
      </c>
      <c r="S69" s="111" t="s">
        <v>180</v>
      </c>
      <c r="T69" s="106">
        <v>4</v>
      </c>
      <c r="U69" s="106">
        <f t="shared" si="2"/>
        <v>144</v>
      </c>
      <c r="V69" s="171"/>
    </row>
    <row r="70" spans="1:22" x14ac:dyDescent="0.35">
      <c r="I70" s="175">
        <v>14</v>
      </c>
      <c r="J70" s="103" t="s">
        <v>481</v>
      </c>
      <c r="K70" s="180" t="s">
        <v>492</v>
      </c>
      <c r="L70" s="180" t="s">
        <v>211</v>
      </c>
      <c r="M70" s="180">
        <v>2</v>
      </c>
      <c r="N70" s="104">
        <f t="shared" si="3"/>
        <v>72</v>
      </c>
      <c r="O70" s="29"/>
      <c r="P70" s="175">
        <v>32</v>
      </c>
      <c r="Q70" s="181" t="s">
        <v>485</v>
      </c>
      <c r="R70" s="180" t="s">
        <v>502</v>
      </c>
      <c r="S70" s="111" t="s">
        <v>129</v>
      </c>
      <c r="T70" s="106">
        <v>2</v>
      </c>
      <c r="U70" s="106">
        <f t="shared" si="2"/>
        <v>72</v>
      </c>
      <c r="V70" s="171"/>
    </row>
    <row r="71" spans="1:22" ht="15" thickBot="1" x14ac:dyDescent="0.4">
      <c r="I71" s="183">
        <v>15</v>
      </c>
      <c r="J71" s="103" t="s">
        <v>481</v>
      </c>
      <c r="K71" s="180" t="s">
        <v>492</v>
      </c>
      <c r="L71" s="180" t="s">
        <v>250</v>
      </c>
      <c r="M71" s="180">
        <v>4</v>
      </c>
      <c r="N71" s="191">
        <f t="shared" si="3"/>
        <v>144</v>
      </c>
      <c r="O71" s="29"/>
      <c r="P71" s="175">
        <v>33</v>
      </c>
      <c r="Q71" s="181" t="s">
        <v>485</v>
      </c>
      <c r="R71" s="180" t="s">
        <v>511</v>
      </c>
      <c r="S71" s="111" t="s">
        <v>1036</v>
      </c>
      <c r="T71" s="106">
        <v>8</v>
      </c>
      <c r="U71" s="106">
        <f t="shared" si="2"/>
        <v>288</v>
      </c>
      <c r="V71" s="171"/>
    </row>
    <row r="72" spans="1:22" ht="15" thickBot="1" x14ac:dyDescent="0.4">
      <c r="I72" s="175">
        <v>16</v>
      </c>
      <c r="J72" s="103" t="s">
        <v>481</v>
      </c>
      <c r="K72" s="180" t="s">
        <v>487</v>
      </c>
      <c r="L72" s="180">
        <v>32</v>
      </c>
      <c r="M72" s="180">
        <v>6</v>
      </c>
      <c r="N72" s="191">
        <f t="shared" si="3"/>
        <v>216</v>
      </c>
      <c r="O72" s="29"/>
      <c r="P72" s="91"/>
      <c r="Q72" s="106"/>
      <c r="R72" s="106"/>
      <c r="S72" s="111"/>
      <c r="T72" s="209">
        <f>SUM(T39:T71)</f>
        <v>224</v>
      </c>
      <c r="U72" s="209">
        <f>SUM(U39:U71)</f>
        <v>8064</v>
      </c>
      <c r="V72" s="171"/>
    </row>
    <row r="73" spans="1:22" x14ac:dyDescent="0.35">
      <c r="I73" s="175">
        <v>17</v>
      </c>
      <c r="J73" s="103" t="s">
        <v>481</v>
      </c>
      <c r="K73" s="180" t="s">
        <v>487</v>
      </c>
      <c r="L73" s="180" t="s">
        <v>217</v>
      </c>
      <c r="M73" s="180">
        <v>2</v>
      </c>
      <c r="N73" s="191">
        <f t="shared" si="3"/>
        <v>72</v>
      </c>
      <c r="O73" s="29"/>
      <c r="P73" s="91"/>
      <c r="Q73" s="106"/>
      <c r="R73" s="106"/>
      <c r="S73" s="111"/>
      <c r="T73" s="106"/>
      <c r="U73" s="106"/>
      <c r="V73" s="171"/>
    </row>
    <row r="74" spans="1:22" x14ac:dyDescent="0.35">
      <c r="I74" s="175">
        <v>18</v>
      </c>
      <c r="J74" s="103" t="s">
        <v>481</v>
      </c>
      <c r="K74" s="180" t="s">
        <v>487</v>
      </c>
      <c r="L74" s="180" t="s">
        <v>214</v>
      </c>
      <c r="M74" s="180">
        <v>7</v>
      </c>
      <c r="N74" s="191">
        <f t="shared" si="3"/>
        <v>252</v>
      </c>
      <c r="O74" s="29"/>
      <c r="P74" s="172" t="s">
        <v>37</v>
      </c>
      <c r="Q74" s="172" t="s">
        <v>36</v>
      </c>
      <c r="R74" s="172" t="s">
        <v>35</v>
      </c>
      <c r="S74" s="172" t="s">
        <v>34</v>
      </c>
      <c r="T74" s="172" t="s">
        <v>20</v>
      </c>
      <c r="U74" s="172" t="s">
        <v>33</v>
      </c>
      <c r="V74" s="171"/>
    </row>
    <row r="75" spans="1:22" x14ac:dyDescent="0.35">
      <c r="I75" s="183">
        <v>19</v>
      </c>
      <c r="J75" s="103" t="s">
        <v>481</v>
      </c>
      <c r="K75" s="180" t="s">
        <v>487</v>
      </c>
      <c r="L75" s="180" t="s">
        <v>486</v>
      </c>
      <c r="M75" s="180">
        <v>5</v>
      </c>
      <c r="N75" s="191">
        <f t="shared" si="3"/>
        <v>180</v>
      </c>
      <c r="O75" s="29"/>
      <c r="P75" s="91">
        <v>1</v>
      </c>
      <c r="Q75" s="181" t="s">
        <v>446</v>
      </c>
      <c r="R75" s="205" t="s">
        <v>476</v>
      </c>
      <c r="S75" s="191">
        <v>4</v>
      </c>
      <c r="T75" s="210">
        <v>4</v>
      </c>
      <c r="U75" s="181">
        <f t="shared" ref="U75:U109" si="4">T75*36</f>
        <v>144</v>
      </c>
      <c r="V75" s="171"/>
    </row>
    <row r="76" spans="1:22" x14ac:dyDescent="0.35">
      <c r="I76" s="175">
        <v>20</v>
      </c>
      <c r="J76" s="103" t="s">
        <v>481</v>
      </c>
      <c r="K76" s="203" t="s">
        <v>480</v>
      </c>
      <c r="L76" s="180" t="s">
        <v>482</v>
      </c>
      <c r="M76" s="180">
        <v>2</v>
      </c>
      <c r="N76" s="104">
        <f t="shared" si="3"/>
        <v>72</v>
      </c>
      <c r="O76" s="29"/>
      <c r="P76" s="91">
        <v>2</v>
      </c>
      <c r="Q76" s="106" t="s">
        <v>446</v>
      </c>
      <c r="R76" s="205" t="s">
        <v>476</v>
      </c>
      <c r="S76" s="205">
        <v>7</v>
      </c>
      <c r="T76" s="211">
        <v>6</v>
      </c>
      <c r="U76" s="106">
        <f t="shared" si="4"/>
        <v>216</v>
      </c>
      <c r="V76" s="171"/>
    </row>
    <row r="77" spans="1:22" x14ac:dyDescent="0.35">
      <c r="I77" s="175">
        <v>21</v>
      </c>
      <c r="J77" s="103" t="s">
        <v>481</v>
      </c>
      <c r="K77" s="203" t="s">
        <v>480</v>
      </c>
      <c r="L77" s="180" t="s">
        <v>479</v>
      </c>
      <c r="M77" s="180">
        <v>6</v>
      </c>
      <c r="N77" s="104">
        <f t="shared" si="3"/>
        <v>216</v>
      </c>
      <c r="O77" s="29"/>
      <c r="P77" s="91">
        <v>3</v>
      </c>
      <c r="Q77" s="106" t="s">
        <v>446</v>
      </c>
      <c r="R77" s="205" t="s">
        <v>476</v>
      </c>
      <c r="S77" s="205">
        <v>9</v>
      </c>
      <c r="T77" s="211">
        <v>4</v>
      </c>
      <c r="U77" s="106">
        <f t="shared" si="4"/>
        <v>144</v>
      </c>
      <c r="V77" s="171"/>
    </row>
    <row r="78" spans="1:22" x14ac:dyDescent="0.35">
      <c r="I78" s="175">
        <v>22</v>
      </c>
      <c r="J78" s="103" t="s">
        <v>481</v>
      </c>
      <c r="K78" s="180" t="s">
        <v>490</v>
      </c>
      <c r="L78" s="207">
        <v>114</v>
      </c>
      <c r="M78" s="180">
        <v>14</v>
      </c>
      <c r="N78" s="208">
        <f t="shared" si="3"/>
        <v>504</v>
      </c>
      <c r="O78" s="29"/>
      <c r="P78" s="91">
        <v>4</v>
      </c>
      <c r="Q78" s="106" t="s">
        <v>446</v>
      </c>
      <c r="R78" s="205" t="s">
        <v>476</v>
      </c>
      <c r="S78" s="205" t="s">
        <v>477</v>
      </c>
      <c r="T78" s="211">
        <v>3</v>
      </c>
      <c r="U78" s="106">
        <f t="shared" si="4"/>
        <v>108</v>
      </c>
      <c r="V78" s="171"/>
    </row>
    <row r="79" spans="1:22" x14ac:dyDescent="0.35">
      <c r="I79" s="183">
        <v>23</v>
      </c>
      <c r="J79" s="103" t="s">
        <v>481</v>
      </c>
      <c r="K79" s="180" t="s">
        <v>490</v>
      </c>
      <c r="L79" s="207" t="s">
        <v>1034</v>
      </c>
      <c r="M79" s="180">
        <v>1</v>
      </c>
      <c r="N79" s="208">
        <f t="shared" si="3"/>
        <v>36</v>
      </c>
      <c r="O79" s="29"/>
      <c r="P79" s="91">
        <v>5</v>
      </c>
      <c r="Q79" s="181" t="s">
        <v>446</v>
      </c>
      <c r="R79" s="106" t="s">
        <v>476</v>
      </c>
      <c r="S79" s="106" t="s">
        <v>475</v>
      </c>
      <c r="T79" s="107">
        <v>6</v>
      </c>
      <c r="U79" s="181">
        <f t="shared" si="4"/>
        <v>216</v>
      </c>
      <c r="V79" s="171"/>
    </row>
    <row r="80" spans="1:22" x14ac:dyDescent="0.35">
      <c r="I80" s="175">
        <v>24</v>
      </c>
      <c r="J80" s="103" t="s">
        <v>481</v>
      </c>
      <c r="K80" s="180" t="s">
        <v>502</v>
      </c>
      <c r="L80" s="207">
        <v>43</v>
      </c>
      <c r="M80" s="180">
        <v>3</v>
      </c>
      <c r="N80" s="208">
        <f t="shared" si="3"/>
        <v>108</v>
      </c>
      <c r="O80" s="29"/>
      <c r="P80" s="91">
        <v>6</v>
      </c>
      <c r="Q80" s="181" t="s">
        <v>446</v>
      </c>
      <c r="R80" s="106" t="s">
        <v>474</v>
      </c>
      <c r="S80" s="106" t="s">
        <v>473</v>
      </c>
      <c r="T80" s="107">
        <v>8</v>
      </c>
      <c r="U80" s="181">
        <f t="shared" si="4"/>
        <v>288</v>
      </c>
      <c r="V80" s="171"/>
    </row>
    <row r="81" spans="9:22" ht="15" thickBot="1" x14ac:dyDescent="0.4">
      <c r="I81" s="175"/>
      <c r="J81" s="212"/>
      <c r="K81" s="212"/>
      <c r="L81" s="213"/>
      <c r="M81" s="214">
        <f>SUM(M57:M80)</f>
        <v>127</v>
      </c>
      <c r="N81" s="214">
        <f>SUM(N57:N80)</f>
        <v>4572</v>
      </c>
      <c r="O81" s="29"/>
      <c r="P81" s="91">
        <v>7</v>
      </c>
      <c r="Q81" s="181" t="s">
        <v>446</v>
      </c>
      <c r="R81" s="106" t="s">
        <v>470</v>
      </c>
      <c r="S81" s="106" t="s">
        <v>472</v>
      </c>
      <c r="T81" s="107">
        <v>4</v>
      </c>
      <c r="U81" s="181">
        <f t="shared" si="4"/>
        <v>144</v>
      </c>
      <c r="V81" s="171"/>
    </row>
    <row r="82" spans="9:22" x14ac:dyDescent="0.35">
      <c r="I82" s="215"/>
      <c r="J82" s="204"/>
      <c r="K82" s="205"/>
      <c r="L82" s="205"/>
      <c r="M82" s="205"/>
      <c r="N82" s="106"/>
      <c r="O82" s="29"/>
      <c r="P82" s="91">
        <v>8</v>
      </c>
      <c r="Q82" s="181" t="s">
        <v>446</v>
      </c>
      <c r="R82" s="106" t="s">
        <v>470</v>
      </c>
      <c r="S82" s="106" t="s">
        <v>471</v>
      </c>
      <c r="T82" s="107">
        <v>1</v>
      </c>
      <c r="U82" s="181">
        <f t="shared" si="4"/>
        <v>36</v>
      </c>
      <c r="V82" s="171"/>
    </row>
    <row r="83" spans="9:22" x14ac:dyDescent="0.35">
      <c r="I83" s="29"/>
      <c r="J83" s="22"/>
      <c r="K83" s="216"/>
      <c r="L83" s="216"/>
      <c r="M83" s="216"/>
      <c r="N83" s="22"/>
      <c r="O83" s="29"/>
      <c r="P83" s="91">
        <v>9</v>
      </c>
      <c r="Q83" s="181" t="s">
        <v>446</v>
      </c>
      <c r="R83" s="106" t="s">
        <v>470</v>
      </c>
      <c r="S83" s="106" t="s">
        <v>469</v>
      </c>
      <c r="T83" s="107">
        <v>2</v>
      </c>
      <c r="U83" s="181">
        <f t="shared" si="4"/>
        <v>72</v>
      </c>
      <c r="V83" s="171"/>
    </row>
    <row r="84" spans="9:22" x14ac:dyDescent="0.35">
      <c r="I84" s="29"/>
      <c r="J84" s="22"/>
      <c r="K84" s="216"/>
      <c r="L84" s="216"/>
      <c r="M84" s="216"/>
      <c r="N84" s="22"/>
      <c r="O84" s="29"/>
      <c r="P84" s="91">
        <v>10</v>
      </c>
      <c r="Q84" s="181" t="s">
        <v>446</v>
      </c>
      <c r="R84" s="106" t="s">
        <v>466</v>
      </c>
      <c r="S84" s="106" t="s">
        <v>468</v>
      </c>
      <c r="T84" s="107">
        <v>7</v>
      </c>
      <c r="U84" s="181">
        <f t="shared" si="4"/>
        <v>252</v>
      </c>
      <c r="V84" s="171"/>
    </row>
    <row r="85" spans="9:22" x14ac:dyDescent="0.35">
      <c r="I85" s="29"/>
      <c r="J85" s="22"/>
      <c r="K85" s="216"/>
      <c r="L85" s="216"/>
      <c r="M85" s="216"/>
      <c r="N85" s="22"/>
      <c r="O85" s="29"/>
      <c r="P85" s="91">
        <v>11</v>
      </c>
      <c r="Q85" s="181" t="s">
        <v>446</v>
      </c>
      <c r="R85" s="106" t="s">
        <v>466</v>
      </c>
      <c r="S85" s="106" t="s">
        <v>467</v>
      </c>
      <c r="T85" s="107">
        <v>1</v>
      </c>
      <c r="U85" s="181">
        <f t="shared" si="4"/>
        <v>36</v>
      </c>
      <c r="V85" s="171"/>
    </row>
    <row r="86" spans="9:22" x14ac:dyDescent="0.35">
      <c r="I86" s="29"/>
      <c r="J86" s="22"/>
      <c r="K86" s="216"/>
      <c r="L86" s="216"/>
      <c r="M86" s="216"/>
      <c r="N86" s="22"/>
      <c r="O86" s="29"/>
      <c r="P86" s="91">
        <v>12</v>
      </c>
      <c r="Q86" s="181" t="s">
        <v>446</v>
      </c>
      <c r="R86" s="106" t="s">
        <v>466</v>
      </c>
      <c r="S86" s="106" t="s">
        <v>465</v>
      </c>
      <c r="T86" s="107">
        <v>1</v>
      </c>
      <c r="U86" s="181">
        <f t="shared" si="4"/>
        <v>36</v>
      </c>
      <c r="V86" s="171"/>
    </row>
    <row r="87" spans="9:22" x14ac:dyDescent="0.35">
      <c r="I87" s="29"/>
      <c r="J87" s="29"/>
      <c r="K87" s="29"/>
      <c r="L87" s="29"/>
      <c r="M87" s="109"/>
      <c r="N87" s="29"/>
      <c r="O87" s="29"/>
      <c r="P87" s="91">
        <v>13</v>
      </c>
      <c r="Q87" s="181" t="s">
        <v>446</v>
      </c>
      <c r="R87" s="106" t="s">
        <v>445</v>
      </c>
      <c r="S87" s="106" t="s">
        <v>464</v>
      </c>
      <c r="T87" s="107">
        <v>8</v>
      </c>
      <c r="U87" s="181">
        <f t="shared" si="4"/>
        <v>288</v>
      </c>
      <c r="V87" s="171"/>
    </row>
    <row r="88" spans="9:22" x14ac:dyDescent="0.35">
      <c r="I88" s="29"/>
      <c r="J88" s="29"/>
      <c r="K88" s="29"/>
      <c r="L88" s="29"/>
      <c r="M88" s="29"/>
      <c r="N88" s="29"/>
      <c r="O88" s="29"/>
      <c r="P88" s="91">
        <v>14</v>
      </c>
      <c r="Q88" s="181" t="s">
        <v>446</v>
      </c>
      <c r="R88" s="106" t="s">
        <v>445</v>
      </c>
      <c r="S88" s="106" t="s">
        <v>463</v>
      </c>
      <c r="T88" s="107">
        <v>3</v>
      </c>
      <c r="U88" s="181">
        <f t="shared" si="4"/>
        <v>108</v>
      </c>
      <c r="V88" s="171"/>
    </row>
    <row r="89" spans="9:22" x14ac:dyDescent="0.35">
      <c r="I89" s="217"/>
      <c r="J89" s="217"/>
      <c r="K89" s="217"/>
      <c r="L89" s="217"/>
      <c r="M89" s="217"/>
      <c r="N89" s="217"/>
      <c r="O89" s="29"/>
      <c r="P89" s="91">
        <v>15</v>
      </c>
      <c r="Q89" s="181" t="s">
        <v>446</v>
      </c>
      <c r="R89" s="106" t="s">
        <v>445</v>
      </c>
      <c r="S89" s="106" t="s">
        <v>462</v>
      </c>
      <c r="T89" s="107">
        <v>5</v>
      </c>
      <c r="U89" s="181">
        <f t="shared" si="4"/>
        <v>180</v>
      </c>
      <c r="V89" s="171"/>
    </row>
    <row r="90" spans="9:22" x14ac:dyDescent="0.35">
      <c r="I90" s="29"/>
      <c r="J90" s="22"/>
      <c r="K90" s="216"/>
      <c r="L90" s="216"/>
      <c r="M90" s="218"/>
      <c r="N90" s="22"/>
      <c r="O90" s="29"/>
      <c r="P90" s="91">
        <v>16</v>
      </c>
      <c r="Q90" s="181" t="s">
        <v>446</v>
      </c>
      <c r="R90" s="106" t="s">
        <v>445</v>
      </c>
      <c r="S90" s="106" t="s">
        <v>461</v>
      </c>
      <c r="T90" s="107">
        <v>3</v>
      </c>
      <c r="U90" s="181">
        <f t="shared" si="4"/>
        <v>108</v>
      </c>
      <c r="V90" s="171"/>
    </row>
    <row r="91" spans="9:22" x14ac:dyDescent="0.35">
      <c r="I91" s="29"/>
      <c r="J91" s="22"/>
      <c r="K91" s="216"/>
      <c r="L91" s="216"/>
      <c r="M91" s="216"/>
      <c r="N91" s="22"/>
      <c r="O91" s="29"/>
      <c r="P91" s="91">
        <v>17</v>
      </c>
      <c r="Q91" s="181" t="s">
        <v>446</v>
      </c>
      <c r="R91" s="106" t="s">
        <v>445</v>
      </c>
      <c r="S91" s="106" t="s">
        <v>460</v>
      </c>
      <c r="T91" s="107">
        <v>1</v>
      </c>
      <c r="U91" s="181">
        <f t="shared" si="4"/>
        <v>36</v>
      </c>
      <c r="V91" s="171"/>
    </row>
    <row r="92" spans="9:22" x14ac:dyDescent="0.35">
      <c r="I92" s="29"/>
      <c r="J92" s="22"/>
      <c r="K92" s="216"/>
      <c r="L92" s="216"/>
      <c r="M92" s="216"/>
      <c r="N92" s="22"/>
      <c r="O92" s="29"/>
      <c r="P92" s="91">
        <v>18</v>
      </c>
      <c r="Q92" s="181" t="s">
        <v>446</v>
      </c>
      <c r="R92" s="106" t="s">
        <v>445</v>
      </c>
      <c r="S92" s="106" t="s">
        <v>459</v>
      </c>
      <c r="T92" s="107">
        <v>2</v>
      </c>
      <c r="U92" s="181">
        <f t="shared" si="4"/>
        <v>72</v>
      </c>
      <c r="V92" s="171"/>
    </row>
    <row r="93" spans="9:22" x14ac:dyDescent="0.35">
      <c r="I93" s="29"/>
      <c r="J93" s="22"/>
      <c r="K93" s="216"/>
      <c r="L93" s="216"/>
      <c r="M93" s="216"/>
      <c r="N93" s="22"/>
      <c r="O93" s="29"/>
      <c r="P93" s="91">
        <v>19</v>
      </c>
      <c r="Q93" s="181" t="s">
        <v>446</v>
      </c>
      <c r="R93" s="106" t="s">
        <v>445</v>
      </c>
      <c r="S93" s="106" t="s">
        <v>458</v>
      </c>
      <c r="T93" s="107">
        <v>1</v>
      </c>
      <c r="U93" s="181">
        <f t="shared" si="4"/>
        <v>36</v>
      </c>
      <c r="V93" s="171"/>
    </row>
    <row r="94" spans="9:22" x14ac:dyDescent="0.35">
      <c r="I94" s="29"/>
      <c r="J94" s="22"/>
      <c r="K94" s="216"/>
      <c r="L94" s="216"/>
      <c r="M94" s="216"/>
      <c r="N94" s="22"/>
      <c r="O94" s="29"/>
      <c r="P94" s="91">
        <v>20</v>
      </c>
      <c r="Q94" s="181" t="s">
        <v>446</v>
      </c>
      <c r="R94" s="106" t="s">
        <v>452</v>
      </c>
      <c r="S94" s="106" t="s">
        <v>456</v>
      </c>
      <c r="T94" s="107">
        <v>4</v>
      </c>
      <c r="U94" s="181">
        <f t="shared" si="4"/>
        <v>144</v>
      </c>
      <c r="V94" s="171"/>
    </row>
    <row r="95" spans="9:22" x14ac:dyDescent="0.35">
      <c r="I95" s="29"/>
      <c r="J95" s="22"/>
      <c r="K95" s="216"/>
      <c r="L95" s="216"/>
      <c r="M95" s="216"/>
      <c r="N95" s="22"/>
      <c r="O95" s="29"/>
      <c r="P95" s="91">
        <v>21</v>
      </c>
      <c r="Q95" s="181" t="s">
        <v>446</v>
      </c>
      <c r="R95" s="106" t="s">
        <v>452</v>
      </c>
      <c r="S95" s="106" t="s">
        <v>455</v>
      </c>
      <c r="T95" s="107">
        <v>3</v>
      </c>
      <c r="U95" s="181">
        <f t="shared" si="4"/>
        <v>108</v>
      </c>
      <c r="V95" s="171"/>
    </row>
    <row r="96" spans="9:22" x14ac:dyDescent="0.35">
      <c r="I96" s="29"/>
      <c r="J96" s="22"/>
      <c r="K96" s="216"/>
      <c r="L96" s="216"/>
      <c r="M96" s="216"/>
      <c r="N96" s="22"/>
      <c r="O96" s="29"/>
      <c r="P96" s="91">
        <v>22</v>
      </c>
      <c r="Q96" s="181" t="s">
        <v>446</v>
      </c>
      <c r="R96" s="106" t="s">
        <v>452</v>
      </c>
      <c r="S96" s="106" t="s">
        <v>454</v>
      </c>
      <c r="T96" s="107">
        <v>2</v>
      </c>
      <c r="U96" s="181">
        <f t="shared" si="4"/>
        <v>72</v>
      </c>
      <c r="V96" s="171"/>
    </row>
    <row r="97" spans="9:22" x14ac:dyDescent="0.35">
      <c r="I97" s="29"/>
      <c r="J97" s="22"/>
      <c r="K97" s="216"/>
      <c r="L97" s="216"/>
      <c r="M97" s="216"/>
      <c r="N97" s="22"/>
      <c r="O97" s="29"/>
      <c r="P97" s="91">
        <v>23</v>
      </c>
      <c r="Q97" s="181" t="s">
        <v>446</v>
      </c>
      <c r="R97" s="106" t="s">
        <v>452</v>
      </c>
      <c r="S97" s="106" t="s">
        <v>453</v>
      </c>
      <c r="T97" s="107">
        <v>4</v>
      </c>
      <c r="U97" s="181">
        <f t="shared" si="4"/>
        <v>144</v>
      </c>
      <c r="V97" s="171"/>
    </row>
    <row r="98" spans="9:22" ht="28" x14ac:dyDescent="0.35">
      <c r="I98" s="29"/>
      <c r="J98" s="22"/>
      <c r="K98" s="216"/>
      <c r="L98" s="216"/>
      <c r="M98" s="216"/>
      <c r="N98" s="22"/>
      <c r="O98" s="29"/>
      <c r="P98" s="91">
        <v>24</v>
      </c>
      <c r="Q98" s="181" t="s">
        <v>446</v>
      </c>
      <c r="R98" s="106" t="s">
        <v>452</v>
      </c>
      <c r="S98" s="106" t="s">
        <v>451</v>
      </c>
      <c r="T98" s="107">
        <v>4</v>
      </c>
      <c r="U98" s="181">
        <f t="shared" si="4"/>
        <v>144</v>
      </c>
      <c r="V98" s="171"/>
    </row>
    <row r="99" spans="9:22" x14ac:dyDescent="0.35">
      <c r="I99" s="29"/>
      <c r="J99" s="22"/>
      <c r="K99" s="216"/>
      <c r="L99" s="216"/>
      <c r="M99" s="216"/>
      <c r="N99" s="22"/>
      <c r="O99" s="29"/>
      <c r="P99" s="91">
        <v>25</v>
      </c>
      <c r="Q99" s="106" t="s">
        <v>446</v>
      </c>
      <c r="R99" s="205" t="s">
        <v>450</v>
      </c>
      <c r="S99" s="191" t="s">
        <v>81</v>
      </c>
      <c r="T99" s="210">
        <v>1</v>
      </c>
      <c r="U99" s="106">
        <f t="shared" si="4"/>
        <v>36</v>
      </c>
      <c r="V99" s="171"/>
    </row>
    <row r="100" spans="9:22" x14ac:dyDescent="0.35">
      <c r="I100" s="29"/>
      <c r="J100" s="22"/>
      <c r="K100" s="216"/>
      <c r="L100" s="216"/>
      <c r="M100" s="216"/>
      <c r="N100" s="22"/>
      <c r="O100" s="29"/>
      <c r="P100" s="91">
        <v>26</v>
      </c>
      <c r="Q100" s="106" t="s">
        <v>446</v>
      </c>
      <c r="R100" s="191" t="s">
        <v>449</v>
      </c>
      <c r="S100" s="191" t="s">
        <v>105</v>
      </c>
      <c r="T100" s="210">
        <v>8</v>
      </c>
      <c r="U100" s="106">
        <f t="shared" si="4"/>
        <v>288</v>
      </c>
      <c r="V100" s="171"/>
    </row>
    <row r="101" spans="9:22" x14ac:dyDescent="0.35">
      <c r="I101" s="29"/>
      <c r="J101" s="22"/>
      <c r="K101" s="216"/>
      <c r="L101" s="216"/>
      <c r="M101" s="216"/>
      <c r="N101" s="22"/>
      <c r="O101" s="29"/>
      <c r="P101" s="91">
        <v>27</v>
      </c>
      <c r="Q101" s="106" t="s">
        <v>446</v>
      </c>
      <c r="R101" s="191" t="s">
        <v>449</v>
      </c>
      <c r="S101" s="191" t="s">
        <v>136</v>
      </c>
      <c r="T101" s="210">
        <v>7</v>
      </c>
      <c r="U101" s="106">
        <f t="shared" si="4"/>
        <v>252</v>
      </c>
      <c r="V101" s="171"/>
    </row>
    <row r="102" spans="9:22" x14ac:dyDescent="0.35">
      <c r="I102" s="29"/>
      <c r="J102" s="22"/>
      <c r="K102" s="216"/>
      <c r="L102" s="216"/>
      <c r="M102" s="216"/>
      <c r="N102" s="22"/>
      <c r="O102" s="29"/>
      <c r="P102" s="91">
        <v>28</v>
      </c>
      <c r="Q102" s="106" t="s">
        <v>446</v>
      </c>
      <c r="R102" s="191" t="s">
        <v>447</v>
      </c>
      <c r="S102" s="191" t="s">
        <v>448</v>
      </c>
      <c r="T102" s="191">
        <v>6</v>
      </c>
      <c r="U102" s="106">
        <f t="shared" si="4"/>
        <v>216</v>
      </c>
      <c r="V102" s="171"/>
    </row>
    <row r="103" spans="9:22" x14ac:dyDescent="0.35">
      <c r="I103" s="29"/>
      <c r="J103" s="22"/>
      <c r="K103" s="216"/>
      <c r="L103" s="216"/>
      <c r="M103" s="216"/>
      <c r="N103" s="22"/>
      <c r="O103" s="29"/>
      <c r="P103" s="91">
        <v>29</v>
      </c>
      <c r="Q103" s="181" t="s">
        <v>446</v>
      </c>
      <c r="R103" s="106" t="s">
        <v>445</v>
      </c>
      <c r="S103" s="191">
        <v>4</v>
      </c>
      <c r="T103" s="191">
        <v>13</v>
      </c>
      <c r="U103" s="181">
        <f t="shared" si="4"/>
        <v>468</v>
      </c>
      <c r="V103" s="171"/>
    </row>
    <row r="104" spans="9:22" x14ac:dyDescent="0.35">
      <c r="I104" s="29"/>
      <c r="J104" s="22"/>
      <c r="K104" s="216"/>
      <c r="L104" s="216"/>
      <c r="M104" s="216"/>
      <c r="N104" s="22"/>
      <c r="O104" s="29"/>
      <c r="P104" s="91">
        <v>30</v>
      </c>
      <c r="Q104" s="181" t="s">
        <v>446</v>
      </c>
      <c r="R104" s="106" t="s">
        <v>445</v>
      </c>
      <c r="S104" s="191" t="s">
        <v>178</v>
      </c>
      <c r="T104" s="191">
        <v>5</v>
      </c>
      <c r="U104" s="181">
        <f t="shared" si="4"/>
        <v>180</v>
      </c>
      <c r="V104" s="171"/>
    </row>
    <row r="105" spans="9:22" x14ac:dyDescent="0.35">
      <c r="I105" s="29"/>
      <c r="J105" s="22"/>
      <c r="K105" s="216"/>
      <c r="L105" s="216"/>
      <c r="M105" s="216"/>
      <c r="N105" s="22"/>
      <c r="O105" s="29"/>
      <c r="P105" s="91">
        <v>31</v>
      </c>
      <c r="Q105" s="181" t="s">
        <v>446</v>
      </c>
      <c r="R105" s="106" t="s">
        <v>445</v>
      </c>
      <c r="S105" s="191" t="s">
        <v>444</v>
      </c>
      <c r="T105" s="191">
        <v>5</v>
      </c>
      <c r="U105" s="181">
        <f t="shared" si="4"/>
        <v>180</v>
      </c>
      <c r="V105" s="171"/>
    </row>
    <row r="106" spans="9:22" x14ac:dyDescent="0.35">
      <c r="I106" s="29"/>
      <c r="J106" s="22"/>
      <c r="K106" s="216"/>
      <c r="L106" s="216"/>
      <c r="M106" s="216"/>
      <c r="N106" s="22"/>
      <c r="O106" s="29"/>
      <c r="P106" s="91">
        <v>32</v>
      </c>
      <c r="Q106" s="181" t="s">
        <v>446</v>
      </c>
      <c r="R106" s="106" t="s">
        <v>445</v>
      </c>
      <c r="S106" s="191" t="s">
        <v>256</v>
      </c>
      <c r="T106" s="191">
        <v>1</v>
      </c>
      <c r="U106" s="219">
        <f t="shared" si="4"/>
        <v>36</v>
      </c>
      <c r="V106" s="171"/>
    </row>
    <row r="107" spans="9:22" x14ac:dyDescent="0.35">
      <c r="I107" s="29"/>
      <c r="J107" s="22"/>
      <c r="K107" s="216"/>
      <c r="L107" s="216"/>
      <c r="M107" s="216"/>
      <c r="N107" s="22"/>
      <c r="O107" s="29"/>
      <c r="P107" s="91">
        <v>33</v>
      </c>
      <c r="Q107" s="181" t="s">
        <v>446</v>
      </c>
      <c r="R107" s="106" t="s">
        <v>450</v>
      </c>
      <c r="S107" s="191">
        <v>2</v>
      </c>
      <c r="T107" s="191">
        <v>1</v>
      </c>
      <c r="U107" s="181">
        <f t="shared" si="4"/>
        <v>36</v>
      </c>
      <c r="V107" s="171"/>
    </row>
    <row r="108" spans="9:22" x14ac:dyDescent="0.35">
      <c r="I108" s="29"/>
      <c r="J108" s="22"/>
      <c r="K108" s="216"/>
      <c r="L108" s="216"/>
      <c r="M108" s="216"/>
      <c r="N108" s="22"/>
      <c r="O108" s="29"/>
      <c r="P108" s="91">
        <v>35</v>
      </c>
      <c r="Q108" s="181" t="s">
        <v>446</v>
      </c>
      <c r="R108" s="106" t="s">
        <v>457</v>
      </c>
      <c r="S108" s="220">
        <v>53</v>
      </c>
      <c r="T108" s="191">
        <v>1</v>
      </c>
      <c r="U108" s="219">
        <f t="shared" si="4"/>
        <v>36</v>
      </c>
      <c r="V108" s="171"/>
    </row>
    <row r="109" spans="9:22" x14ac:dyDescent="0.35">
      <c r="I109" s="29"/>
      <c r="J109" s="22"/>
      <c r="K109" s="216"/>
      <c r="L109" s="216"/>
      <c r="M109" s="216"/>
      <c r="N109" s="22"/>
      <c r="O109" s="29"/>
      <c r="P109" s="91">
        <v>36</v>
      </c>
      <c r="Q109" s="181" t="s">
        <v>446</v>
      </c>
      <c r="R109" s="106" t="s">
        <v>457</v>
      </c>
      <c r="S109" s="220">
        <v>57</v>
      </c>
      <c r="T109" s="221">
        <v>1</v>
      </c>
      <c r="U109" s="219">
        <f t="shared" si="4"/>
        <v>36</v>
      </c>
      <c r="V109" s="171"/>
    </row>
    <row r="110" spans="9:22" ht="15" thickBot="1" x14ac:dyDescent="0.4">
      <c r="I110" s="29"/>
      <c r="J110" s="22"/>
      <c r="K110" s="216"/>
      <c r="L110" s="216"/>
      <c r="M110" s="216"/>
      <c r="N110" s="22"/>
      <c r="O110" s="29"/>
      <c r="P110" s="183"/>
      <c r="Q110" s="194"/>
      <c r="R110" s="194"/>
      <c r="S110" s="222"/>
      <c r="T110" s="223">
        <f>SUM(T75:T109)</f>
        <v>136</v>
      </c>
      <c r="U110" s="223">
        <f>SUM(U75:U109)</f>
        <v>4896</v>
      </c>
      <c r="V110" s="171"/>
    </row>
    <row r="111" spans="9:22" x14ac:dyDescent="0.35">
      <c r="I111" s="29"/>
      <c r="J111" s="22"/>
      <c r="K111" s="216"/>
      <c r="L111" s="216"/>
      <c r="M111" s="216"/>
      <c r="N111" s="22"/>
      <c r="O111" s="29"/>
      <c r="P111" s="224"/>
      <c r="Q111" s="106"/>
      <c r="R111" s="225"/>
      <c r="S111" s="226"/>
      <c r="T111" s="226"/>
      <c r="U111" s="91"/>
      <c r="V111" s="171"/>
    </row>
    <row r="112" spans="9:22" x14ac:dyDescent="0.35">
      <c r="I112" s="29"/>
      <c r="J112" s="22"/>
      <c r="K112" s="216"/>
      <c r="L112" s="216"/>
      <c r="M112" s="216"/>
      <c r="N112" s="22"/>
      <c r="O112" s="29"/>
      <c r="P112" s="29"/>
      <c r="Q112" s="22"/>
      <c r="R112" s="227"/>
      <c r="S112" s="228"/>
      <c r="T112" s="228"/>
      <c r="U112" s="29"/>
      <c r="V112" s="171"/>
    </row>
    <row r="113" spans="9:22" x14ac:dyDescent="0.35">
      <c r="I113" s="29"/>
      <c r="J113" s="22"/>
      <c r="K113" s="216"/>
      <c r="L113" s="216"/>
      <c r="M113" s="216"/>
      <c r="N113" s="22"/>
      <c r="O113" s="29"/>
      <c r="P113" s="29"/>
      <c r="Q113" s="22"/>
      <c r="R113" s="227"/>
      <c r="S113" s="228"/>
      <c r="T113" s="228"/>
      <c r="U113" s="29"/>
      <c r="V113" s="171"/>
    </row>
    <row r="114" spans="9:22" x14ac:dyDescent="0.35">
      <c r="I114" s="29"/>
      <c r="J114" s="22"/>
      <c r="K114" s="216"/>
      <c r="L114" s="216"/>
      <c r="M114" s="216"/>
      <c r="N114" s="22"/>
      <c r="O114" s="29"/>
      <c r="P114" s="29"/>
      <c r="Q114" s="22"/>
      <c r="R114" s="227"/>
      <c r="S114" s="228"/>
      <c r="T114" s="228"/>
      <c r="U114" s="29"/>
      <c r="V114" s="171"/>
    </row>
    <row r="115" spans="9:22" x14ac:dyDescent="0.35">
      <c r="I115" s="29"/>
      <c r="J115" s="22"/>
      <c r="K115" s="216"/>
      <c r="L115" s="216"/>
      <c r="M115" s="216"/>
      <c r="N115" s="22"/>
      <c r="O115" s="29"/>
      <c r="P115" s="29"/>
      <c r="Q115" s="22"/>
      <c r="R115" s="227"/>
      <c r="S115" s="228"/>
      <c r="T115" s="228"/>
      <c r="U115" s="29"/>
      <c r="V115" s="171"/>
    </row>
    <row r="116" spans="9:22" x14ac:dyDescent="0.35">
      <c r="I116" s="29"/>
      <c r="J116" s="22"/>
      <c r="K116" s="216"/>
      <c r="L116" s="216"/>
      <c r="M116" s="216"/>
      <c r="N116" s="22"/>
      <c r="O116" s="29"/>
      <c r="P116" s="29"/>
      <c r="Q116" s="22"/>
      <c r="R116" s="227"/>
      <c r="S116" s="228"/>
      <c r="T116" s="228"/>
      <c r="U116" s="29"/>
      <c r="V116" s="171"/>
    </row>
    <row r="117" spans="9:22" x14ac:dyDescent="0.35">
      <c r="I117" s="29"/>
      <c r="J117" s="22"/>
      <c r="K117" s="216"/>
      <c r="L117" s="216"/>
      <c r="M117" s="216"/>
      <c r="N117" s="22"/>
      <c r="O117" s="29"/>
      <c r="P117" s="29"/>
      <c r="Q117" s="22"/>
      <c r="R117" s="227"/>
      <c r="S117" s="228"/>
      <c r="T117" s="228"/>
      <c r="U117" s="29"/>
      <c r="V117" s="171"/>
    </row>
    <row r="118" spans="9:22" x14ac:dyDescent="0.35">
      <c r="I118" s="29"/>
      <c r="J118" s="22"/>
      <c r="K118" s="216"/>
      <c r="L118" s="216"/>
      <c r="M118" s="216"/>
      <c r="N118" s="22"/>
      <c r="O118" s="29"/>
      <c r="P118" s="29"/>
      <c r="Q118" s="22"/>
      <c r="R118" s="227"/>
      <c r="S118" s="228"/>
      <c r="T118" s="228"/>
      <c r="U118" s="29"/>
      <c r="V118" s="171"/>
    </row>
    <row r="119" spans="9:22" x14ac:dyDescent="0.35">
      <c r="I119" s="29"/>
      <c r="J119" s="22"/>
      <c r="K119" s="216"/>
      <c r="L119" s="216"/>
      <c r="M119" s="216"/>
      <c r="N119" s="22"/>
      <c r="O119" s="29"/>
      <c r="P119" s="29"/>
      <c r="Q119" s="22"/>
      <c r="R119" s="227"/>
      <c r="S119" s="228"/>
      <c r="T119" s="228"/>
      <c r="U119" s="29"/>
      <c r="V119" s="171"/>
    </row>
    <row r="120" spans="9:22" x14ac:dyDescent="0.35">
      <c r="I120" s="29"/>
      <c r="J120" s="22"/>
      <c r="K120" s="216"/>
      <c r="L120" s="216"/>
      <c r="M120" s="216"/>
      <c r="N120" s="22"/>
      <c r="O120" s="29"/>
      <c r="P120" s="29"/>
      <c r="Q120" s="22"/>
      <c r="R120" s="227"/>
      <c r="S120" s="228"/>
      <c r="T120" s="228"/>
      <c r="U120" s="29"/>
      <c r="V120" s="171"/>
    </row>
    <row r="121" spans="9:22" x14ac:dyDescent="0.35">
      <c r="I121" s="29"/>
      <c r="J121" s="22"/>
      <c r="K121" s="216"/>
      <c r="L121" s="216"/>
      <c r="M121" s="216"/>
      <c r="N121" s="22"/>
      <c r="O121" s="29"/>
      <c r="P121" s="29"/>
      <c r="Q121" s="22"/>
      <c r="R121" s="227"/>
      <c r="S121" s="228"/>
      <c r="T121" s="228"/>
      <c r="U121" s="29"/>
      <c r="V121" s="171"/>
    </row>
    <row r="122" spans="9:22" x14ac:dyDescent="0.35">
      <c r="I122" s="29"/>
      <c r="J122" s="29"/>
      <c r="K122" s="29"/>
      <c r="L122" s="29"/>
      <c r="M122" s="217"/>
      <c r="N122" s="29"/>
      <c r="O122" s="29"/>
      <c r="P122" s="29"/>
      <c r="Q122" s="22"/>
      <c r="R122" s="227"/>
      <c r="S122" s="228"/>
      <c r="T122" s="228"/>
      <c r="U122" s="29"/>
      <c r="V122" s="171"/>
    </row>
    <row r="123" spans="9:22" x14ac:dyDescent="0.35">
      <c r="I123" s="29"/>
      <c r="J123" s="29"/>
      <c r="K123" s="29"/>
      <c r="L123" s="29"/>
      <c r="M123" s="29"/>
      <c r="N123" s="29"/>
      <c r="O123" s="29"/>
      <c r="P123" s="29"/>
      <c r="Q123" s="22"/>
      <c r="R123" s="227"/>
      <c r="S123" s="228"/>
      <c r="T123" s="228"/>
      <c r="U123" s="29"/>
      <c r="V123" s="171"/>
    </row>
    <row r="124" spans="9:22" x14ac:dyDescent="0.35">
      <c r="I124" s="29"/>
      <c r="J124" s="29"/>
      <c r="K124" s="29"/>
      <c r="L124" s="29"/>
      <c r="M124" s="29"/>
      <c r="N124" s="29"/>
      <c r="O124" s="29"/>
      <c r="P124" s="29"/>
      <c r="Q124" s="22"/>
      <c r="R124" s="227"/>
      <c r="S124" s="228"/>
      <c r="T124" s="228"/>
      <c r="U124" s="29"/>
      <c r="V124" s="171"/>
    </row>
    <row r="125" spans="9:22" x14ac:dyDescent="0.35">
      <c r="I125" s="29"/>
      <c r="J125" s="29"/>
      <c r="K125" s="29"/>
      <c r="L125" s="29"/>
      <c r="M125" s="29"/>
      <c r="N125" s="29"/>
      <c r="O125" s="29"/>
      <c r="P125" s="29"/>
      <c r="Q125" s="22"/>
      <c r="R125" s="227"/>
      <c r="S125" s="228"/>
      <c r="T125" s="228"/>
      <c r="U125" s="29"/>
      <c r="V125" s="171"/>
    </row>
    <row r="126" spans="9:22" x14ac:dyDescent="0.35">
      <c r="I126" s="29"/>
      <c r="J126" s="29"/>
      <c r="K126" s="29"/>
      <c r="L126" s="29"/>
      <c r="M126" s="29"/>
      <c r="N126" s="29"/>
      <c r="O126" s="29"/>
      <c r="P126" s="29"/>
      <c r="Q126" s="22"/>
      <c r="R126" s="227"/>
      <c r="S126" s="228"/>
      <c r="T126" s="228"/>
      <c r="U126" s="29"/>
      <c r="V126" s="171"/>
    </row>
    <row r="127" spans="9:22" x14ac:dyDescent="0.35">
      <c r="I127" s="29"/>
      <c r="J127" s="29"/>
      <c r="K127" s="29"/>
      <c r="L127" s="29"/>
      <c r="M127" s="29"/>
      <c r="N127" s="29"/>
      <c r="O127" s="29"/>
      <c r="P127" s="29"/>
      <c r="Q127" s="22"/>
      <c r="R127" s="227"/>
      <c r="S127" s="228"/>
      <c r="T127" s="228"/>
      <c r="U127" s="29"/>
      <c r="V127" s="171"/>
    </row>
    <row r="128" spans="9:22" x14ac:dyDescent="0.35">
      <c r="I128" s="29"/>
      <c r="J128" s="29"/>
      <c r="K128" s="29"/>
      <c r="L128" s="29"/>
      <c r="M128" s="29"/>
      <c r="N128" s="29"/>
      <c r="O128" s="29"/>
      <c r="P128" s="29"/>
      <c r="Q128" s="22"/>
      <c r="R128" s="227"/>
      <c r="S128" s="228"/>
      <c r="T128" s="228"/>
      <c r="U128" s="29"/>
      <c r="V128" s="171"/>
    </row>
    <row r="129" spans="9:22" x14ac:dyDescent="0.35">
      <c r="I129" s="29"/>
      <c r="J129" s="29"/>
      <c r="K129" s="29"/>
      <c r="L129" s="29"/>
      <c r="M129" s="29"/>
      <c r="N129" s="29"/>
      <c r="O129" s="29"/>
      <c r="P129" s="29"/>
      <c r="Q129" s="22"/>
      <c r="R129" s="227"/>
      <c r="S129" s="228"/>
      <c r="T129" s="228"/>
      <c r="U129" s="29"/>
      <c r="V129" s="171"/>
    </row>
    <row r="130" spans="9:22" x14ac:dyDescent="0.35">
      <c r="I130" s="29"/>
      <c r="J130" s="29"/>
      <c r="K130" s="29"/>
      <c r="L130" s="29"/>
      <c r="M130" s="29"/>
      <c r="N130" s="29"/>
      <c r="O130" s="29"/>
      <c r="P130" s="29"/>
      <c r="Q130" s="22"/>
      <c r="R130" s="227"/>
      <c r="S130" s="228"/>
      <c r="T130" s="228"/>
      <c r="U130" s="29"/>
      <c r="V130" s="171"/>
    </row>
    <row r="131" spans="9:22" x14ac:dyDescent="0.35">
      <c r="I131" s="29"/>
      <c r="J131" s="29"/>
      <c r="K131" s="29"/>
      <c r="L131" s="29"/>
      <c r="M131" s="29"/>
      <c r="N131" s="29"/>
      <c r="O131" s="29"/>
      <c r="P131" s="29"/>
      <c r="Q131" s="22"/>
      <c r="R131" s="227"/>
      <c r="S131" s="228"/>
      <c r="T131" s="228"/>
      <c r="U131" s="29"/>
      <c r="V131" s="171"/>
    </row>
    <row r="132" spans="9:22" x14ac:dyDescent="0.35">
      <c r="I132" s="29"/>
      <c r="J132" s="29"/>
      <c r="K132" s="29"/>
      <c r="L132" s="29"/>
      <c r="M132" s="29"/>
      <c r="N132" s="29"/>
      <c r="O132" s="29"/>
      <c r="P132" s="29"/>
      <c r="Q132" s="22"/>
      <c r="R132" s="227"/>
      <c r="S132" s="228"/>
      <c r="T132" s="228"/>
      <c r="U132" s="29"/>
      <c r="V132" s="171"/>
    </row>
    <row r="133" spans="9:22" x14ac:dyDescent="0.35">
      <c r="I133" s="29"/>
      <c r="J133" s="29"/>
      <c r="K133" s="29"/>
      <c r="L133" s="29"/>
      <c r="M133" s="29"/>
      <c r="N133" s="29"/>
      <c r="O133" s="29"/>
      <c r="P133" s="29"/>
      <c r="Q133" s="22"/>
      <c r="R133" s="227"/>
      <c r="S133" s="228"/>
      <c r="T133" s="228"/>
      <c r="U133" s="29"/>
      <c r="V133" s="171"/>
    </row>
    <row r="134" spans="9:22" x14ac:dyDescent="0.35">
      <c r="I134" s="29"/>
      <c r="J134" s="29"/>
      <c r="K134" s="29"/>
      <c r="L134" s="29"/>
      <c r="M134" s="29"/>
      <c r="N134" s="29"/>
      <c r="O134" s="29"/>
      <c r="P134" s="29"/>
      <c r="Q134" s="22"/>
      <c r="R134" s="227"/>
      <c r="S134" s="228"/>
      <c r="T134" s="228"/>
      <c r="U134" s="29"/>
      <c r="V134" s="171"/>
    </row>
    <row r="135" spans="9:22" x14ac:dyDescent="0.35">
      <c r="I135" s="29"/>
      <c r="J135" s="29"/>
      <c r="K135" s="29"/>
      <c r="L135" s="29"/>
      <c r="M135" s="29"/>
      <c r="N135" s="29"/>
      <c r="O135" s="29"/>
      <c r="P135" s="29"/>
      <c r="Q135" s="22"/>
      <c r="R135" s="227"/>
      <c r="S135" s="228"/>
      <c r="T135" s="228"/>
      <c r="U135" s="29"/>
      <c r="V135" s="171"/>
    </row>
    <row r="136" spans="9:22" x14ac:dyDescent="0.35">
      <c r="I136" s="29"/>
      <c r="J136" s="29"/>
      <c r="K136" s="29"/>
      <c r="L136" s="29"/>
      <c r="M136" s="29"/>
      <c r="N136" s="29"/>
      <c r="O136" s="29"/>
      <c r="P136" s="29"/>
      <c r="Q136" s="22"/>
      <c r="R136" s="227"/>
      <c r="S136" s="228"/>
      <c r="T136" s="228"/>
      <c r="U136" s="29"/>
      <c r="V136" s="171"/>
    </row>
    <row r="137" spans="9:22" x14ac:dyDescent="0.35">
      <c r="I137" s="29"/>
      <c r="J137" s="29"/>
      <c r="K137" s="29"/>
      <c r="L137" s="29"/>
      <c r="M137" s="29"/>
      <c r="N137" s="29"/>
      <c r="O137" s="29"/>
      <c r="P137" s="29"/>
      <c r="Q137" s="22"/>
      <c r="R137" s="227"/>
      <c r="S137" s="228"/>
      <c r="T137" s="228"/>
      <c r="U137" s="29"/>
      <c r="V137" s="171"/>
    </row>
    <row r="138" spans="9:22" x14ac:dyDescent="0.35">
      <c r="I138" s="29"/>
      <c r="J138" s="29"/>
      <c r="K138" s="29"/>
      <c r="L138" s="29"/>
      <c r="M138" s="29"/>
      <c r="N138" s="29"/>
      <c r="O138" s="29"/>
      <c r="P138" s="29"/>
      <c r="Q138" s="22"/>
      <c r="R138" s="227"/>
      <c r="S138" s="228"/>
      <c r="T138" s="228"/>
      <c r="U138" s="29"/>
      <c r="V138" s="171"/>
    </row>
    <row r="139" spans="9:22" x14ac:dyDescent="0.35">
      <c r="I139" s="29"/>
      <c r="J139" s="29"/>
      <c r="K139" s="29"/>
      <c r="L139" s="29"/>
      <c r="M139" s="29"/>
      <c r="N139" s="29"/>
      <c r="O139" s="29"/>
      <c r="P139" s="29"/>
      <c r="Q139" s="22"/>
      <c r="R139" s="227"/>
      <c r="S139" s="228"/>
      <c r="T139" s="228"/>
      <c r="U139" s="29"/>
      <c r="V139" s="171"/>
    </row>
    <row r="140" spans="9:22" x14ac:dyDescent="0.35">
      <c r="I140" s="29"/>
      <c r="J140" s="29"/>
      <c r="K140" s="29"/>
      <c r="L140" s="29"/>
      <c r="M140" s="29"/>
      <c r="N140" s="29"/>
      <c r="O140" s="29"/>
      <c r="P140" s="29"/>
      <c r="Q140" s="22"/>
      <c r="R140" s="227"/>
      <c r="S140" s="228"/>
      <c r="T140" s="228"/>
      <c r="U140" s="29"/>
    </row>
    <row r="141" spans="9:22" x14ac:dyDescent="0.35">
      <c r="I141" s="29"/>
      <c r="J141" s="29"/>
      <c r="K141" s="29"/>
      <c r="L141" s="29"/>
      <c r="M141" s="29"/>
      <c r="N141" s="29"/>
      <c r="O141" s="29"/>
      <c r="P141" s="29"/>
      <c r="Q141" s="22"/>
      <c r="R141" s="227"/>
      <c r="S141" s="228"/>
      <c r="T141" s="228"/>
      <c r="U141" s="29"/>
    </row>
    <row r="142" spans="9:22" x14ac:dyDescent="0.35">
      <c r="I142" s="29"/>
      <c r="J142" s="29"/>
      <c r="K142" s="29"/>
      <c r="L142" s="29"/>
      <c r="M142" s="29"/>
      <c r="N142" s="29"/>
      <c r="O142" s="29"/>
      <c r="P142" s="29"/>
      <c r="Q142" s="22"/>
      <c r="R142" s="227"/>
      <c r="S142" s="228"/>
      <c r="T142" s="228"/>
      <c r="U142" s="29"/>
    </row>
    <row r="143" spans="9:22" x14ac:dyDescent="0.35">
      <c r="I143" s="29"/>
      <c r="J143" s="29"/>
      <c r="K143" s="29"/>
      <c r="L143" s="29"/>
      <c r="M143" s="29"/>
      <c r="N143" s="29"/>
      <c r="O143" s="29"/>
      <c r="P143" s="29"/>
      <c r="Q143" s="22"/>
      <c r="R143" s="227"/>
      <c r="S143" s="228"/>
      <c r="T143" s="228"/>
      <c r="U143" s="29"/>
    </row>
    <row r="144" spans="9:22" x14ac:dyDescent="0.35">
      <c r="I144" s="29"/>
      <c r="J144" s="29"/>
      <c r="K144" s="29"/>
      <c r="L144" s="29"/>
      <c r="M144" s="29"/>
      <c r="N144" s="29"/>
      <c r="O144" s="29"/>
      <c r="P144" s="29"/>
      <c r="Q144" s="22"/>
      <c r="R144" s="227"/>
      <c r="S144" s="228"/>
      <c r="T144" s="228"/>
      <c r="U144" s="29"/>
    </row>
    <row r="145" spans="9:21" x14ac:dyDescent="0.35">
      <c r="I145" s="29"/>
      <c r="J145" s="29"/>
      <c r="K145" s="29"/>
      <c r="L145" s="29"/>
      <c r="M145" s="29"/>
      <c r="N145" s="29"/>
      <c r="O145" s="29"/>
      <c r="P145" s="29"/>
      <c r="Q145" s="22"/>
      <c r="R145" s="227"/>
      <c r="S145" s="228"/>
      <c r="T145" s="228"/>
      <c r="U145" s="29"/>
    </row>
    <row r="146" spans="9:21" x14ac:dyDescent="0.35">
      <c r="I146" s="29"/>
      <c r="J146" s="29"/>
      <c r="K146" s="29"/>
      <c r="L146" s="29"/>
      <c r="M146" s="29"/>
      <c r="N146" s="29"/>
      <c r="O146" s="29"/>
      <c r="P146" s="29"/>
      <c r="Q146" s="22"/>
      <c r="R146" s="227"/>
      <c r="S146" s="228"/>
      <c r="T146" s="228"/>
      <c r="U146" s="29"/>
    </row>
    <row r="147" spans="9:21" x14ac:dyDescent="0.35">
      <c r="I147" s="29"/>
      <c r="J147" s="29"/>
      <c r="K147" s="29"/>
      <c r="L147" s="29"/>
      <c r="M147" s="29"/>
      <c r="N147" s="29"/>
      <c r="O147" s="29"/>
      <c r="P147" s="29"/>
      <c r="Q147" s="22"/>
      <c r="R147" s="227"/>
      <c r="S147" s="228"/>
      <c r="T147" s="228"/>
      <c r="U147" s="29"/>
    </row>
    <row r="148" spans="9:21" x14ac:dyDescent="0.35">
      <c r="I148" s="29"/>
      <c r="J148" s="29"/>
      <c r="K148" s="29"/>
      <c r="L148" s="29"/>
      <c r="M148" s="29"/>
      <c r="N148" s="29"/>
      <c r="O148" s="29"/>
      <c r="P148" s="29"/>
      <c r="Q148" s="22"/>
      <c r="R148" s="227"/>
      <c r="S148" s="228"/>
      <c r="T148" s="228"/>
      <c r="U148" s="29"/>
    </row>
    <row r="149" spans="9:21" x14ac:dyDescent="0.35">
      <c r="I149" s="29"/>
      <c r="J149" s="29"/>
      <c r="K149" s="29"/>
      <c r="L149" s="29"/>
      <c r="M149" s="29"/>
      <c r="N149" s="29"/>
      <c r="O149" s="29"/>
      <c r="P149" s="29"/>
      <c r="Q149" s="22"/>
      <c r="R149" s="227"/>
      <c r="S149" s="228"/>
      <c r="T149" s="228"/>
      <c r="U149" s="29"/>
    </row>
    <row r="150" spans="9:21" x14ac:dyDescent="0.35">
      <c r="I150" s="29"/>
      <c r="J150" s="29"/>
      <c r="K150" s="29"/>
      <c r="L150" s="29"/>
      <c r="M150" s="29"/>
      <c r="N150" s="29"/>
      <c r="O150" s="29"/>
      <c r="P150" s="29"/>
      <c r="Q150" s="22"/>
      <c r="R150" s="227"/>
      <c r="S150" s="228"/>
      <c r="T150" s="228"/>
      <c r="U150" s="29"/>
    </row>
    <row r="151" spans="9:21" x14ac:dyDescent="0.35">
      <c r="I151" s="29"/>
      <c r="J151" s="29"/>
      <c r="K151" s="29"/>
      <c r="L151" s="29"/>
      <c r="M151" s="29"/>
      <c r="N151" s="29"/>
      <c r="O151" s="29"/>
      <c r="P151" s="29"/>
      <c r="Q151" s="22"/>
      <c r="R151" s="227"/>
      <c r="S151" s="228"/>
      <c r="T151" s="228"/>
      <c r="U151" s="29"/>
    </row>
    <row r="152" spans="9:21" x14ac:dyDescent="0.35">
      <c r="I152" s="29"/>
      <c r="J152" s="29"/>
      <c r="K152" s="29"/>
      <c r="L152" s="29"/>
      <c r="M152" s="29"/>
      <c r="N152" s="29"/>
      <c r="O152" s="29"/>
      <c r="P152" s="29"/>
      <c r="Q152" s="22"/>
      <c r="R152" s="227"/>
      <c r="S152" s="228"/>
      <c r="T152" s="228"/>
      <c r="U152" s="29"/>
    </row>
    <row r="153" spans="9:21" x14ac:dyDescent="0.35">
      <c r="I153" s="29"/>
      <c r="J153" s="29"/>
      <c r="K153" s="29"/>
      <c r="L153" s="29"/>
      <c r="M153" s="29"/>
      <c r="N153" s="29"/>
      <c r="O153" s="29"/>
      <c r="P153" s="29"/>
      <c r="Q153" s="22"/>
      <c r="R153" s="227"/>
      <c r="S153" s="228"/>
      <c r="T153" s="228"/>
      <c r="U153" s="29"/>
    </row>
    <row r="154" spans="9:21" x14ac:dyDescent="0.35">
      <c r="I154" s="29"/>
      <c r="J154" s="29"/>
      <c r="K154" s="29"/>
      <c r="L154" s="29"/>
      <c r="M154" s="29"/>
      <c r="N154" s="29"/>
      <c r="O154" s="29"/>
      <c r="P154" s="29"/>
      <c r="Q154" s="22"/>
      <c r="R154" s="227"/>
      <c r="S154" s="228"/>
      <c r="T154" s="228"/>
      <c r="U154" s="29"/>
    </row>
    <row r="155" spans="9:21" x14ac:dyDescent="0.35">
      <c r="I155" s="29"/>
      <c r="J155" s="29"/>
      <c r="K155" s="29"/>
      <c r="L155" s="29"/>
      <c r="M155" s="29"/>
      <c r="N155" s="29"/>
      <c r="O155" s="29"/>
      <c r="P155" s="29"/>
      <c r="Q155" s="22"/>
      <c r="R155" s="227"/>
      <c r="S155" s="228"/>
      <c r="T155" s="228"/>
      <c r="U155" s="29"/>
    </row>
    <row r="156" spans="9:21" x14ac:dyDescent="0.35">
      <c r="I156" s="29"/>
      <c r="J156" s="29"/>
      <c r="K156" s="29"/>
      <c r="L156" s="29"/>
      <c r="M156" s="29"/>
      <c r="N156" s="29"/>
      <c r="O156" s="29"/>
      <c r="P156" s="29"/>
      <c r="Q156" s="22"/>
      <c r="R156" s="227"/>
      <c r="S156" s="228"/>
      <c r="T156" s="228"/>
      <c r="U156" s="29"/>
    </row>
    <row r="157" spans="9:21" x14ac:dyDescent="0.35">
      <c r="I157" s="29"/>
      <c r="J157" s="29"/>
      <c r="K157" s="29"/>
      <c r="L157" s="29"/>
      <c r="M157" s="29"/>
      <c r="N157" s="29"/>
      <c r="O157" s="29"/>
      <c r="P157" s="29"/>
      <c r="Q157" s="22"/>
      <c r="R157" s="227"/>
      <c r="S157" s="228"/>
      <c r="T157" s="228"/>
      <c r="U157" s="29"/>
    </row>
    <row r="158" spans="9:21" x14ac:dyDescent="0.35">
      <c r="I158" s="29"/>
      <c r="J158" s="29"/>
      <c r="K158" s="29"/>
      <c r="L158" s="29"/>
      <c r="M158" s="29"/>
      <c r="N158" s="29"/>
      <c r="O158" s="29"/>
      <c r="P158" s="29"/>
      <c r="Q158" s="22"/>
      <c r="R158" s="227"/>
      <c r="S158" s="228"/>
      <c r="T158" s="228"/>
      <c r="U158" s="29"/>
    </row>
    <row r="159" spans="9:21" x14ac:dyDescent="0.35">
      <c r="I159" s="29"/>
      <c r="J159" s="29"/>
      <c r="K159" s="29"/>
      <c r="L159" s="29"/>
      <c r="M159" s="29"/>
      <c r="N159" s="29"/>
      <c r="O159" s="29"/>
      <c r="P159" s="29"/>
      <c r="Q159" s="22"/>
      <c r="R159" s="227"/>
      <c r="S159" s="228"/>
      <c r="T159" s="228"/>
      <c r="U159" s="29"/>
    </row>
    <row r="160" spans="9:21" x14ac:dyDescent="0.35">
      <c r="I160" s="29"/>
      <c r="J160" s="29"/>
      <c r="K160" s="29"/>
      <c r="L160" s="29"/>
      <c r="M160" s="29"/>
      <c r="N160" s="29"/>
      <c r="O160" s="29"/>
      <c r="P160" s="29"/>
      <c r="Q160" s="22"/>
      <c r="R160" s="227"/>
      <c r="S160" s="228"/>
      <c r="T160" s="228"/>
      <c r="U160" s="29"/>
    </row>
    <row r="161" spans="9:21" x14ac:dyDescent="0.35">
      <c r="I161" s="29"/>
      <c r="J161" s="29"/>
      <c r="K161" s="29"/>
      <c r="L161" s="29"/>
      <c r="M161" s="29"/>
      <c r="N161" s="29"/>
      <c r="O161" s="29"/>
      <c r="P161" s="29"/>
      <c r="Q161" s="22"/>
      <c r="R161" s="227"/>
      <c r="S161" s="228"/>
      <c r="T161" s="228"/>
      <c r="U161" s="29"/>
    </row>
    <row r="162" spans="9:21" x14ac:dyDescent="0.35">
      <c r="I162" s="29"/>
      <c r="J162" s="29"/>
      <c r="K162" s="29"/>
      <c r="L162" s="29"/>
      <c r="M162" s="29"/>
      <c r="N162" s="29"/>
      <c r="O162" s="29"/>
      <c r="P162" s="29"/>
      <c r="Q162" s="22"/>
      <c r="R162" s="227"/>
      <c r="S162" s="228"/>
      <c r="T162" s="228"/>
      <c r="U162" s="29"/>
    </row>
    <row r="163" spans="9:21" x14ac:dyDescent="0.35">
      <c r="I163" s="29"/>
      <c r="J163" s="29"/>
      <c r="K163" s="29"/>
      <c r="L163" s="29"/>
      <c r="M163" s="29"/>
      <c r="N163" s="29"/>
      <c r="O163" s="29"/>
      <c r="P163" s="29"/>
      <c r="Q163" s="22"/>
      <c r="R163" s="227"/>
      <c r="S163" s="228"/>
      <c r="T163" s="228"/>
      <c r="U163" s="29"/>
    </row>
    <row r="164" spans="9:21" x14ac:dyDescent="0.35">
      <c r="I164" s="29"/>
      <c r="J164" s="29"/>
      <c r="K164" s="29"/>
      <c r="L164" s="29"/>
      <c r="M164" s="29"/>
      <c r="N164" s="29"/>
      <c r="O164" s="29"/>
      <c r="P164" s="29"/>
      <c r="Q164" s="29"/>
      <c r="R164" s="16"/>
      <c r="S164" s="15"/>
      <c r="T164" s="14"/>
      <c r="U164" s="229"/>
    </row>
    <row r="165" spans="9:21" x14ac:dyDescent="0.35">
      <c r="O165" s="29"/>
    </row>
    <row r="166" spans="9:21" x14ac:dyDescent="0.35">
      <c r="O166" s="29"/>
    </row>
    <row r="167" spans="9:21" x14ac:dyDescent="0.35">
      <c r="O167" s="29"/>
    </row>
    <row r="168" spans="9:21" x14ac:dyDescent="0.35">
      <c r="O168" s="29"/>
    </row>
    <row r="169" spans="9:21" x14ac:dyDescent="0.35">
      <c r="O169" s="29"/>
    </row>
    <row r="170" spans="9:21" x14ac:dyDescent="0.35">
      <c r="O170" s="29"/>
    </row>
    <row r="171" spans="9:21" x14ac:dyDescent="0.35">
      <c r="O171" s="29"/>
    </row>
    <row r="172" spans="9:21" x14ac:dyDescent="0.35">
      <c r="O172" s="29"/>
    </row>
    <row r="173" spans="9:21" x14ac:dyDescent="0.35">
      <c r="O173" s="29"/>
    </row>
    <row r="174" spans="9:21" x14ac:dyDescent="0.35">
      <c r="O174" s="29"/>
    </row>
    <row r="175" spans="9:21" x14ac:dyDescent="0.35">
      <c r="O175" s="29"/>
    </row>
    <row r="176" spans="9:21" x14ac:dyDescent="0.35">
      <c r="O176" s="29"/>
    </row>
    <row r="177" spans="15:15" x14ac:dyDescent="0.35">
      <c r="O177" s="29"/>
    </row>
    <row r="178" spans="15:15" x14ac:dyDescent="0.35">
      <c r="O178" s="29"/>
    </row>
    <row r="179" spans="15:15" x14ac:dyDescent="0.35">
      <c r="O179" s="29"/>
    </row>
    <row r="180" spans="15:15" x14ac:dyDescent="0.35">
      <c r="O180" s="29"/>
    </row>
  </sheetData>
  <mergeCells count="1">
    <mergeCell ref="A59:C59"/>
  </mergeCells>
  <hyperlinks>
    <hyperlink ref="A68:C68" location="'ВЫБОР РАЙОНА'!A1" display="Назад к выбору района" xr:uid="{00000000-0004-0000-06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4" tint="-0.249977111117893"/>
  </sheetPr>
  <dimension ref="A1:V161"/>
  <sheetViews>
    <sheetView showGridLines="0" showRowColHeaders="0" workbookViewId="0">
      <selection activeCell="H54" sqref="H54"/>
    </sheetView>
  </sheetViews>
  <sheetFormatPr defaultColWidth="9.1796875" defaultRowHeight="14" x14ac:dyDescent="0.3"/>
  <cols>
    <col min="1" max="1" width="30" style="171" customWidth="1"/>
    <col min="2" max="2" width="17.453125" style="171" customWidth="1"/>
    <col min="3" max="3" width="16" style="171" customWidth="1"/>
    <col min="4" max="4" width="19.7265625" style="171" customWidth="1"/>
    <col min="5" max="5" width="18.453125" style="171" customWidth="1"/>
    <col min="6" max="6" width="17.7265625" style="171" customWidth="1"/>
    <col min="7" max="8" width="9.1796875" style="171"/>
    <col min="9" max="9" width="6" style="29" customWidth="1"/>
    <col min="10" max="10" width="24" style="29" customWidth="1"/>
    <col min="11" max="11" width="29.7265625" style="29" customWidth="1"/>
    <col min="12" max="12" width="20.453125" style="29" customWidth="1"/>
    <col min="13" max="13" width="9.1796875" style="29" customWidth="1"/>
    <col min="14" max="14" width="12.453125" style="29" customWidth="1"/>
    <col min="15" max="15" width="9.1796875" style="171"/>
    <col min="16" max="16" width="6.453125" style="29" customWidth="1"/>
    <col min="17" max="17" width="20" style="29" customWidth="1"/>
    <col min="18" max="18" width="23.7265625" style="29" customWidth="1"/>
    <col min="19" max="20" width="9.1796875" style="29"/>
    <col min="21" max="21" width="13.1796875" style="29" customWidth="1"/>
    <col min="22" max="16384" width="9.1796875" style="171"/>
  </cols>
  <sheetData>
    <row r="1" spans="9:21" ht="25.5" customHeight="1" x14ac:dyDescent="0.3">
      <c r="I1" s="305" t="s">
        <v>37</v>
      </c>
      <c r="J1" s="305" t="s">
        <v>36</v>
      </c>
      <c r="K1" s="305" t="s">
        <v>35</v>
      </c>
      <c r="L1" s="305" t="s">
        <v>34</v>
      </c>
      <c r="M1" s="305" t="s">
        <v>1022</v>
      </c>
      <c r="N1" s="305" t="s">
        <v>33</v>
      </c>
      <c r="O1" s="29"/>
      <c r="P1" s="172" t="s">
        <v>37</v>
      </c>
      <c r="Q1" s="172" t="s">
        <v>36</v>
      </c>
      <c r="R1" s="172" t="s">
        <v>35</v>
      </c>
      <c r="S1" s="172" t="s">
        <v>34</v>
      </c>
      <c r="T1" s="172" t="s">
        <v>20</v>
      </c>
      <c r="U1" s="172" t="s">
        <v>33</v>
      </c>
    </row>
    <row r="2" spans="9:21" ht="15.5" x14ac:dyDescent="0.35">
      <c r="I2" s="304">
        <v>1</v>
      </c>
      <c r="J2" s="306" t="s">
        <v>1044</v>
      </c>
      <c r="K2" s="306" t="s">
        <v>1057</v>
      </c>
      <c r="L2" s="306">
        <v>44</v>
      </c>
      <c r="M2" s="306">
        <v>4</v>
      </c>
      <c r="N2" s="389">
        <v>489</v>
      </c>
      <c r="O2" s="29"/>
      <c r="P2" s="183">
        <v>1</v>
      </c>
      <c r="Q2" s="91" t="s">
        <v>685</v>
      </c>
      <c r="R2" s="91" t="s">
        <v>650</v>
      </c>
      <c r="S2" s="91">
        <v>220</v>
      </c>
      <c r="T2" s="91">
        <v>10</v>
      </c>
      <c r="U2" s="47">
        <f t="shared" ref="U2:U29" si="0">T2*36</f>
        <v>360</v>
      </c>
    </row>
    <row r="3" spans="9:21" x14ac:dyDescent="0.3">
      <c r="O3" s="29"/>
      <c r="P3" s="175">
        <v>2</v>
      </c>
      <c r="Q3" s="91" t="s">
        <v>685</v>
      </c>
      <c r="R3" s="91" t="s">
        <v>651</v>
      </c>
      <c r="S3" s="91">
        <v>22</v>
      </c>
      <c r="T3" s="91">
        <v>5</v>
      </c>
      <c r="U3" s="47">
        <f t="shared" si="0"/>
        <v>180</v>
      </c>
    </row>
    <row r="4" spans="9:21" ht="15" x14ac:dyDescent="0.3">
      <c r="I4" s="170" t="s">
        <v>37</v>
      </c>
      <c r="J4" s="170" t="s">
        <v>36</v>
      </c>
      <c r="K4" s="170" t="s">
        <v>35</v>
      </c>
      <c r="L4" s="170" t="s">
        <v>34</v>
      </c>
      <c r="M4" s="170" t="s">
        <v>20</v>
      </c>
      <c r="N4" s="170" t="s">
        <v>33</v>
      </c>
      <c r="O4" s="29"/>
      <c r="P4" s="183">
        <v>3</v>
      </c>
      <c r="Q4" s="91" t="s">
        <v>685</v>
      </c>
      <c r="R4" s="91" t="s">
        <v>651</v>
      </c>
      <c r="S4" s="91">
        <v>43</v>
      </c>
      <c r="T4" s="91">
        <v>2</v>
      </c>
      <c r="U4" s="47">
        <f t="shared" si="0"/>
        <v>72</v>
      </c>
    </row>
    <row r="5" spans="9:21" ht="15.5" x14ac:dyDescent="0.35">
      <c r="I5" s="174">
        <v>1</v>
      </c>
      <c r="J5" s="270" t="s">
        <v>1105</v>
      </c>
      <c r="K5" s="271" t="s">
        <v>982</v>
      </c>
      <c r="L5" s="271" t="s">
        <v>984</v>
      </c>
      <c r="M5" s="272">
        <v>8</v>
      </c>
      <c r="N5" s="273">
        <v>236</v>
      </c>
      <c r="O5" s="29"/>
      <c r="P5" s="183">
        <v>4</v>
      </c>
      <c r="Q5" s="91" t="s">
        <v>685</v>
      </c>
      <c r="R5" s="91" t="s">
        <v>651</v>
      </c>
      <c r="S5" s="91">
        <v>54</v>
      </c>
      <c r="T5" s="91">
        <v>1</v>
      </c>
      <c r="U5" s="47">
        <f t="shared" si="0"/>
        <v>36</v>
      </c>
    </row>
    <row r="6" spans="9:21" ht="15.5" x14ac:dyDescent="0.35">
      <c r="I6" s="174">
        <v>2</v>
      </c>
      <c r="J6" s="270" t="s">
        <v>1105</v>
      </c>
      <c r="K6" s="271" t="s">
        <v>982</v>
      </c>
      <c r="L6" s="271" t="s">
        <v>983</v>
      </c>
      <c r="M6" s="272">
        <v>15</v>
      </c>
      <c r="N6" s="273">
        <v>606</v>
      </c>
      <c r="O6" s="29"/>
      <c r="P6" s="175">
        <v>5</v>
      </c>
      <c r="Q6" s="91" t="s">
        <v>685</v>
      </c>
      <c r="R6" s="91" t="s">
        <v>706</v>
      </c>
      <c r="S6" s="91">
        <v>4</v>
      </c>
      <c r="T6" s="91">
        <v>1</v>
      </c>
      <c r="U6" s="47">
        <f t="shared" si="0"/>
        <v>36</v>
      </c>
    </row>
    <row r="7" spans="9:21" ht="15.5" x14ac:dyDescent="0.35">
      <c r="I7" s="174">
        <v>3</v>
      </c>
      <c r="J7" s="270" t="s">
        <v>1105</v>
      </c>
      <c r="K7" s="274" t="s">
        <v>982</v>
      </c>
      <c r="L7" s="271" t="s">
        <v>981</v>
      </c>
      <c r="M7" s="271">
        <v>6</v>
      </c>
      <c r="N7" s="273">
        <v>303</v>
      </c>
      <c r="O7" s="29"/>
      <c r="P7" s="183">
        <v>6</v>
      </c>
      <c r="Q7" s="91" t="s">
        <v>685</v>
      </c>
      <c r="R7" s="91" t="s">
        <v>708</v>
      </c>
      <c r="S7" s="91">
        <v>49</v>
      </c>
      <c r="T7" s="91">
        <v>4</v>
      </c>
      <c r="U7" s="47">
        <f t="shared" si="0"/>
        <v>144</v>
      </c>
    </row>
    <row r="8" spans="9:21" ht="15.5" x14ac:dyDescent="0.3">
      <c r="I8" s="174"/>
      <c r="J8" s="155"/>
      <c r="K8" s="275"/>
      <c r="L8" s="155"/>
      <c r="M8" s="276">
        <f>SUM(M5:M7)</f>
        <v>29</v>
      </c>
      <c r="N8" s="276">
        <f>SUM(N5:N7)</f>
        <v>1145</v>
      </c>
      <c r="O8" s="29"/>
      <c r="P8" s="183">
        <v>7</v>
      </c>
      <c r="Q8" s="91" t="s">
        <v>685</v>
      </c>
      <c r="R8" s="91" t="s">
        <v>708</v>
      </c>
      <c r="S8" s="91">
        <v>63</v>
      </c>
      <c r="T8" s="91">
        <v>4</v>
      </c>
      <c r="U8" s="47">
        <f t="shared" si="0"/>
        <v>144</v>
      </c>
    </row>
    <row r="9" spans="9:21" x14ac:dyDescent="0.3">
      <c r="O9" s="29"/>
      <c r="P9" s="175">
        <v>8</v>
      </c>
      <c r="Q9" s="91" t="s">
        <v>685</v>
      </c>
      <c r="R9" s="91" t="s">
        <v>708</v>
      </c>
      <c r="S9" s="91">
        <v>71</v>
      </c>
      <c r="T9" s="91">
        <v>2</v>
      </c>
      <c r="U9" s="47">
        <f t="shared" si="0"/>
        <v>72</v>
      </c>
    </row>
    <row r="10" spans="9:21" ht="15" x14ac:dyDescent="0.3">
      <c r="I10" s="170" t="s">
        <v>37</v>
      </c>
      <c r="J10" s="170" t="s">
        <v>36</v>
      </c>
      <c r="K10" s="170" t="s">
        <v>35</v>
      </c>
      <c r="L10" s="170" t="s">
        <v>34</v>
      </c>
      <c r="M10" s="170" t="s">
        <v>20</v>
      </c>
      <c r="N10" s="170" t="s">
        <v>33</v>
      </c>
      <c r="O10" s="29"/>
      <c r="P10" s="183">
        <v>9</v>
      </c>
      <c r="Q10" s="91" t="s">
        <v>685</v>
      </c>
      <c r="R10" s="91" t="s">
        <v>708</v>
      </c>
      <c r="S10" s="91">
        <v>83</v>
      </c>
      <c r="T10" s="91">
        <v>2</v>
      </c>
      <c r="U10" s="47">
        <f t="shared" si="0"/>
        <v>72</v>
      </c>
    </row>
    <row r="11" spans="9:21" ht="15.5" x14ac:dyDescent="0.35">
      <c r="I11" s="174">
        <v>1</v>
      </c>
      <c r="J11" s="277" t="s">
        <v>1106</v>
      </c>
      <c r="K11" s="155" t="s">
        <v>980</v>
      </c>
      <c r="L11" s="155" t="s">
        <v>237</v>
      </c>
      <c r="M11" s="278">
        <v>4</v>
      </c>
      <c r="N11" s="273">
        <v>195</v>
      </c>
      <c r="O11" s="29"/>
      <c r="P11" s="183">
        <v>10</v>
      </c>
      <c r="Q11" s="91" t="s">
        <v>685</v>
      </c>
      <c r="R11" s="91" t="s">
        <v>704</v>
      </c>
      <c r="S11" s="91">
        <v>64</v>
      </c>
      <c r="T11" s="91">
        <v>2</v>
      </c>
      <c r="U11" s="47">
        <f t="shared" si="0"/>
        <v>72</v>
      </c>
    </row>
    <row r="12" spans="9:21" ht="15.5" x14ac:dyDescent="0.35">
      <c r="I12" s="174">
        <v>2</v>
      </c>
      <c r="J12" s="277" t="s">
        <v>1106</v>
      </c>
      <c r="K12" s="155" t="s">
        <v>980</v>
      </c>
      <c r="L12" s="155" t="s">
        <v>140</v>
      </c>
      <c r="M12" s="277">
        <v>4</v>
      </c>
      <c r="N12" s="273">
        <v>154</v>
      </c>
      <c r="O12" s="29"/>
      <c r="P12" s="175">
        <v>11</v>
      </c>
      <c r="Q12" s="91" t="s">
        <v>685</v>
      </c>
      <c r="R12" s="91" t="s">
        <v>706</v>
      </c>
      <c r="S12" s="91">
        <v>14</v>
      </c>
      <c r="T12" s="91">
        <v>1</v>
      </c>
      <c r="U12" s="47">
        <f t="shared" si="0"/>
        <v>36</v>
      </c>
    </row>
    <row r="13" spans="9:21" ht="15.5" x14ac:dyDescent="0.3">
      <c r="I13" s="174"/>
      <c r="J13" s="155"/>
      <c r="K13" s="155"/>
      <c r="L13" s="155"/>
      <c r="M13" s="322">
        <f>SUM(M11:M12)</f>
        <v>8</v>
      </c>
      <c r="N13" s="276">
        <f>N11+N12</f>
        <v>349</v>
      </c>
      <c r="O13" s="29"/>
      <c r="P13" s="183">
        <v>12</v>
      </c>
      <c r="Q13" s="91" t="s">
        <v>685</v>
      </c>
      <c r="R13" s="91" t="s">
        <v>706</v>
      </c>
      <c r="S13" s="91">
        <v>22</v>
      </c>
      <c r="T13" s="91">
        <v>2</v>
      </c>
      <c r="U13" s="47">
        <f t="shared" si="0"/>
        <v>72</v>
      </c>
    </row>
    <row r="14" spans="9:21" ht="19.5" customHeight="1" x14ac:dyDescent="0.3">
      <c r="O14" s="29"/>
      <c r="P14" s="183">
        <v>13</v>
      </c>
      <c r="Q14" s="91" t="s">
        <v>685</v>
      </c>
      <c r="R14" s="91" t="s">
        <v>706</v>
      </c>
      <c r="S14" s="91">
        <v>5</v>
      </c>
      <c r="T14" s="91">
        <v>2</v>
      </c>
      <c r="U14" s="47">
        <f t="shared" si="0"/>
        <v>72</v>
      </c>
    </row>
    <row r="15" spans="9:21" x14ac:dyDescent="0.3">
      <c r="O15" s="29"/>
      <c r="P15" s="175">
        <v>14</v>
      </c>
      <c r="Q15" s="91" t="s">
        <v>685</v>
      </c>
      <c r="R15" s="91" t="s">
        <v>704</v>
      </c>
      <c r="S15" s="91">
        <v>44</v>
      </c>
      <c r="T15" s="91">
        <v>1</v>
      </c>
      <c r="U15" s="47">
        <f t="shared" si="0"/>
        <v>36</v>
      </c>
    </row>
    <row r="16" spans="9:21" x14ac:dyDescent="0.3">
      <c r="I16" s="172" t="s">
        <v>37</v>
      </c>
      <c r="J16" s="172" t="s">
        <v>36</v>
      </c>
      <c r="K16" s="172" t="s">
        <v>35</v>
      </c>
      <c r="L16" s="172" t="s">
        <v>34</v>
      </c>
      <c r="M16" s="172" t="s">
        <v>20</v>
      </c>
      <c r="N16" s="172" t="s">
        <v>33</v>
      </c>
      <c r="O16" s="29"/>
      <c r="P16" s="183">
        <v>15</v>
      </c>
      <c r="Q16" s="91" t="s">
        <v>685</v>
      </c>
      <c r="R16" s="91" t="s">
        <v>704</v>
      </c>
      <c r="S16" s="91">
        <v>46</v>
      </c>
      <c r="T16" s="91">
        <v>1</v>
      </c>
      <c r="U16" s="47">
        <f t="shared" si="0"/>
        <v>36</v>
      </c>
    </row>
    <row r="17" spans="7:21" x14ac:dyDescent="0.3">
      <c r="I17" s="175">
        <v>1</v>
      </c>
      <c r="J17" s="282" t="s">
        <v>690</v>
      </c>
      <c r="K17" s="106" t="s">
        <v>650</v>
      </c>
      <c r="L17" s="283" t="s">
        <v>714</v>
      </c>
      <c r="M17" s="282">
        <v>9</v>
      </c>
      <c r="N17" s="181">
        <f t="shared" ref="N17:N37" si="1">M17*36</f>
        <v>324</v>
      </c>
      <c r="O17" s="29"/>
      <c r="P17" s="183">
        <v>16</v>
      </c>
      <c r="Q17" s="91" t="s">
        <v>685</v>
      </c>
      <c r="R17" s="91" t="s">
        <v>651</v>
      </c>
      <c r="S17" s="91" t="s">
        <v>702</v>
      </c>
      <c r="T17" s="91">
        <v>4</v>
      </c>
      <c r="U17" s="47">
        <f t="shared" si="0"/>
        <v>144</v>
      </c>
    </row>
    <row r="18" spans="7:21" x14ac:dyDescent="0.3">
      <c r="I18" s="175">
        <v>2</v>
      </c>
      <c r="J18" s="282" t="s">
        <v>690</v>
      </c>
      <c r="K18" s="106" t="s">
        <v>674</v>
      </c>
      <c r="L18" s="111" t="s">
        <v>671</v>
      </c>
      <c r="M18" s="106">
        <v>3</v>
      </c>
      <c r="N18" s="181">
        <f t="shared" si="1"/>
        <v>108</v>
      </c>
      <c r="O18" s="29"/>
      <c r="P18" s="175">
        <v>17</v>
      </c>
      <c r="Q18" s="91" t="s">
        <v>685</v>
      </c>
      <c r="R18" s="91" t="s">
        <v>651</v>
      </c>
      <c r="S18" s="91" t="s">
        <v>700</v>
      </c>
      <c r="T18" s="91">
        <v>2</v>
      </c>
      <c r="U18" s="47">
        <f t="shared" si="0"/>
        <v>72</v>
      </c>
    </row>
    <row r="19" spans="7:21" x14ac:dyDescent="0.3">
      <c r="I19" s="183">
        <v>3</v>
      </c>
      <c r="J19" s="282" t="s">
        <v>690</v>
      </c>
      <c r="K19" s="106" t="s">
        <v>674</v>
      </c>
      <c r="L19" s="111" t="s">
        <v>713</v>
      </c>
      <c r="M19" s="106">
        <v>9</v>
      </c>
      <c r="N19" s="181">
        <f t="shared" si="1"/>
        <v>324</v>
      </c>
      <c r="O19" s="29"/>
      <c r="P19" s="183">
        <v>18</v>
      </c>
      <c r="Q19" s="91" t="s">
        <v>685</v>
      </c>
      <c r="R19" s="91" t="s">
        <v>697</v>
      </c>
      <c r="S19" s="91">
        <v>10</v>
      </c>
      <c r="T19" s="91">
        <v>4</v>
      </c>
      <c r="U19" s="47">
        <f t="shared" si="0"/>
        <v>144</v>
      </c>
    </row>
    <row r="20" spans="7:21" x14ac:dyDescent="0.3">
      <c r="I20" s="175">
        <v>4</v>
      </c>
      <c r="J20" s="282" t="s">
        <v>690</v>
      </c>
      <c r="K20" s="106" t="s">
        <v>692</v>
      </c>
      <c r="L20" s="111" t="s">
        <v>712</v>
      </c>
      <c r="M20" s="106">
        <v>4</v>
      </c>
      <c r="N20" s="181">
        <f t="shared" si="1"/>
        <v>144</v>
      </c>
      <c r="O20" s="29"/>
      <c r="P20" s="183">
        <v>19</v>
      </c>
      <c r="Q20" s="91" t="s">
        <v>685</v>
      </c>
      <c r="R20" s="91" t="s">
        <v>697</v>
      </c>
      <c r="S20" s="91">
        <v>14</v>
      </c>
      <c r="T20" s="91">
        <v>4</v>
      </c>
      <c r="U20" s="47">
        <f t="shared" si="0"/>
        <v>144</v>
      </c>
    </row>
    <row r="21" spans="7:21" x14ac:dyDescent="0.3">
      <c r="I21" s="175">
        <v>5</v>
      </c>
      <c r="J21" s="282" t="s">
        <v>690</v>
      </c>
      <c r="K21" s="282" t="s">
        <v>711</v>
      </c>
      <c r="L21" s="283" t="s">
        <v>137</v>
      </c>
      <c r="M21" s="282">
        <v>4</v>
      </c>
      <c r="N21" s="181">
        <f t="shared" si="1"/>
        <v>144</v>
      </c>
      <c r="O21" s="29"/>
      <c r="P21" s="175">
        <v>20</v>
      </c>
      <c r="Q21" s="91" t="s">
        <v>685</v>
      </c>
      <c r="R21" s="91" t="s">
        <v>697</v>
      </c>
      <c r="S21" s="91" t="s">
        <v>698</v>
      </c>
      <c r="T21" s="91">
        <v>12</v>
      </c>
      <c r="U21" s="47">
        <f t="shared" si="0"/>
        <v>432</v>
      </c>
    </row>
    <row r="22" spans="7:21" x14ac:dyDescent="0.3">
      <c r="I22" s="183">
        <v>6</v>
      </c>
      <c r="J22" s="282" t="s">
        <v>690</v>
      </c>
      <c r="K22" s="282" t="s">
        <v>711</v>
      </c>
      <c r="L22" s="284" t="s">
        <v>438</v>
      </c>
      <c r="M22" s="284">
        <v>4</v>
      </c>
      <c r="N22" s="181">
        <f t="shared" si="1"/>
        <v>144</v>
      </c>
      <c r="O22" s="29"/>
      <c r="P22" s="183">
        <v>21</v>
      </c>
      <c r="Q22" s="91" t="s">
        <v>685</v>
      </c>
      <c r="R22" s="91" t="s">
        <v>697</v>
      </c>
      <c r="S22" s="91">
        <v>2</v>
      </c>
      <c r="T22" s="91">
        <v>5</v>
      </c>
      <c r="U22" s="47">
        <f t="shared" si="0"/>
        <v>180</v>
      </c>
    </row>
    <row r="23" spans="7:21" x14ac:dyDescent="0.3">
      <c r="I23" s="175">
        <v>7</v>
      </c>
      <c r="J23" s="282" t="s">
        <v>690</v>
      </c>
      <c r="K23" s="284" t="s">
        <v>710</v>
      </c>
      <c r="L23" s="284">
        <v>108</v>
      </c>
      <c r="M23" s="284">
        <v>4</v>
      </c>
      <c r="N23" s="181">
        <f t="shared" si="1"/>
        <v>144</v>
      </c>
      <c r="O23" s="29"/>
      <c r="P23" s="183">
        <v>22</v>
      </c>
      <c r="Q23" s="91" t="s">
        <v>685</v>
      </c>
      <c r="R23" s="91" t="s">
        <v>694</v>
      </c>
      <c r="S23" s="91" t="s">
        <v>696</v>
      </c>
      <c r="T23" s="91">
        <v>4</v>
      </c>
      <c r="U23" s="47">
        <f t="shared" si="0"/>
        <v>144</v>
      </c>
    </row>
    <row r="24" spans="7:21" x14ac:dyDescent="0.3">
      <c r="I24" s="175">
        <v>8</v>
      </c>
      <c r="J24" s="282" t="s">
        <v>690</v>
      </c>
      <c r="K24" s="284" t="s">
        <v>709</v>
      </c>
      <c r="L24" s="284">
        <v>10</v>
      </c>
      <c r="M24" s="284">
        <v>2</v>
      </c>
      <c r="N24" s="181">
        <f t="shared" si="1"/>
        <v>72</v>
      </c>
      <c r="O24" s="29"/>
      <c r="P24" s="175">
        <v>23</v>
      </c>
      <c r="Q24" s="91" t="s">
        <v>685</v>
      </c>
      <c r="R24" s="91" t="s">
        <v>694</v>
      </c>
      <c r="S24" s="91" t="s">
        <v>693</v>
      </c>
      <c r="T24" s="91">
        <v>4</v>
      </c>
      <c r="U24" s="47">
        <f t="shared" si="0"/>
        <v>144</v>
      </c>
    </row>
    <row r="25" spans="7:21" x14ac:dyDescent="0.3">
      <c r="I25" s="183">
        <v>9</v>
      </c>
      <c r="J25" s="282" t="s">
        <v>690</v>
      </c>
      <c r="K25" s="284" t="s">
        <v>709</v>
      </c>
      <c r="L25" s="284">
        <v>74</v>
      </c>
      <c r="M25" s="284">
        <v>2</v>
      </c>
      <c r="N25" s="181">
        <f t="shared" si="1"/>
        <v>72</v>
      </c>
      <c r="O25" s="29"/>
      <c r="P25" s="183">
        <v>24</v>
      </c>
      <c r="Q25" s="91" t="s">
        <v>685</v>
      </c>
      <c r="R25" s="91" t="s">
        <v>669</v>
      </c>
      <c r="S25" s="91">
        <v>18</v>
      </c>
      <c r="T25" s="91">
        <v>4</v>
      </c>
      <c r="U25" s="47">
        <f t="shared" si="0"/>
        <v>144</v>
      </c>
    </row>
    <row r="26" spans="7:21" x14ac:dyDescent="0.3">
      <c r="I26" s="175">
        <v>10</v>
      </c>
      <c r="J26" s="282" t="s">
        <v>690</v>
      </c>
      <c r="K26" s="284" t="s">
        <v>707</v>
      </c>
      <c r="L26" s="284">
        <v>121</v>
      </c>
      <c r="M26" s="284">
        <v>2</v>
      </c>
      <c r="N26" s="181">
        <f t="shared" si="1"/>
        <v>72</v>
      </c>
      <c r="O26" s="29"/>
      <c r="P26" s="183">
        <v>25</v>
      </c>
      <c r="Q26" s="91" t="s">
        <v>685</v>
      </c>
      <c r="R26" s="91" t="s">
        <v>669</v>
      </c>
      <c r="S26" s="91">
        <v>4</v>
      </c>
      <c r="T26" s="91">
        <v>4</v>
      </c>
      <c r="U26" s="47">
        <f t="shared" si="0"/>
        <v>144</v>
      </c>
    </row>
    <row r="27" spans="7:21" x14ac:dyDescent="0.3">
      <c r="I27" s="175">
        <v>11</v>
      </c>
      <c r="J27" s="282" t="s">
        <v>690</v>
      </c>
      <c r="K27" s="284" t="s">
        <v>707</v>
      </c>
      <c r="L27" s="284">
        <v>98</v>
      </c>
      <c r="M27" s="284">
        <v>1</v>
      </c>
      <c r="N27" s="181">
        <f t="shared" si="1"/>
        <v>36</v>
      </c>
      <c r="O27" s="29"/>
      <c r="P27" s="175">
        <v>26</v>
      </c>
      <c r="Q27" s="91" t="s">
        <v>685</v>
      </c>
      <c r="R27" s="91" t="s">
        <v>669</v>
      </c>
      <c r="S27" s="91">
        <v>6</v>
      </c>
      <c r="T27" s="91">
        <v>4</v>
      </c>
      <c r="U27" s="47">
        <f t="shared" si="0"/>
        <v>144</v>
      </c>
    </row>
    <row r="28" spans="7:21" x14ac:dyDescent="0.3">
      <c r="I28" s="183">
        <v>12</v>
      </c>
      <c r="J28" s="282" t="s">
        <v>690</v>
      </c>
      <c r="K28" s="284" t="s">
        <v>635</v>
      </c>
      <c r="L28" s="284">
        <v>205</v>
      </c>
      <c r="M28" s="284">
        <v>8</v>
      </c>
      <c r="N28" s="181">
        <f t="shared" si="1"/>
        <v>288</v>
      </c>
      <c r="O28" s="29"/>
      <c r="P28" s="183">
        <v>27</v>
      </c>
      <c r="Q28" s="91" t="s">
        <v>685</v>
      </c>
      <c r="R28" s="91" t="s">
        <v>669</v>
      </c>
      <c r="S28" s="91">
        <v>8</v>
      </c>
      <c r="T28" s="91">
        <v>3</v>
      </c>
      <c r="U28" s="47">
        <f t="shared" si="0"/>
        <v>108</v>
      </c>
    </row>
    <row r="29" spans="7:21" ht="28.5" customHeight="1" thickBot="1" x14ac:dyDescent="0.35">
      <c r="I29" s="175">
        <v>13</v>
      </c>
      <c r="J29" s="282" t="s">
        <v>690</v>
      </c>
      <c r="K29" s="282" t="s">
        <v>705</v>
      </c>
      <c r="L29" s="283" t="s">
        <v>250</v>
      </c>
      <c r="M29" s="282">
        <v>10</v>
      </c>
      <c r="N29" s="181">
        <f t="shared" si="1"/>
        <v>360</v>
      </c>
      <c r="O29" s="29"/>
      <c r="P29" s="183">
        <v>28</v>
      </c>
      <c r="Q29" s="91" t="s">
        <v>685</v>
      </c>
      <c r="R29" s="91" t="s">
        <v>652</v>
      </c>
      <c r="S29" s="91">
        <v>37</v>
      </c>
      <c r="T29" s="91">
        <v>3</v>
      </c>
      <c r="U29" s="47">
        <f t="shared" si="0"/>
        <v>108</v>
      </c>
    </row>
    <row r="30" spans="7:21" ht="14.5" thickBot="1" x14ac:dyDescent="0.35">
      <c r="I30" s="175">
        <v>14</v>
      </c>
      <c r="J30" s="282" t="s">
        <v>690</v>
      </c>
      <c r="K30" s="282" t="s">
        <v>705</v>
      </c>
      <c r="L30" s="283" t="s">
        <v>76</v>
      </c>
      <c r="M30" s="282">
        <v>6</v>
      </c>
      <c r="N30" s="181">
        <f t="shared" si="1"/>
        <v>216</v>
      </c>
      <c r="O30" s="29"/>
      <c r="P30" s="175"/>
      <c r="Q30" s="181"/>
      <c r="R30" s="181"/>
      <c r="S30" s="267"/>
      <c r="T30" s="268">
        <f>SUM(T2:T29)</f>
        <v>97</v>
      </c>
      <c r="U30" s="268">
        <f>SUM(U2:U29)</f>
        <v>3492</v>
      </c>
    </row>
    <row r="31" spans="7:21" ht="18.75" customHeight="1" x14ac:dyDescent="0.3">
      <c r="I31" s="183">
        <v>15</v>
      </c>
      <c r="J31" s="282" t="s">
        <v>690</v>
      </c>
      <c r="K31" s="284" t="s">
        <v>699</v>
      </c>
      <c r="L31" s="284" t="s">
        <v>304</v>
      </c>
      <c r="M31" s="284">
        <v>4</v>
      </c>
      <c r="N31" s="181">
        <f t="shared" si="1"/>
        <v>144</v>
      </c>
      <c r="O31" s="29"/>
      <c r="P31" s="171"/>
      <c r="Q31" s="171"/>
      <c r="R31" s="171"/>
      <c r="S31" s="171"/>
      <c r="T31" s="171"/>
      <c r="U31" s="171"/>
    </row>
    <row r="32" spans="7:21" ht="17.25" customHeight="1" x14ac:dyDescent="0.3">
      <c r="G32" s="182"/>
      <c r="H32" s="182"/>
      <c r="I32" s="175">
        <v>16</v>
      </c>
      <c r="J32" s="282" t="s">
        <v>690</v>
      </c>
      <c r="K32" s="284" t="s">
        <v>699</v>
      </c>
      <c r="L32" s="284" t="s">
        <v>320</v>
      </c>
      <c r="M32" s="284">
        <v>4</v>
      </c>
      <c r="N32" s="181">
        <f t="shared" si="1"/>
        <v>144</v>
      </c>
      <c r="O32" s="29"/>
      <c r="P32" s="172" t="s">
        <v>37</v>
      </c>
      <c r="Q32" s="172" t="s">
        <v>36</v>
      </c>
      <c r="R32" s="172" t="s">
        <v>35</v>
      </c>
      <c r="S32" s="172" t="s">
        <v>34</v>
      </c>
      <c r="T32" s="172" t="s">
        <v>20</v>
      </c>
      <c r="U32" s="172" t="s">
        <v>33</v>
      </c>
    </row>
    <row r="33" spans="9:21" x14ac:dyDescent="0.3">
      <c r="I33" s="175">
        <v>17</v>
      </c>
      <c r="J33" s="282" t="s">
        <v>690</v>
      </c>
      <c r="K33" s="284" t="s">
        <v>699</v>
      </c>
      <c r="L33" s="284" t="s">
        <v>703</v>
      </c>
      <c r="M33" s="284">
        <v>8</v>
      </c>
      <c r="N33" s="181">
        <f t="shared" si="1"/>
        <v>288</v>
      </c>
      <c r="P33" s="175">
        <v>1</v>
      </c>
      <c r="Q33" s="91" t="s">
        <v>648</v>
      </c>
      <c r="R33" s="47" t="s">
        <v>647</v>
      </c>
      <c r="S33" s="47">
        <v>21</v>
      </c>
      <c r="T33" s="47">
        <v>4</v>
      </c>
      <c r="U33" s="47">
        <f t="shared" ref="U33:U61" si="2">T33*36</f>
        <v>144</v>
      </c>
    </row>
    <row r="34" spans="9:21" x14ac:dyDescent="0.3">
      <c r="I34" s="183">
        <v>18</v>
      </c>
      <c r="J34" s="282" t="s">
        <v>690</v>
      </c>
      <c r="K34" s="284" t="s">
        <v>699</v>
      </c>
      <c r="L34" s="284" t="s">
        <v>701</v>
      </c>
      <c r="M34" s="284">
        <v>4</v>
      </c>
      <c r="N34" s="181">
        <f t="shared" si="1"/>
        <v>144</v>
      </c>
      <c r="O34" s="29"/>
      <c r="P34" s="269">
        <v>2</v>
      </c>
      <c r="Q34" s="91" t="s">
        <v>648</v>
      </c>
      <c r="R34" s="47" t="s">
        <v>647</v>
      </c>
      <c r="S34" s="47">
        <v>23</v>
      </c>
      <c r="T34" s="47">
        <v>10</v>
      </c>
      <c r="U34" s="47">
        <f t="shared" si="2"/>
        <v>360</v>
      </c>
    </row>
    <row r="35" spans="9:21" x14ac:dyDescent="0.3">
      <c r="I35" s="175">
        <v>19</v>
      </c>
      <c r="J35" s="282" t="s">
        <v>690</v>
      </c>
      <c r="K35" s="284" t="s">
        <v>699</v>
      </c>
      <c r="L35" s="284" t="s">
        <v>190</v>
      </c>
      <c r="M35" s="284">
        <v>1</v>
      </c>
      <c r="N35" s="181">
        <f t="shared" si="1"/>
        <v>36</v>
      </c>
      <c r="O35" s="29"/>
      <c r="P35" s="188">
        <v>3</v>
      </c>
      <c r="Q35" s="91" t="s">
        <v>648</v>
      </c>
      <c r="R35" s="47" t="s">
        <v>647</v>
      </c>
      <c r="S35" s="47">
        <v>25</v>
      </c>
      <c r="T35" s="47">
        <v>3</v>
      </c>
      <c r="U35" s="47">
        <f t="shared" si="2"/>
        <v>108</v>
      </c>
    </row>
    <row r="36" spans="9:21" x14ac:dyDescent="0.3">
      <c r="I36" s="175">
        <v>20</v>
      </c>
      <c r="J36" s="282" t="s">
        <v>690</v>
      </c>
      <c r="K36" s="284" t="s">
        <v>699</v>
      </c>
      <c r="L36" s="284" t="s">
        <v>439</v>
      </c>
      <c r="M36" s="284">
        <v>4</v>
      </c>
      <c r="N36" s="181">
        <f t="shared" si="1"/>
        <v>144</v>
      </c>
      <c r="O36" s="29"/>
      <c r="P36" s="175">
        <v>4</v>
      </c>
      <c r="Q36" s="91" t="s">
        <v>648</v>
      </c>
      <c r="R36" s="47" t="s">
        <v>647</v>
      </c>
      <c r="S36" s="47">
        <v>27</v>
      </c>
      <c r="T36" s="47">
        <v>4</v>
      </c>
      <c r="U36" s="47">
        <f t="shared" si="2"/>
        <v>144</v>
      </c>
    </row>
    <row r="37" spans="9:21" ht="18.75" customHeight="1" thickBot="1" x14ac:dyDescent="0.35">
      <c r="I37" s="183">
        <v>21</v>
      </c>
      <c r="J37" s="282" t="s">
        <v>690</v>
      </c>
      <c r="K37" s="284" t="s">
        <v>699</v>
      </c>
      <c r="L37" s="284" t="s">
        <v>67</v>
      </c>
      <c r="M37" s="284">
        <v>6</v>
      </c>
      <c r="N37" s="181">
        <f t="shared" si="1"/>
        <v>216</v>
      </c>
      <c r="O37" s="29"/>
      <c r="P37" s="175">
        <v>5</v>
      </c>
      <c r="Q37" s="91" t="s">
        <v>648</v>
      </c>
      <c r="R37" s="47" t="s">
        <v>647</v>
      </c>
      <c r="S37" s="47">
        <v>9</v>
      </c>
      <c r="T37" s="47">
        <v>6</v>
      </c>
      <c r="U37" s="47">
        <f t="shared" si="2"/>
        <v>216</v>
      </c>
    </row>
    <row r="38" spans="9:21" ht="16.5" customHeight="1" thickBot="1" x14ac:dyDescent="0.35">
      <c r="I38" s="183"/>
      <c r="J38" s="181"/>
      <c r="K38" s="181"/>
      <c r="L38" s="267"/>
      <c r="M38" s="268">
        <f>SUM(M17:M37)</f>
        <v>99</v>
      </c>
      <c r="N38" s="268">
        <f>SUM(N17:N37)</f>
        <v>3564</v>
      </c>
      <c r="O38" s="29"/>
      <c r="P38" s="269">
        <v>6</v>
      </c>
      <c r="Q38" s="91" t="s">
        <v>648</v>
      </c>
      <c r="R38" s="47" t="s">
        <v>651</v>
      </c>
      <c r="S38" s="47">
        <v>20</v>
      </c>
      <c r="T38" s="47">
        <v>3</v>
      </c>
      <c r="U38" s="47">
        <f t="shared" si="2"/>
        <v>108</v>
      </c>
    </row>
    <row r="39" spans="9:21" ht="18.75" customHeight="1" x14ac:dyDescent="0.3">
      <c r="I39" s="171"/>
      <c r="J39" s="171"/>
      <c r="K39" s="171"/>
      <c r="L39" s="171"/>
      <c r="M39" s="171"/>
      <c r="N39" s="171"/>
      <c r="O39" s="29"/>
      <c r="P39" s="188">
        <v>7</v>
      </c>
      <c r="Q39" s="91" t="s">
        <v>648</v>
      </c>
      <c r="R39" s="91" t="s">
        <v>669</v>
      </c>
      <c r="S39" s="91">
        <v>3</v>
      </c>
      <c r="T39" s="91">
        <v>5</v>
      </c>
      <c r="U39" s="47">
        <f t="shared" si="2"/>
        <v>180</v>
      </c>
    </row>
    <row r="40" spans="9:21" x14ac:dyDescent="0.3">
      <c r="I40" s="172" t="s">
        <v>37</v>
      </c>
      <c r="J40" s="172" t="s">
        <v>36</v>
      </c>
      <c r="K40" s="172" t="s">
        <v>35</v>
      </c>
      <c r="L40" s="172" t="s">
        <v>34</v>
      </c>
      <c r="M40" s="172" t="s">
        <v>20</v>
      </c>
      <c r="N40" s="172" t="s">
        <v>33</v>
      </c>
      <c r="O40" s="29"/>
      <c r="P40" s="175">
        <v>8</v>
      </c>
      <c r="Q40" s="91" t="s">
        <v>648</v>
      </c>
      <c r="R40" s="91" t="s">
        <v>669</v>
      </c>
      <c r="S40" s="91">
        <v>5</v>
      </c>
      <c r="T40" s="91">
        <v>3</v>
      </c>
      <c r="U40" s="47">
        <f t="shared" si="2"/>
        <v>108</v>
      </c>
    </row>
    <row r="41" spans="9:21" x14ac:dyDescent="0.3">
      <c r="I41" s="183">
        <v>1</v>
      </c>
      <c r="J41" s="91" t="s">
        <v>655</v>
      </c>
      <c r="K41" s="95" t="s">
        <v>681</v>
      </c>
      <c r="L41" s="286" t="s">
        <v>691</v>
      </c>
      <c r="M41" s="95">
        <v>2</v>
      </c>
      <c r="N41" s="47">
        <f t="shared" ref="N41:N69" si="3">M41*36</f>
        <v>72</v>
      </c>
      <c r="O41" s="29"/>
      <c r="P41" s="175">
        <v>9</v>
      </c>
      <c r="Q41" s="91" t="s">
        <v>648</v>
      </c>
      <c r="R41" s="91" t="s">
        <v>669</v>
      </c>
      <c r="S41" s="91">
        <v>7</v>
      </c>
      <c r="T41" s="91">
        <v>4</v>
      </c>
      <c r="U41" s="47">
        <f t="shared" si="2"/>
        <v>144</v>
      </c>
    </row>
    <row r="42" spans="9:21" x14ac:dyDescent="0.3">
      <c r="I42" s="175">
        <v>2</v>
      </c>
      <c r="J42" s="91" t="s">
        <v>655</v>
      </c>
      <c r="K42" s="95" t="s">
        <v>681</v>
      </c>
      <c r="L42" s="286" t="s">
        <v>689</v>
      </c>
      <c r="M42" s="95">
        <v>2</v>
      </c>
      <c r="N42" s="47">
        <f t="shared" si="3"/>
        <v>72</v>
      </c>
      <c r="O42" s="29"/>
      <c r="P42" s="269">
        <v>10</v>
      </c>
      <c r="Q42" s="91" t="s">
        <v>648</v>
      </c>
      <c r="R42" s="91" t="s">
        <v>666</v>
      </c>
      <c r="S42" s="91">
        <v>11</v>
      </c>
      <c r="T42" s="91">
        <v>4</v>
      </c>
      <c r="U42" s="47">
        <f t="shared" si="2"/>
        <v>144</v>
      </c>
    </row>
    <row r="43" spans="9:21" x14ac:dyDescent="0.3">
      <c r="I43" s="183">
        <v>3</v>
      </c>
      <c r="J43" s="91" t="s">
        <v>655</v>
      </c>
      <c r="K43" s="95" t="s">
        <v>681</v>
      </c>
      <c r="L43" s="286" t="s">
        <v>688</v>
      </c>
      <c r="M43" s="95">
        <v>2</v>
      </c>
      <c r="N43" s="47">
        <f t="shared" si="3"/>
        <v>72</v>
      </c>
      <c r="O43" s="29"/>
      <c r="P43" s="188">
        <v>11</v>
      </c>
      <c r="Q43" s="91" t="s">
        <v>648</v>
      </c>
      <c r="R43" s="91" t="s">
        <v>666</v>
      </c>
      <c r="S43" s="91">
        <v>13</v>
      </c>
      <c r="T43" s="91">
        <v>5</v>
      </c>
      <c r="U43" s="47">
        <f t="shared" si="2"/>
        <v>180</v>
      </c>
    </row>
    <row r="44" spans="9:21" ht="15.75" customHeight="1" x14ac:dyDescent="0.3">
      <c r="I44" s="183">
        <v>4</v>
      </c>
      <c r="J44" s="91" t="s">
        <v>655</v>
      </c>
      <c r="K44" s="95" t="s">
        <v>681</v>
      </c>
      <c r="L44" s="286" t="s">
        <v>687</v>
      </c>
      <c r="M44" s="95">
        <v>2</v>
      </c>
      <c r="N44" s="47">
        <f t="shared" si="3"/>
        <v>72</v>
      </c>
      <c r="O44" s="29"/>
      <c r="P44" s="175">
        <v>12</v>
      </c>
      <c r="Q44" s="91" t="s">
        <v>648</v>
      </c>
      <c r="R44" s="91" t="s">
        <v>666</v>
      </c>
      <c r="S44" s="91">
        <v>9</v>
      </c>
      <c r="T44" s="91">
        <v>2</v>
      </c>
      <c r="U44" s="47">
        <f t="shared" si="2"/>
        <v>72</v>
      </c>
    </row>
    <row r="45" spans="9:21" x14ac:dyDescent="0.3">
      <c r="I45" s="175">
        <v>5</v>
      </c>
      <c r="J45" s="91" t="s">
        <v>655</v>
      </c>
      <c r="K45" s="95" t="s">
        <v>681</v>
      </c>
      <c r="L45" s="286" t="s">
        <v>686</v>
      </c>
      <c r="M45" s="95">
        <v>2</v>
      </c>
      <c r="N45" s="47">
        <f t="shared" si="3"/>
        <v>72</v>
      </c>
      <c r="O45" s="29"/>
      <c r="P45" s="175">
        <v>13</v>
      </c>
      <c r="Q45" s="91" t="s">
        <v>648</v>
      </c>
      <c r="R45" s="91" t="s">
        <v>653</v>
      </c>
      <c r="S45" s="91">
        <v>9</v>
      </c>
      <c r="T45" s="91">
        <v>2</v>
      </c>
      <c r="U45" s="47">
        <f t="shared" si="2"/>
        <v>72</v>
      </c>
    </row>
    <row r="46" spans="9:21" ht="33" customHeight="1" x14ac:dyDescent="0.3">
      <c r="I46" s="183">
        <v>6</v>
      </c>
      <c r="J46" s="91" t="s">
        <v>655</v>
      </c>
      <c r="K46" s="95" t="s">
        <v>681</v>
      </c>
      <c r="L46" s="286" t="s">
        <v>684</v>
      </c>
      <c r="M46" s="95">
        <v>2</v>
      </c>
      <c r="N46" s="47">
        <f t="shared" si="3"/>
        <v>72</v>
      </c>
      <c r="O46" s="29"/>
      <c r="P46" s="269">
        <v>14</v>
      </c>
      <c r="Q46" s="91" t="s">
        <v>648</v>
      </c>
      <c r="R46" s="91" t="s">
        <v>669</v>
      </c>
      <c r="S46" s="91">
        <v>19</v>
      </c>
      <c r="T46" s="91">
        <v>5</v>
      </c>
      <c r="U46" s="47">
        <f t="shared" si="2"/>
        <v>180</v>
      </c>
    </row>
    <row r="47" spans="9:21" x14ac:dyDescent="0.3">
      <c r="I47" s="183">
        <v>7</v>
      </c>
      <c r="J47" s="91" t="s">
        <v>655</v>
      </c>
      <c r="K47" s="95" t="s">
        <v>681</v>
      </c>
      <c r="L47" s="286" t="s">
        <v>683</v>
      </c>
      <c r="M47" s="95">
        <v>2</v>
      </c>
      <c r="N47" s="47">
        <f t="shared" si="3"/>
        <v>72</v>
      </c>
      <c r="O47" s="29"/>
      <c r="P47" s="188">
        <v>15</v>
      </c>
      <c r="Q47" s="91" t="s">
        <v>648</v>
      </c>
      <c r="R47" s="91" t="s">
        <v>652</v>
      </c>
      <c r="S47" s="91">
        <v>35</v>
      </c>
      <c r="T47" s="91">
        <v>2</v>
      </c>
      <c r="U47" s="47">
        <f t="shared" si="2"/>
        <v>72</v>
      </c>
    </row>
    <row r="48" spans="9:21" ht="18.75" customHeight="1" x14ac:dyDescent="0.3">
      <c r="I48" s="175">
        <v>8</v>
      </c>
      <c r="J48" s="91" t="s">
        <v>655</v>
      </c>
      <c r="K48" s="95" t="s">
        <v>681</v>
      </c>
      <c r="L48" s="286" t="s">
        <v>682</v>
      </c>
      <c r="M48" s="95">
        <v>2</v>
      </c>
      <c r="N48" s="47">
        <f t="shared" si="3"/>
        <v>72</v>
      </c>
      <c r="O48" s="29"/>
      <c r="P48" s="175">
        <v>16</v>
      </c>
      <c r="Q48" s="91" t="s">
        <v>648</v>
      </c>
      <c r="R48" s="91" t="s">
        <v>666</v>
      </c>
      <c r="S48" s="91">
        <v>20</v>
      </c>
      <c r="T48" s="91">
        <v>3</v>
      </c>
      <c r="U48" s="47">
        <f t="shared" si="2"/>
        <v>108</v>
      </c>
    </row>
    <row r="49" spans="1:21" x14ac:dyDescent="0.3">
      <c r="I49" s="183">
        <v>9</v>
      </c>
      <c r="J49" s="91" t="s">
        <v>655</v>
      </c>
      <c r="K49" s="95" t="s">
        <v>681</v>
      </c>
      <c r="L49" s="286" t="s">
        <v>680</v>
      </c>
      <c r="M49" s="95">
        <v>1</v>
      </c>
      <c r="N49" s="47">
        <f t="shared" si="3"/>
        <v>36</v>
      </c>
      <c r="O49" s="29"/>
      <c r="P49" s="175">
        <v>17</v>
      </c>
      <c r="Q49" s="91" t="s">
        <v>648</v>
      </c>
      <c r="R49" s="47" t="s">
        <v>661</v>
      </c>
      <c r="S49" s="47">
        <v>41</v>
      </c>
      <c r="T49" s="47">
        <v>3</v>
      </c>
      <c r="U49" s="47">
        <f t="shared" si="2"/>
        <v>108</v>
      </c>
    </row>
    <row r="50" spans="1:21" x14ac:dyDescent="0.3">
      <c r="I50" s="183">
        <v>10</v>
      </c>
      <c r="J50" s="91" t="s">
        <v>655</v>
      </c>
      <c r="K50" s="106" t="s">
        <v>345</v>
      </c>
      <c r="L50" s="111" t="s">
        <v>679</v>
      </c>
      <c r="M50" s="106">
        <v>1</v>
      </c>
      <c r="N50" s="47">
        <f t="shared" si="3"/>
        <v>36</v>
      </c>
      <c r="O50" s="29"/>
      <c r="P50" s="269">
        <v>18</v>
      </c>
      <c r="Q50" s="91" t="s">
        <v>648</v>
      </c>
      <c r="R50" s="47" t="s">
        <v>661</v>
      </c>
      <c r="S50" s="47">
        <v>43</v>
      </c>
      <c r="T50" s="47">
        <v>2</v>
      </c>
      <c r="U50" s="47">
        <f t="shared" si="2"/>
        <v>72</v>
      </c>
    </row>
    <row r="51" spans="1:21" ht="30" customHeight="1" x14ac:dyDescent="0.3">
      <c r="I51" s="175">
        <v>11</v>
      </c>
      <c r="J51" s="91" t="s">
        <v>655</v>
      </c>
      <c r="K51" s="106" t="s">
        <v>345</v>
      </c>
      <c r="L51" s="111" t="s">
        <v>678</v>
      </c>
      <c r="M51" s="106">
        <v>1</v>
      </c>
      <c r="N51" s="47">
        <f t="shared" si="3"/>
        <v>36</v>
      </c>
      <c r="O51" s="29"/>
      <c r="P51" s="188">
        <v>19</v>
      </c>
      <c r="Q51" s="91" t="s">
        <v>648</v>
      </c>
      <c r="R51" s="47" t="s">
        <v>661</v>
      </c>
      <c r="S51" s="47">
        <v>47</v>
      </c>
      <c r="T51" s="47">
        <v>2</v>
      </c>
      <c r="U51" s="47">
        <f t="shared" si="2"/>
        <v>72</v>
      </c>
    </row>
    <row r="52" spans="1:21" ht="17.25" customHeight="1" x14ac:dyDescent="0.3">
      <c r="I52" s="183">
        <v>12</v>
      </c>
      <c r="J52" s="91" t="s">
        <v>655</v>
      </c>
      <c r="K52" s="106" t="s">
        <v>674</v>
      </c>
      <c r="L52" s="111" t="s">
        <v>677</v>
      </c>
      <c r="M52" s="106">
        <v>1</v>
      </c>
      <c r="N52" s="47">
        <f t="shared" si="3"/>
        <v>36</v>
      </c>
      <c r="O52" s="29"/>
      <c r="P52" s="175">
        <v>20</v>
      </c>
      <c r="Q52" s="91" t="s">
        <v>648</v>
      </c>
      <c r="R52" s="47" t="s">
        <v>660</v>
      </c>
      <c r="S52" s="47">
        <v>27</v>
      </c>
      <c r="T52" s="47">
        <v>10</v>
      </c>
      <c r="U52" s="47">
        <f t="shared" si="2"/>
        <v>360</v>
      </c>
    </row>
    <row r="53" spans="1:21" x14ac:dyDescent="0.3">
      <c r="I53" s="183">
        <v>13</v>
      </c>
      <c r="J53" s="91" t="s">
        <v>655</v>
      </c>
      <c r="K53" s="106" t="s">
        <v>674</v>
      </c>
      <c r="L53" s="111" t="s">
        <v>676</v>
      </c>
      <c r="M53" s="106">
        <v>1</v>
      </c>
      <c r="N53" s="47">
        <f t="shared" si="3"/>
        <v>36</v>
      </c>
      <c r="O53" s="29"/>
      <c r="P53" s="175">
        <v>21</v>
      </c>
      <c r="Q53" s="91" t="s">
        <v>648</v>
      </c>
      <c r="R53" s="47" t="s">
        <v>635</v>
      </c>
      <c r="S53" s="47" t="s">
        <v>657</v>
      </c>
      <c r="T53" s="47">
        <v>3</v>
      </c>
      <c r="U53" s="47">
        <f t="shared" si="2"/>
        <v>108</v>
      </c>
    </row>
    <row r="54" spans="1:21" ht="15.5" thickBot="1" x14ac:dyDescent="0.35">
      <c r="A54" s="563" t="s">
        <v>695</v>
      </c>
      <c r="B54" s="563"/>
      <c r="C54" s="563"/>
      <c r="D54" s="563"/>
      <c r="E54" s="563"/>
      <c r="F54" s="563"/>
      <c r="I54" s="175">
        <v>14</v>
      </c>
      <c r="J54" s="91" t="s">
        <v>655</v>
      </c>
      <c r="K54" s="106" t="s">
        <v>674</v>
      </c>
      <c r="L54" s="111" t="s">
        <v>675</v>
      </c>
      <c r="M54" s="106">
        <v>1</v>
      </c>
      <c r="N54" s="47">
        <f t="shared" si="3"/>
        <v>36</v>
      </c>
      <c r="O54" s="29"/>
      <c r="P54" s="269">
        <v>22</v>
      </c>
      <c r="Q54" s="91" t="s">
        <v>648</v>
      </c>
      <c r="R54" s="47" t="s">
        <v>635</v>
      </c>
      <c r="S54" s="47">
        <v>204</v>
      </c>
      <c r="T54" s="47">
        <v>5</v>
      </c>
      <c r="U54" s="47">
        <f t="shared" si="2"/>
        <v>180</v>
      </c>
    </row>
    <row r="55" spans="1:21" ht="15" customHeight="1" thickBot="1" x14ac:dyDescent="0.35">
      <c r="A55" s="67" t="s">
        <v>123</v>
      </c>
      <c r="B55" s="67" t="s">
        <v>1041</v>
      </c>
      <c r="C55" s="67" t="s">
        <v>122</v>
      </c>
      <c r="D55" s="67" t="s">
        <v>121</v>
      </c>
      <c r="E55" s="67" t="s">
        <v>120</v>
      </c>
      <c r="F55" s="67" t="s">
        <v>119</v>
      </c>
      <c r="I55" s="183">
        <v>15</v>
      </c>
      <c r="J55" s="91" t="s">
        <v>655</v>
      </c>
      <c r="K55" s="106" t="s">
        <v>650</v>
      </c>
      <c r="L55" s="111" t="s">
        <v>673</v>
      </c>
      <c r="M55" s="106">
        <v>2</v>
      </c>
      <c r="N55" s="47">
        <f t="shared" si="3"/>
        <v>72</v>
      </c>
      <c r="O55" s="29"/>
      <c r="P55" s="188">
        <v>23</v>
      </c>
      <c r="Q55" s="91" t="s">
        <v>648</v>
      </c>
      <c r="R55" s="47" t="s">
        <v>654</v>
      </c>
      <c r="S55" s="47">
        <v>18</v>
      </c>
      <c r="T55" s="47">
        <v>2</v>
      </c>
      <c r="U55" s="47">
        <f t="shared" si="2"/>
        <v>72</v>
      </c>
    </row>
    <row r="56" spans="1:21" ht="15.75" customHeight="1" thickBot="1" x14ac:dyDescent="0.35">
      <c r="A56" s="564" t="s">
        <v>117</v>
      </c>
      <c r="B56" s="565"/>
      <c r="C56" s="566"/>
      <c r="D56" s="176">
        <v>750</v>
      </c>
      <c r="E56" s="176">
        <v>420</v>
      </c>
      <c r="F56" s="176">
        <v>250</v>
      </c>
      <c r="I56" s="183">
        <v>16</v>
      </c>
      <c r="J56" s="91" t="s">
        <v>655</v>
      </c>
      <c r="K56" s="106" t="s">
        <v>650</v>
      </c>
      <c r="L56" s="111" t="s">
        <v>672</v>
      </c>
      <c r="M56" s="106">
        <v>4</v>
      </c>
      <c r="N56" s="47">
        <f t="shared" si="3"/>
        <v>144</v>
      </c>
      <c r="O56" s="29"/>
      <c r="P56" s="175">
        <v>24</v>
      </c>
      <c r="Q56" s="91" t="s">
        <v>648</v>
      </c>
      <c r="R56" s="47" t="s">
        <v>654</v>
      </c>
      <c r="S56" s="47">
        <v>21</v>
      </c>
      <c r="T56" s="47">
        <v>1</v>
      </c>
      <c r="U56" s="47">
        <f t="shared" si="2"/>
        <v>36</v>
      </c>
    </row>
    <row r="57" spans="1:21" ht="16" thickBot="1" x14ac:dyDescent="0.4">
      <c r="A57" s="177" t="s">
        <v>690</v>
      </c>
      <c r="B57" s="234" t="s">
        <v>1094</v>
      </c>
      <c r="C57" s="178">
        <f>M38</f>
        <v>99</v>
      </c>
      <c r="D57" s="179">
        <f>C57*D56</f>
        <v>74250</v>
      </c>
      <c r="E57" s="179">
        <f>C57*E56</f>
        <v>41580</v>
      </c>
      <c r="F57" s="179">
        <f>C57*F56</f>
        <v>24750</v>
      </c>
      <c r="I57" s="175">
        <v>17</v>
      </c>
      <c r="J57" s="91" t="s">
        <v>655</v>
      </c>
      <c r="K57" s="106" t="s">
        <v>650</v>
      </c>
      <c r="L57" s="111" t="s">
        <v>670</v>
      </c>
      <c r="M57" s="106">
        <v>3</v>
      </c>
      <c r="N57" s="47">
        <f t="shared" si="3"/>
        <v>108</v>
      </c>
      <c r="O57" s="29"/>
      <c r="P57" s="175">
        <v>25</v>
      </c>
      <c r="Q57" s="91" t="s">
        <v>648</v>
      </c>
      <c r="R57" s="47" t="s">
        <v>647</v>
      </c>
      <c r="S57" s="47">
        <v>10</v>
      </c>
      <c r="T57" s="47">
        <v>2</v>
      </c>
      <c r="U57" s="47">
        <f t="shared" si="2"/>
        <v>72</v>
      </c>
    </row>
    <row r="58" spans="1:21" ht="16" thickBot="1" x14ac:dyDescent="0.4">
      <c r="A58" s="177" t="s">
        <v>655</v>
      </c>
      <c r="B58" s="234" t="s">
        <v>1094</v>
      </c>
      <c r="C58" s="178">
        <f>M70</f>
        <v>69</v>
      </c>
      <c r="D58" s="179">
        <f>C58*D56</f>
        <v>51750</v>
      </c>
      <c r="E58" s="179">
        <f>C58*E56</f>
        <v>28980</v>
      </c>
      <c r="F58" s="179">
        <f>C58*F56</f>
        <v>17250</v>
      </c>
      <c r="I58" s="183">
        <v>18</v>
      </c>
      <c r="J58" s="91" t="s">
        <v>655</v>
      </c>
      <c r="K58" s="106" t="s">
        <v>650</v>
      </c>
      <c r="L58" s="111" t="s">
        <v>668</v>
      </c>
      <c r="M58" s="106">
        <v>1</v>
      </c>
      <c r="N58" s="47">
        <f t="shared" si="3"/>
        <v>36</v>
      </c>
      <c r="O58" s="29"/>
      <c r="P58" s="269">
        <v>26</v>
      </c>
      <c r="Q58" s="91" t="s">
        <v>648</v>
      </c>
      <c r="R58" s="91" t="s">
        <v>653</v>
      </c>
      <c r="S58" s="47">
        <v>28</v>
      </c>
      <c r="T58" s="47">
        <v>3</v>
      </c>
      <c r="U58" s="47">
        <f t="shared" si="2"/>
        <v>108</v>
      </c>
    </row>
    <row r="59" spans="1:21" ht="16" thickBot="1" x14ac:dyDescent="0.4">
      <c r="A59" s="177" t="s">
        <v>685</v>
      </c>
      <c r="B59" s="234" t="s">
        <v>1094</v>
      </c>
      <c r="C59" s="195">
        <f>T30</f>
        <v>97</v>
      </c>
      <c r="D59" s="179">
        <f>C59*D56</f>
        <v>72750</v>
      </c>
      <c r="E59" s="179">
        <f>C59*E56</f>
        <v>40740</v>
      </c>
      <c r="F59" s="179">
        <f>C59*F56</f>
        <v>24250</v>
      </c>
      <c r="I59" s="183">
        <v>19</v>
      </c>
      <c r="J59" s="91" t="s">
        <v>655</v>
      </c>
      <c r="K59" s="106" t="s">
        <v>650</v>
      </c>
      <c r="L59" s="111" t="s">
        <v>667</v>
      </c>
      <c r="M59" s="106">
        <v>2</v>
      </c>
      <c r="N59" s="47">
        <f t="shared" si="3"/>
        <v>72</v>
      </c>
      <c r="O59" s="29"/>
      <c r="P59" s="188">
        <v>27</v>
      </c>
      <c r="Q59" s="91" t="s">
        <v>648</v>
      </c>
      <c r="R59" s="91" t="s">
        <v>651</v>
      </c>
      <c r="S59" s="47">
        <v>4</v>
      </c>
      <c r="T59" s="47">
        <v>1</v>
      </c>
      <c r="U59" s="47">
        <f t="shared" si="2"/>
        <v>36</v>
      </c>
    </row>
    <row r="60" spans="1:21" ht="29.25" customHeight="1" thickBot="1" x14ac:dyDescent="0.4">
      <c r="A60" s="177" t="s">
        <v>648</v>
      </c>
      <c r="B60" s="234" t="s">
        <v>1094</v>
      </c>
      <c r="C60" s="195">
        <f>T62</f>
        <v>107</v>
      </c>
      <c r="D60" s="179">
        <f>D56*C60</f>
        <v>80250</v>
      </c>
      <c r="E60" s="179">
        <f>E56*C60</f>
        <v>44940</v>
      </c>
      <c r="F60" s="179">
        <f>F56*C60</f>
        <v>26750</v>
      </c>
      <c r="I60" s="175">
        <v>20</v>
      </c>
      <c r="J60" s="91" t="s">
        <v>655</v>
      </c>
      <c r="K60" s="106" t="s">
        <v>650</v>
      </c>
      <c r="L60" s="111" t="s">
        <v>665</v>
      </c>
      <c r="M60" s="106">
        <v>5</v>
      </c>
      <c r="N60" s="47">
        <f t="shared" si="3"/>
        <v>180</v>
      </c>
      <c r="O60" s="29"/>
      <c r="P60" s="175">
        <v>28</v>
      </c>
      <c r="Q60" s="91" t="s">
        <v>648</v>
      </c>
      <c r="R60" s="91" t="s">
        <v>651</v>
      </c>
      <c r="S60" s="47">
        <v>8</v>
      </c>
      <c r="T60" s="47">
        <v>2</v>
      </c>
      <c r="U60" s="47">
        <f t="shared" si="2"/>
        <v>72</v>
      </c>
    </row>
    <row r="61" spans="1:21" ht="18.75" customHeight="1" thickBot="1" x14ac:dyDescent="0.4">
      <c r="A61" s="177" t="s">
        <v>629</v>
      </c>
      <c r="B61" s="234" t="s">
        <v>1094</v>
      </c>
      <c r="C61" s="195">
        <f>T85</f>
        <v>69</v>
      </c>
      <c r="D61" s="179">
        <f>D56*C61</f>
        <v>51750</v>
      </c>
      <c r="E61" s="179">
        <f>E56*C61</f>
        <v>28980</v>
      </c>
      <c r="F61" s="179">
        <f>F56*C61</f>
        <v>17250</v>
      </c>
      <c r="I61" s="183">
        <v>21</v>
      </c>
      <c r="J61" s="91" t="s">
        <v>655</v>
      </c>
      <c r="K61" s="95" t="s">
        <v>647</v>
      </c>
      <c r="L61" s="286" t="s">
        <v>664</v>
      </c>
      <c r="M61" s="95">
        <v>3</v>
      </c>
      <c r="N61" s="47">
        <f t="shared" si="3"/>
        <v>108</v>
      </c>
      <c r="O61" s="29"/>
      <c r="P61" s="175">
        <v>29</v>
      </c>
      <c r="Q61" s="91" t="s">
        <v>648</v>
      </c>
      <c r="R61" s="47" t="s">
        <v>647</v>
      </c>
      <c r="S61" s="47">
        <v>16</v>
      </c>
      <c r="T61" s="47">
        <v>6</v>
      </c>
      <c r="U61" s="47">
        <f t="shared" si="2"/>
        <v>216</v>
      </c>
    </row>
    <row r="62" spans="1:21" ht="15.75" customHeight="1" thickBot="1" x14ac:dyDescent="0.4">
      <c r="A62" s="177" t="s">
        <v>634</v>
      </c>
      <c r="B62" s="234" t="s">
        <v>1094</v>
      </c>
      <c r="C62" s="195">
        <f>M93</f>
        <v>46</v>
      </c>
      <c r="D62" s="179">
        <f>D56*C62</f>
        <v>34500</v>
      </c>
      <c r="E62" s="179">
        <f>E56*C62</f>
        <v>19320</v>
      </c>
      <c r="F62" s="179">
        <f>F56*C62</f>
        <v>11500</v>
      </c>
      <c r="I62" s="183">
        <v>22</v>
      </c>
      <c r="J62" s="91" t="s">
        <v>655</v>
      </c>
      <c r="K62" s="95" t="s">
        <v>662</v>
      </c>
      <c r="L62" s="286" t="s">
        <v>663</v>
      </c>
      <c r="M62" s="95">
        <v>2</v>
      </c>
      <c r="N62" s="47">
        <f t="shared" si="3"/>
        <v>72</v>
      </c>
      <c r="O62" s="29"/>
      <c r="P62" s="91"/>
      <c r="Q62" s="181"/>
      <c r="R62" s="181"/>
      <c r="S62" s="267"/>
      <c r="T62" s="285">
        <f>SUM(T33:T61)</f>
        <v>107</v>
      </c>
      <c r="U62" s="285">
        <f>SUM(U33:U61)</f>
        <v>3852</v>
      </c>
    </row>
    <row r="63" spans="1:21" ht="30.75" customHeight="1" thickBot="1" x14ac:dyDescent="0.35">
      <c r="A63" s="184" t="s">
        <v>5</v>
      </c>
      <c r="B63" s="184"/>
      <c r="C63" s="185">
        <f>SUM(C57:C62)</f>
        <v>487</v>
      </c>
      <c r="D63" s="186">
        <f>SUM(D57:D62)</f>
        <v>365250</v>
      </c>
      <c r="E63" s="186">
        <f>SUM(E57:E62)</f>
        <v>204540</v>
      </c>
      <c r="F63" s="186">
        <f>SUM(F57:F62)</f>
        <v>121750</v>
      </c>
      <c r="I63" s="175">
        <v>23</v>
      </c>
      <c r="J63" s="91" t="s">
        <v>655</v>
      </c>
      <c r="K63" s="95" t="s">
        <v>659</v>
      </c>
      <c r="L63" s="286" t="s">
        <v>658</v>
      </c>
      <c r="M63" s="95">
        <v>4</v>
      </c>
      <c r="N63" s="47">
        <f t="shared" si="3"/>
        <v>144</v>
      </c>
      <c r="O63" s="29"/>
    </row>
    <row r="64" spans="1:21" ht="15.5" thickBot="1" x14ac:dyDescent="0.35">
      <c r="A64" s="564" t="s">
        <v>117</v>
      </c>
      <c r="B64" s="565"/>
      <c r="C64" s="566"/>
      <c r="D64" s="176">
        <v>1400</v>
      </c>
      <c r="E64" s="176">
        <v>750</v>
      </c>
      <c r="F64" s="176">
        <v>430</v>
      </c>
      <c r="I64" s="183">
        <v>24</v>
      </c>
      <c r="J64" s="91" t="s">
        <v>655</v>
      </c>
      <c r="K64" s="47" t="s">
        <v>643</v>
      </c>
      <c r="L64" s="47">
        <v>22</v>
      </c>
      <c r="M64" s="47">
        <v>2</v>
      </c>
      <c r="N64" s="47">
        <f t="shared" si="3"/>
        <v>72</v>
      </c>
      <c r="O64" s="29"/>
      <c r="P64" s="172" t="s">
        <v>37</v>
      </c>
      <c r="Q64" s="172" t="s">
        <v>36</v>
      </c>
      <c r="R64" s="172" t="s">
        <v>35</v>
      </c>
      <c r="S64" s="172" t="s">
        <v>34</v>
      </c>
      <c r="T64" s="172" t="s">
        <v>20</v>
      </c>
      <c r="U64" s="172" t="s">
        <v>33</v>
      </c>
    </row>
    <row r="65" spans="1:22" ht="16" thickBot="1" x14ac:dyDescent="0.4">
      <c r="A65" s="177" t="s">
        <v>1105</v>
      </c>
      <c r="B65" s="234" t="s">
        <v>1094</v>
      </c>
      <c r="C65" s="178">
        <f>M8</f>
        <v>29</v>
      </c>
      <c r="D65" s="179">
        <f>C65*D64</f>
        <v>40600</v>
      </c>
      <c r="E65" s="179">
        <f>C65*E64</f>
        <v>21750</v>
      </c>
      <c r="F65" s="179">
        <f>C65*F64</f>
        <v>12470</v>
      </c>
      <c r="I65" s="183">
        <v>25</v>
      </c>
      <c r="J65" s="91" t="s">
        <v>655</v>
      </c>
      <c r="K65" s="47" t="s">
        <v>639</v>
      </c>
      <c r="L65" s="47">
        <v>10</v>
      </c>
      <c r="M65" s="47">
        <v>2</v>
      </c>
      <c r="N65" s="47">
        <f t="shared" si="3"/>
        <v>72</v>
      </c>
      <c r="O65" s="29"/>
      <c r="P65" s="91">
        <v>1</v>
      </c>
      <c r="Q65" s="91" t="s">
        <v>629</v>
      </c>
      <c r="R65" s="47" t="s">
        <v>643</v>
      </c>
      <c r="S65" s="47">
        <v>38</v>
      </c>
      <c r="T65" s="47">
        <v>4</v>
      </c>
      <c r="U65" s="47">
        <f t="shared" ref="U65:U84" si="4">T65*36</f>
        <v>144</v>
      </c>
    </row>
    <row r="66" spans="1:22" ht="16" thickBot="1" x14ac:dyDescent="0.4">
      <c r="A66" s="177" t="s">
        <v>1106</v>
      </c>
      <c r="B66" s="234" t="s">
        <v>1094</v>
      </c>
      <c r="C66" s="178">
        <f>M13</f>
        <v>8</v>
      </c>
      <c r="D66" s="179">
        <f>C66*D64</f>
        <v>11200</v>
      </c>
      <c r="E66" s="179">
        <f>C66*E64</f>
        <v>6000</v>
      </c>
      <c r="F66" s="179">
        <f>C66*F64</f>
        <v>3440</v>
      </c>
      <c r="I66" s="175">
        <v>26</v>
      </c>
      <c r="J66" s="91" t="s">
        <v>655</v>
      </c>
      <c r="K66" s="47" t="s">
        <v>639</v>
      </c>
      <c r="L66" s="47">
        <v>22</v>
      </c>
      <c r="M66" s="47">
        <v>3</v>
      </c>
      <c r="N66" s="47">
        <f t="shared" si="3"/>
        <v>108</v>
      </c>
      <c r="O66" s="29"/>
      <c r="P66" s="91">
        <v>2</v>
      </c>
      <c r="Q66" s="91" t="s">
        <v>629</v>
      </c>
      <c r="R66" s="47" t="s">
        <v>643</v>
      </c>
      <c r="S66" s="47">
        <v>43</v>
      </c>
      <c r="T66" s="47">
        <v>4</v>
      </c>
      <c r="U66" s="47">
        <f t="shared" si="4"/>
        <v>144</v>
      </c>
    </row>
    <row r="67" spans="1:22" ht="15.5" thickBot="1" x14ac:dyDescent="0.35">
      <c r="A67" s="184" t="s">
        <v>5</v>
      </c>
      <c r="B67" s="184"/>
      <c r="C67" s="185">
        <f>SUM(C65:C66)</f>
        <v>37</v>
      </c>
      <c r="D67" s="186">
        <f>SUM(D65:D66)</f>
        <v>51800</v>
      </c>
      <c r="E67" s="186">
        <f>SUM(E65:E66)</f>
        <v>27750</v>
      </c>
      <c r="F67" s="186">
        <f>SUM(F65:F66)</f>
        <v>15910</v>
      </c>
      <c r="I67" s="183">
        <v>27</v>
      </c>
      <c r="J67" s="91" t="s">
        <v>655</v>
      </c>
      <c r="K67" s="47" t="s">
        <v>635</v>
      </c>
      <c r="L67" s="47" t="s">
        <v>656</v>
      </c>
      <c r="M67" s="47">
        <v>4</v>
      </c>
      <c r="N67" s="47">
        <f t="shared" si="3"/>
        <v>144</v>
      </c>
      <c r="O67" s="29"/>
      <c r="P67" s="91">
        <v>3</v>
      </c>
      <c r="Q67" s="91" t="s">
        <v>629</v>
      </c>
      <c r="R67" s="47" t="s">
        <v>643</v>
      </c>
      <c r="S67" s="47">
        <v>53</v>
      </c>
      <c r="T67" s="47">
        <v>2</v>
      </c>
      <c r="U67" s="47">
        <f t="shared" si="4"/>
        <v>72</v>
      </c>
    </row>
    <row r="68" spans="1:22" ht="14.5" thickBot="1" x14ac:dyDescent="0.35">
      <c r="I68" s="183">
        <v>28</v>
      </c>
      <c r="J68" s="91" t="s">
        <v>655</v>
      </c>
      <c r="K68" s="47" t="s">
        <v>635</v>
      </c>
      <c r="L68" s="47">
        <v>147</v>
      </c>
      <c r="M68" s="47">
        <v>4</v>
      </c>
      <c r="N68" s="47">
        <f t="shared" si="3"/>
        <v>144</v>
      </c>
      <c r="O68" s="29"/>
      <c r="P68" s="91">
        <v>4</v>
      </c>
      <c r="Q68" s="91" t="s">
        <v>629</v>
      </c>
      <c r="R68" s="47" t="s">
        <v>643</v>
      </c>
      <c r="S68" s="47">
        <v>55</v>
      </c>
      <c r="T68" s="47">
        <v>1</v>
      </c>
      <c r="U68" s="47">
        <f t="shared" si="4"/>
        <v>36</v>
      </c>
    </row>
    <row r="69" spans="1:22" ht="30.5" thickBot="1" x14ac:dyDescent="0.35">
      <c r="A69" s="67" t="s">
        <v>123</v>
      </c>
      <c r="B69" s="67" t="s">
        <v>1041</v>
      </c>
      <c r="C69" s="166" t="s">
        <v>1025</v>
      </c>
      <c r="D69" s="468" t="s">
        <v>1182</v>
      </c>
      <c r="E69" s="469" t="s">
        <v>1181</v>
      </c>
      <c r="I69" s="175">
        <v>29</v>
      </c>
      <c r="J69" s="91" t="s">
        <v>655</v>
      </c>
      <c r="K69" s="47" t="s">
        <v>635</v>
      </c>
      <c r="L69" s="47">
        <v>153</v>
      </c>
      <c r="M69" s="47">
        <v>6</v>
      </c>
      <c r="N69" s="47">
        <f t="shared" si="3"/>
        <v>216</v>
      </c>
      <c r="O69" s="29"/>
      <c r="P69" s="91">
        <v>5</v>
      </c>
      <c r="Q69" s="91" t="s">
        <v>629</v>
      </c>
      <c r="R69" s="47" t="s">
        <v>639</v>
      </c>
      <c r="S69" s="47">
        <v>36</v>
      </c>
      <c r="T69" s="47">
        <v>7</v>
      </c>
      <c r="U69" s="47">
        <f t="shared" si="4"/>
        <v>252</v>
      </c>
    </row>
    <row r="70" spans="1:22" ht="15.5" thickBot="1" x14ac:dyDescent="0.35">
      <c r="A70" s="567" t="s">
        <v>1024</v>
      </c>
      <c r="B70" s="568"/>
      <c r="C70" s="569"/>
      <c r="D70" s="186">
        <v>3000</v>
      </c>
      <c r="E70" s="186">
        <v>2400</v>
      </c>
      <c r="I70" s="175"/>
      <c r="J70" s="181"/>
      <c r="K70" s="181"/>
      <c r="L70" s="267"/>
      <c r="M70" s="268">
        <f>SUM(M41:M69)</f>
        <v>69</v>
      </c>
      <c r="N70" s="268">
        <f>SUM(N41:N69)</f>
        <v>2484</v>
      </c>
      <c r="O70" s="29"/>
      <c r="P70" s="91">
        <v>6</v>
      </c>
      <c r="Q70" s="91" t="s">
        <v>629</v>
      </c>
      <c r="R70" s="47" t="s">
        <v>639</v>
      </c>
      <c r="S70" s="47">
        <v>38</v>
      </c>
      <c r="T70" s="47">
        <v>4</v>
      </c>
      <c r="U70" s="47">
        <f t="shared" si="4"/>
        <v>144</v>
      </c>
    </row>
    <row r="71" spans="1:22" ht="16" thickBot="1" x14ac:dyDescent="0.4">
      <c r="A71" s="279" t="s">
        <v>1044</v>
      </c>
      <c r="B71" s="177" t="s">
        <v>1042</v>
      </c>
      <c r="C71" s="280">
        <f>M2</f>
        <v>4</v>
      </c>
      <c r="D71" s="281">
        <f>D70*C71</f>
        <v>12000</v>
      </c>
      <c r="E71" s="281">
        <f>C71*E70</f>
        <v>9600</v>
      </c>
      <c r="O71" s="29"/>
      <c r="P71" s="91">
        <v>7</v>
      </c>
      <c r="Q71" s="91" t="s">
        <v>629</v>
      </c>
      <c r="R71" s="47" t="s">
        <v>639</v>
      </c>
      <c r="S71" s="47">
        <v>42</v>
      </c>
      <c r="T71" s="47">
        <v>3</v>
      </c>
      <c r="U71" s="47">
        <f t="shared" si="4"/>
        <v>108</v>
      </c>
    </row>
    <row r="72" spans="1:22" ht="15.5" thickBot="1" x14ac:dyDescent="0.35">
      <c r="A72" s="184" t="s">
        <v>5</v>
      </c>
      <c r="B72" s="184"/>
      <c r="C72" s="185">
        <f>SUM(C71)</f>
        <v>4</v>
      </c>
      <c r="D72" s="186">
        <f>SUM(D71)</f>
        <v>12000</v>
      </c>
      <c r="E72" s="186">
        <f>SUM(E71)</f>
        <v>9600</v>
      </c>
      <c r="I72" s="172" t="s">
        <v>37</v>
      </c>
      <c r="J72" s="172" t="s">
        <v>36</v>
      </c>
      <c r="K72" s="172" t="s">
        <v>35</v>
      </c>
      <c r="L72" s="172" t="s">
        <v>34</v>
      </c>
      <c r="M72" s="172" t="s">
        <v>20</v>
      </c>
      <c r="N72" s="172" t="s">
        <v>33</v>
      </c>
      <c r="O72" s="29"/>
      <c r="P72" s="91">
        <v>8</v>
      </c>
      <c r="Q72" s="91" t="s">
        <v>629</v>
      </c>
      <c r="R72" s="47" t="s">
        <v>639</v>
      </c>
      <c r="S72" s="47">
        <v>48</v>
      </c>
      <c r="T72" s="47">
        <v>2</v>
      </c>
      <c r="U72" s="47">
        <f t="shared" si="4"/>
        <v>72</v>
      </c>
      <c r="V72" s="29"/>
    </row>
    <row r="73" spans="1:22" ht="14.5" thickBot="1" x14ac:dyDescent="0.35">
      <c r="I73" s="188">
        <v>1</v>
      </c>
      <c r="J73" s="91" t="s">
        <v>634</v>
      </c>
      <c r="K73" s="91" t="s">
        <v>636</v>
      </c>
      <c r="L73" s="91">
        <v>4</v>
      </c>
      <c r="M73" s="91">
        <v>1</v>
      </c>
      <c r="N73" s="47">
        <f t="shared" ref="N73:N92" si="5">M73*36</f>
        <v>36</v>
      </c>
      <c r="O73" s="29"/>
      <c r="P73" s="91">
        <v>9</v>
      </c>
      <c r="Q73" s="91" t="s">
        <v>629</v>
      </c>
      <c r="R73" s="47" t="s">
        <v>638</v>
      </c>
      <c r="S73" s="47">
        <v>5</v>
      </c>
      <c r="T73" s="47">
        <v>1</v>
      </c>
      <c r="U73" s="47">
        <f t="shared" si="4"/>
        <v>36</v>
      </c>
    </row>
    <row r="74" spans="1:22" ht="14.5" thickBot="1" x14ac:dyDescent="0.35">
      <c r="A74" s="241" t="s">
        <v>1083</v>
      </c>
      <c r="B74" s="317">
        <f>C72+C67+C63</f>
        <v>528</v>
      </c>
      <c r="I74" s="91">
        <v>2</v>
      </c>
      <c r="J74" s="91" t="s">
        <v>634</v>
      </c>
      <c r="K74" s="91" t="s">
        <v>650</v>
      </c>
      <c r="L74" s="91">
        <v>62</v>
      </c>
      <c r="M74" s="91">
        <v>2</v>
      </c>
      <c r="N74" s="47">
        <f t="shared" si="5"/>
        <v>72</v>
      </c>
      <c r="O74" s="29"/>
      <c r="P74" s="91">
        <v>10</v>
      </c>
      <c r="Q74" s="91" t="s">
        <v>629</v>
      </c>
      <c r="R74" s="47" t="s">
        <v>635</v>
      </c>
      <c r="S74" s="47">
        <v>182</v>
      </c>
      <c r="T74" s="47">
        <v>2</v>
      </c>
      <c r="U74" s="47">
        <f t="shared" si="4"/>
        <v>72</v>
      </c>
    </row>
    <row r="75" spans="1:22" x14ac:dyDescent="0.3">
      <c r="I75" s="91">
        <v>3</v>
      </c>
      <c r="J75" s="91" t="s">
        <v>634</v>
      </c>
      <c r="K75" s="91" t="s">
        <v>650</v>
      </c>
      <c r="L75" s="91">
        <v>64</v>
      </c>
      <c r="M75" s="91">
        <v>2</v>
      </c>
      <c r="N75" s="47">
        <f t="shared" si="5"/>
        <v>72</v>
      </c>
      <c r="O75" s="29"/>
      <c r="P75" s="91">
        <v>11</v>
      </c>
      <c r="Q75" s="91" t="s">
        <v>629</v>
      </c>
      <c r="R75" s="47" t="s">
        <v>635</v>
      </c>
      <c r="S75" s="47">
        <v>184</v>
      </c>
      <c r="T75" s="47">
        <v>6</v>
      </c>
      <c r="U75" s="47">
        <f t="shared" si="4"/>
        <v>216</v>
      </c>
    </row>
    <row r="76" spans="1:22" x14ac:dyDescent="0.3">
      <c r="I76" s="91">
        <v>4</v>
      </c>
      <c r="J76" s="91" t="s">
        <v>634</v>
      </c>
      <c r="K76" s="91" t="s">
        <v>650</v>
      </c>
      <c r="L76" s="91">
        <v>86</v>
      </c>
      <c r="M76" s="91">
        <v>8</v>
      </c>
      <c r="N76" s="47">
        <f t="shared" si="5"/>
        <v>288</v>
      </c>
      <c r="O76" s="29"/>
      <c r="P76" s="91">
        <v>12</v>
      </c>
      <c r="Q76" s="91" t="s">
        <v>629</v>
      </c>
      <c r="R76" s="47" t="s">
        <v>635</v>
      </c>
      <c r="S76" s="47">
        <v>186</v>
      </c>
      <c r="T76" s="47">
        <v>4</v>
      </c>
      <c r="U76" s="47">
        <f t="shared" si="4"/>
        <v>144</v>
      </c>
    </row>
    <row r="77" spans="1:22" x14ac:dyDescent="0.3">
      <c r="I77" s="91">
        <v>5</v>
      </c>
      <c r="J77" s="91" t="s">
        <v>634</v>
      </c>
      <c r="K77" s="91" t="s">
        <v>649</v>
      </c>
      <c r="L77" s="91">
        <v>96</v>
      </c>
      <c r="M77" s="91">
        <v>3</v>
      </c>
      <c r="N77" s="47">
        <f t="shared" si="5"/>
        <v>108</v>
      </c>
      <c r="O77" s="29"/>
      <c r="P77" s="91">
        <v>13</v>
      </c>
      <c r="Q77" s="91" t="s">
        <v>629</v>
      </c>
      <c r="R77" s="47" t="s">
        <v>632</v>
      </c>
      <c r="S77" s="47">
        <v>11</v>
      </c>
      <c r="T77" s="47">
        <v>3</v>
      </c>
      <c r="U77" s="47">
        <f t="shared" si="4"/>
        <v>108</v>
      </c>
    </row>
    <row r="78" spans="1:22" ht="15" x14ac:dyDescent="0.3">
      <c r="A78" s="303" t="s">
        <v>1009</v>
      </c>
      <c r="B78" s="303"/>
      <c r="C78" s="302"/>
      <c r="I78" s="91">
        <v>6</v>
      </c>
      <c r="J78" s="91" t="s">
        <v>634</v>
      </c>
      <c r="K78" s="91" t="s">
        <v>637</v>
      </c>
      <c r="L78" s="91">
        <v>1</v>
      </c>
      <c r="M78" s="91">
        <v>2</v>
      </c>
      <c r="N78" s="47">
        <f t="shared" si="5"/>
        <v>72</v>
      </c>
      <c r="O78" s="29"/>
      <c r="P78" s="91">
        <v>14</v>
      </c>
      <c r="Q78" s="91" t="s">
        <v>629</v>
      </c>
      <c r="R78" s="47" t="s">
        <v>631</v>
      </c>
      <c r="S78" s="47">
        <v>13</v>
      </c>
      <c r="T78" s="47">
        <v>5</v>
      </c>
      <c r="U78" s="47">
        <f t="shared" si="4"/>
        <v>180</v>
      </c>
    </row>
    <row r="79" spans="1:22" x14ac:dyDescent="0.3">
      <c r="I79" s="91">
        <v>7</v>
      </c>
      <c r="J79" s="91" t="s">
        <v>634</v>
      </c>
      <c r="K79" s="91" t="s">
        <v>637</v>
      </c>
      <c r="L79" s="91" t="s">
        <v>646</v>
      </c>
      <c r="M79" s="91">
        <v>2</v>
      </c>
      <c r="N79" s="47">
        <f t="shared" si="5"/>
        <v>72</v>
      </c>
      <c r="O79" s="29"/>
      <c r="P79" s="91">
        <v>15</v>
      </c>
      <c r="Q79" s="91" t="s">
        <v>629</v>
      </c>
      <c r="R79" s="47" t="s">
        <v>631</v>
      </c>
      <c r="S79" s="47">
        <v>19</v>
      </c>
      <c r="T79" s="47">
        <v>3</v>
      </c>
      <c r="U79" s="47">
        <f t="shared" si="4"/>
        <v>108</v>
      </c>
    </row>
    <row r="80" spans="1:22" x14ac:dyDescent="0.3">
      <c r="I80" s="91">
        <v>8</v>
      </c>
      <c r="J80" s="91" t="s">
        <v>634</v>
      </c>
      <c r="K80" s="91" t="s">
        <v>637</v>
      </c>
      <c r="L80" s="117" t="s">
        <v>645</v>
      </c>
      <c r="M80" s="91">
        <v>4</v>
      </c>
      <c r="N80" s="47">
        <f t="shared" si="5"/>
        <v>144</v>
      </c>
      <c r="O80" s="29"/>
      <c r="P80" s="91">
        <v>16</v>
      </c>
      <c r="Q80" s="91" t="s">
        <v>629</v>
      </c>
      <c r="R80" s="47" t="s">
        <v>631</v>
      </c>
      <c r="S80" s="47">
        <v>27</v>
      </c>
      <c r="T80" s="47">
        <v>2</v>
      </c>
      <c r="U80" s="47">
        <f t="shared" si="4"/>
        <v>72</v>
      </c>
    </row>
    <row r="81" spans="9:21" ht="17.25" customHeight="1" x14ac:dyDescent="0.3">
      <c r="I81" s="91">
        <v>9</v>
      </c>
      <c r="J81" s="91" t="s">
        <v>634</v>
      </c>
      <c r="K81" s="47" t="s">
        <v>635</v>
      </c>
      <c r="L81" s="47">
        <v>106</v>
      </c>
      <c r="M81" s="47">
        <v>5</v>
      </c>
      <c r="N81" s="47">
        <f t="shared" si="5"/>
        <v>180</v>
      </c>
      <c r="O81" s="29"/>
      <c r="P81" s="91">
        <v>17</v>
      </c>
      <c r="Q81" s="91" t="s">
        <v>629</v>
      </c>
      <c r="R81" s="47" t="s">
        <v>631</v>
      </c>
      <c r="S81" s="47">
        <v>7</v>
      </c>
      <c r="T81" s="47">
        <v>4</v>
      </c>
      <c r="U81" s="47">
        <f t="shared" si="4"/>
        <v>144</v>
      </c>
    </row>
    <row r="82" spans="9:21" x14ac:dyDescent="0.3">
      <c r="I82" s="91">
        <v>10</v>
      </c>
      <c r="J82" s="91" t="s">
        <v>634</v>
      </c>
      <c r="K82" s="47" t="s">
        <v>635</v>
      </c>
      <c r="L82" s="47">
        <v>128</v>
      </c>
      <c r="M82" s="47">
        <v>1</v>
      </c>
      <c r="N82" s="47">
        <f t="shared" si="5"/>
        <v>36</v>
      </c>
      <c r="O82" s="29"/>
      <c r="P82" s="91">
        <v>18</v>
      </c>
      <c r="Q82" s="91" t="s">
        <v>629</v>
      </c>
      <c r="R82" s="47" t="s">
        <v>630</v>
      </c>
      <c r="S82" s="47">
        <v>1</v>
      </c>
      <c r="T82" s="47">
        <v>3</v>
      </c>
      <c r="U82" s="47">
        <f t="shared" si="4"/>
        <v>108</v>
      </c>
    </row>
    <row r="83" spans="9:21" x14ac:dyDescent="0.3">
      <c r="I83" s="188">
        <v>11</v>
      </c>
      <c r="J83" s="91" t="s">
        <v>634</v>
      </c>
      <c r="K83" s="47" t="s">
        <v>635</v>
      </c>
      <c r="L83" s="47" t="s">
        <v>644</v>
      </c>
      <c r="M83" s="47">
        <v>3</v>
      </c>
      <c r="N83" s="47">
        <f t="shared" si="5"/>
        <v>108</v>
      </c>
      <c r="O83" s="29"/>
      <c r="P83" s="91">
        <v>19</v>
      </c>
      <c r="Q83" s="91" t="s">
        <v>629</v>
      </c>
      <c r="R83" s="47" t="s">
        <v>630</v>
      </c>
      <c r="S83" s="47">
        <v>10</v>
      </c>
      <c r="T83" s="47">
        <v>5</v>
      </c>
      <c r="U83" s="47">
        <f t="shared" si="4"/>
        <v>180</v>
      </c>
    </row>
    <row r="84" spans="9:21" ht="14.5" thickBot="1" x14ac:dyDescent="0.35">
      <c r="I84" s="91">
        <v>12</v>
      </c>
      <c r="J84" s="91" t="s">
        <v>634</v>
      </c>
      <c r="K84" s="47" t="s">
        <v>635</v>
      </c>
      <c r="L84" s="47">
        <v>138</v>
      </c>
      <c r="M84" s="47">
        <v>4</v>
      </c>
      <c r="N84" s="47">
        <f t="shared" si="5"/>
        <v>144</v>
      </c>
      <c r="O84" s="29"/>
      <c r="P84" s="192">
        <v>20</v>
      </c>
      <c r="Q84" s="192" t="s">
        <v>629</v>
      </c>
      <c r="R84" s="114" t="s">
        <v>628</v>
      </c>
      <c r="S84" s="114">
        <v>3</v>
      </c>
      <c r="T84" s="114">
        <v>4</v>
      </c>
      <c r="U84" s="114">
        <f t="shared" si="4"/>
        <v>144</v>
      </c>
    </row>
    <row r="85" spans="9:21" ht="14.5" thickBot="1" x14ac:dyDescent="0.35">
      <c r="I85" s="91">
        <v>13</v>
      </c>
      <c r="J85" s="91" t="s">
        <v>634</v>
      </c>
      <c r="K85" s="47" t="s">
        <v>642</v>
      </c>
      <c r="L85" s="47" t="s">
        <v>641</v>
      </c>
      <c r="M85" s="47">
        <v>1</v>
      </c>
      <c r="N85" s="47">
        <f t="shared" si="5"/>
        <v>36</v>
      </c>
      <c r="O85" s="29"/>
      <c r="P85" s="91"/>
      <c r="Q85" s="181"/>
      <c r="R85" s="181"/>
      <c r="S85" s="267"/>
      <c r="T85" s="268">
        <f>SUM(T65:T84)</f>
        <v>69</v>
      </c>
      <c r="U85" s="268">
        <f>SUM(U65:U84)</f>
        <v>2484</v>
      </c>
    </row>
    <row r="86" spans="9:21" x14ac:dyDescent="0.3">
      <c r="I86" s="91">
        <v>14</v>
      </c>
      <c r="J86" s="91" t="s">
        <v>634</v>
      </c>
      <c r="K86" s="47" t="s">
        <v>640</v>
      </c>
      <c r="L86" s="47">
        <v>5</v>
      </c>
      <c r="M86" s="47">
        <v>1</v>
      </c>
      <c r="N86" s="47">
        <f t="shared" si="5"/>
        <v>36</v>
      </c>
      <c r="O86" s="29"/>
      <c r="Q86" s="22"/>
      <c r="R86" s="22"/>
      <c r="S86" s="22"/>
      <c r="T86" s="22"/>
      <c r="U86" s="22"/>
    </row>
    <row r="87" spans="9:21" x14ac:dyDescent="0.3">
      <c r="I87" s="91">
        <v>15</v>
      </c>
      <c r="J87" s="91" t="s">
        <v>634</v>
      </c>
      <c r="K87" s="47" t="s">
        <v>637</v>
      </c>
      <c r="L87" s="47">
        <v>7</v>
      </c>
      <c r="M87" s="47">
        <v>1</v>
      </c>
      <c r="N87" s="47">
        <f t="shared" si="5"/>
        <v>36</v>
      </c>
      <c r="O87" s="29"/>
      <c r="Q87" s="22"/>
      <c r="R87" s="287"/>
      <c r="S87" s="287"/>
      <c r="T87" s="287"/>
      <c r="U87" s="22"/>
    </row>
    <row r="88" spans="9:21" x14ac:dyDescent="0.3">
      <c r="I88" s="91">
        <v>16</v>
      </c>
      <c r="J88" s="91" t="s">
        <v>634</v>
      </c>
      <c r="K88" s="47" t="s">
        <v>637</v>
      </c>
      <c r="L88" s="47">
        <v>21</v>
      </c>
      <c r="M88" s="47">
        <v>1</v>
      </c>
      <c r="N88" s="47">
        <f t="shared" si="5"/>
        <v>36</v>
      </c>
      <c r="O88" s="29"/>
      <c r="Q88" s="22"/>
      <c r="R88" s="287"/>
      <c r="S88" s="287"/>
      <c r="T88" s="287"/>
      <c r="U88" s="22"/>
    </row>
    <row r="89" spans="9:21" x14ac:dyDescent="0.3">
      <c r="I89" s="91">
        <v>17</v>
      </c>
      <c r="J89" s="91" t="s">
        <v>634</v>
      </c>
      <c r="K89" s="47" t="s">
        <v>637</v>
      </c>
      <c r="L89" s="47">
        <v>23</v>
      </c>
      <c r="M89" s="47">
        <v>1</v>
      </c>
      <c r="N89" s="47">
        <f t="shared" si="5"/>
        <v>36</v>
      </c>
      <c r="O89" s="29"/>
      <c r="Q89" s="22"/>
      <c r="R89" s="22"/>
      <c r="S89" s="287"/>
      <c r="T89" s="287"/>
      <c r="U89" s="22"/>
    </row>
    <row r="90" spans="9:21" x14ac:dyDescent="0.3">
      <c r="I90" s="91">
        <v>18</v>
      </c>
      <c r="J90" s="91" t="s">
        <v>634</v>
      </c>
      <c r="K90" s="47" t="s">
        <v>636</v>
      </c>
      <c r="L90" s="47">
        <v>3</v>
      </c>
      <c r="M90" s="47">
        <v>2</v>
      </c>
      <c r="N90" s="47">
        <f t="shared" si="5"/>
        <v>72</v>
      </c>
      <c r="O90" s="29"/>
      <c r="Q90" s="22"/>
      <c r="R90" s="22"/>
      <c r="S90" s="287"/>
      <c r="T90" s="287"/>
      <c r="U90" s="22"/>
    </row>
    <row r="91" spans="9:21" x14ac:dyDescent="0.3">
      <c r="I91" s="91">
        <v>19</v>
      </c>
      <c r="J91" s="91" t="s">
        <v>634</v>
      </c>
      <c r="K91" s="114" t="s">
        <v>633</v>
      </c>
      <c r="L91" s="114">
        <v>14</v>
      </c>
      <c r="M91" s="114">
        <v>1</v>
      </c>
      <c r="N91" s="114">
        <f t="shared" si="5"/>
        <v>36</v>
      </c>
      <c r="O91" s="29"/>
      <c r="Q91" s="22"/>
      <c r="R91" s="22"/>
      <c r="S91" s="287"/>
      <c r="T91" s="287"/>
      <c r="U91" s="22"/>
    </row>
    <row r="92" spans="9:21" x14ac:dyDescent="0.3">
      <c r="I92" s="91">
        <v>20</v>
      </c>
      <c r="J92" s="91" t="s">
        <v>634</v>
      </c>
      <c r="K92" s="47" t="s">
        <v>650</v>
      </c>
      <c r="L92" s="47">
        <v>74</v>
      </c>
      <c r="M92" s="47">
        <v>1</v>
      </c>
      <c r="N92" s="47">
        <f t="shared" si="5"/>
        <v>36</v>
      </c>
      <c r="O92" s="29"/>
      <c r="Q92" s="229"/>
      <c r="R92" s="229"/>
      <c r="S92" s="229"/>
      <c r="T92" s="109"/>
      <c r="U92" s="229"/>
    </row>
    <row r="93" spans="9:21" ht="14.5" thickBot="1" x14ac:dyDescent="0.35">
      <c r="I93" s="91"/>
      <c r="J93" s="181"/>
      <c r="K93" s="219"/>
      <c r="L93" s="288"/>
      <c r="M93" s="285">
        <f>SUM(M73:M92)</f>
        <v>46</v>
      </c>
      <c r="N93" s="285">
        <f>SUM(N73:N92)</f>
        <v>1656</v>
      </c>
      <c r="O93" s="29"/>
      <c r="Q93" s="22"/>
      <c r="R93" s="227"/>
      <c r="S93" s="228"/>
      <c r="T93" s="228"/>
    </row>
    <row r="94" spans="9:21" x14ac:dyDescent="0.3">
      <c r="O94" s="29"/>
      <c r="Q94" s="22"/>
      <c r="R94" s="227"/>
      <c r="S94" s="228"/>
      <c r="T94" s="228"/>
    </row>
    <row r="95" spans="9:21" x14ac:dyDescent="0.3">
      <c r="O95" s="29"/>
      <c r="Q95" s="22"/>
      <c r="R95" s="227"/>
      <c r="S95" s="228"/>
      <c r="T95" s="228"/>
    </row>
    <row r="96" spans="9:21" x14ac:dyDescent="0.3">
      <c r="O96" s="29"/>
      <c r="Q96" s="22"/>
      <c r="R96" s="227"/>
      <c r="S96" s="228"/>
      <c r="T96" s="228"/>
    </row>
    <row r="97" spans="7:20" x14ac:dyDescent="0.3">
      <c r="O97" s="29"/>
      <c r="Q97" s="22"/>
      <c r="R97" s="227"/>
      <c r="S97" s="228"/>
      <c r="T97" s="228"/>
    </row>
    <row r="98" spans="7:20" x14ac:dyDescent="0.3">
      <c r="O98" s="29"/>
      <c r="Q98" s="22"/>
      <c r="R98" s="227"/>
      <c r="S98" s="228"/>
      <c r="T98" s="228"/>
    </row>
    <row r="99" spans="7:20" x14ac:dyDescent="0.3">
      <c r="O99" s="29"/>
      <c r="Q99" s="22"/>
      <c r="R99" s="227"/>
      <c r="S99" s="228"/>
      <c r="T99" s="228"/>
    </row>
    <row r="100" spans="7:20" x14ac:dyDescent="0.3">
      <c r="O100" s="29"/>
      <c r="Q100" s="22"/>
      <c r="R100" s="227"/>
      <c r="S100" s="228"/>
      <c r="T100" s="228"/>
    </row>
    <row r="101" spans="7:20" x14ac:dyDescent="0.3">
      <c r="O101" s="29"/>
      <c r="Q101" s="22"/>
      <c r="R101" s="227"/>
      <c r="S101" s="228"/>
      <c r="T101" s="228"/>
    </row>
    <row r="102" spans="7:20" x14ac:dyDescent="0.3">
      <c r="O102" s="29"/>
      <c r="Q102" s="22"/>
      <c r="R102" s="227"/>
      <c r="S102" s="228"/>
      <c r="T102" s="228"/>
    </row>
    <row r="103" spans="7:20" x14ac:dyDescent="0.3">
      <c r="O103" s="29"/>
      <c r="Q103" s="22"/>
      <c r="R103" s="227"/>
      <c r="S103" s="228"/>
      <c r="T103" s="228"/>
    </row>
    <row r="104" spans="7:20" x14ac:dyDescent="0.3">
      <c r="O104" s="29"/>
      <c r="Q104" s="22"/>
      <c r="R104" s="227"/>
      <c r="S104" s="228"/>
      <c r="T104" s="228"/>
    </row>
    <row r="105" spans="7:20" x14ac:dyDescent="0.3">
      <c r="O105" s="29"/>
      <c r="Q105" s="22"/>
      <c r="R105" s="227"/>
      <c r="S105" s="228"/>
      <c r="T105" s="228"/>
    </row>
    <row r="106" spans="7:20" x14ac:dyDescent="0.3">
      <c r="O106" s="29"/>
      <c r="Q106" s="22"/>
      <c r="R106" s="227"/>
      <c r="S106" s="228"/>
      <c r="T106" s="228"/>
    </row>
    <row r="107" spans="7:20" x14ac:dyDescent="0.3">
      <c r="O107" s="29"/>
      <c r="Q107" s="22"/>
      <c r="R107" s="227"/>
      <c r="S107" s="228"/>
      <c r="T107" s="228"/>
    </row>
    <row r="108" spans="7:20" x14ac:dyDescent="0.3">
      <c r="O108" s="29"/>
      <c r="Q108" s="22"/>
      <c r="R108" s="227"/>
      <c r="S108" s="228"/>
      <c r="T108" s="228"/>
    </row>
    <row r="109" spans="7:20" x14ac:dyDescent="0.3">
      <c r="O109" s="29"/>
      <c r="Q109" s="22"/>
      <c r="R109" s="227"/>
      <c r="S109" s="228"/>
      <c r="T109" s="228"/>
    </row>
    <row r="110" spans="7:20" x14ac:dyDescent="0.3">
      <c r="G110" s="29"/>
      <c r="H110" s="29"/>
      <c r="O110" s="29"/>
      <c r="Q110" s="22"/>
      <c r="R110" s="227"/>
      <c r="S110" s="228"/>
      <c r="T110" s="228"/>
    </row>
    <row r="111" spans="7:20" x14ac:dyDescent="0.3">
      <c r="O111" s="29"/>
      <c r="Q111" s="22"/>
      <c r="R111" s="227"/>
      <c r="S111" s="228"/>
      <c r="T111" s="228"/>
    </row>
    <row r="112" spans="7:20" x14ac:dyDescent="0.3">
      <c r="O112" s="29"/>
      <c r="Q112" s="22"/>
      <c r="R112" s="227"/>
      <c r="S112" s="228"/>
      <c r="T112" s="228"/>
    </row>
    <row r="113" spans="15:20" x14ac:dyDescent="0.3">
      <c r="O113" s="29"/>
      <c r="Q113" s="22"/>
      <c r="R113" s="227"/>
      <c r="S113" s="228"/>
      <c r="T113" s="228"/>
    </row>
    <row r="114" spans="15:20" x14ac:dyDescent="0.3">
      <c r="O114" s="29"/>
      <c r="Q114" s="22"/>
      <c r="R114" s="227"/>
      <c r="S114" s="228"/>
      <c r="T114" s="228"/>
    </row>
    <row r="115" spans="15:20" x14ac:dyDescent="0.3">
      <c r="O115" s="29"/>
      <c r="Q115" s="22"/>
      <c r="R115" s="227"/>
      <c r="S115" s="228"/>
      <c r="T115" s="228"/>
    </row>
    <row r="116" spans="15:20" x14ac:dyDescent="0.3">
      <c r="O116" s="29"/>
      <c r="Q116" s="22"/>
      <c r="R116" s="227"/>
      <c r="S116" s="228"/>
      <c r="T116" s="228"/>
    </row>
    <row r="117" spans="15:20" x14ac:dyDescent="0.3">
      <c r="O117" s="29"/>
      <c r="Q117" s="22"/>
      <c r="R117" s="227"/>
      <c r="S117" s="228"/>
      <c r="T117" s="228"/>
    </row>
    <row r="118" spans="15:20" x14ac:dyDescent="0.3">
      <c r="O118" s="29"/>
      <c r="Q118" s="22"/>
      <c r="R118" s="227"/>
      <c r="S118" s="228"/>
      <c r="T118" s="228"/>
    </row>
    <row r="119" spans="15:20" x14ac:dyDescent="0.3">
      <c r="O119" s="29"/>
      <c r="Q119" s="22"/>
      <c r="R119" s="227"/>
      <c r="S119" s="228"/>
      <c r="T119" s="228"/>
    </row>
    <row r="120" spans="15:20" x14ac:dyDescent="0.3">
      <c r="O120" s="29"/>
      <c r="Q120" s="22"/>
      <c r="R120" s="227"/>
      <c r="S120" s="228"/>
      <c r="T120" s="228"/>
    </row>
    <row r="121" spans="15:20" x14ac:dyDescent="0.3">
      <c r="O121" s="29"/>
      <c r="Q121" s="22"/>
      <c r="R121" s="227"/>
      <c r="S121" s="228"/>
      <c r="T121" s="228"/>
    </row>
    <row r="122" spans="15:20" x14ac:dyDescent="0.3">
      <c r="O122" s="29"/>
      <c r="Q122" s="22"/>
      <c r="R122" s="227"/>
      <c r="S122" s="228"/>
      <c r="T122" s="228"/>
    </row>
    <row r="123" spans="15:20" x14ac:dyDescent="0.3">
      <c r="O123" s="29"/>
      <c r="Q123" s="22"/>
      <c r="R123" s="227"/>
      <c r="S123" s="228"/>
      <c r="T123" s="228"/>
    </row>
    <row r="124" spans="15:20" x14ac:dyDescent="0.3">
      <c r="O124" s="29"/>
      <c r="Q124" s="22"/>
      <c r="R124" s="227"/>
      <c r="S124" s="228"/>
      <c r="T124" s="228"/>
    </row>
    <row r="125" spans="15:20" x14ac:dyDescent="0.3">
      <c r="O125" s="29"/>
      <c r="Q125" s="22"/>
      <c r="R125" s="227"/>
      <c r="S125" s="228"/>
      <c r="T125" s="228"/>
    </row>
    <row r="126" spans="15:20" x14ac:dyDescent="0.3">
      <c r="O126" s="29"/>
      <c r="Q126" s="22"/>
      <c r="R126" s="227"/>
      <c r="S126" s="228"/>
      <c r="T126" s="228"/>
    </row>
    <row r="127" spans="15:20" x14ac:dyDescent="0.3">
      <c r="O127" s="29"/>
      <c r="Q127" s="22"/>
      <c r="R127" s="227"/>
      <c r="S127" s="228"/>
      <c r="T127" s="228"/>
    </row>
    <row r="128" spans="15:20" x14ac:dyDescent="0.3">
      <c r="O128" s="29"/>
      <c r="Q128" s="22"/>
      <c r="R128" s="227"/>
      <c r="S128" s="228"/>
      <c r="T128" s="228"/>
    </row>
    <row r="129" spans="15:20" x14ac:dyDescent="0.3">
      <c r="O129" s="29"/>
      <c r="Q129" s="22"/>
      <c r="R129" s="227"/>
      <c r="S129" s="228"/>
      <c r="T129" s="228"/>
    </row>
    <row r="130" spans="15:20" x14ac:dyDescent="0.3">
      <c r="O130" s="29"/>
      <c r="Q130" s="22"/>
      <c r="R130" s="227"/>
      <c r="S130" s="228"/>
      <c r="T130" s="228"/>
    </row>
    <row r="131" spans="15:20" x14ac:dyDescent="0.3">
      <c r="O131" s="29"/>
      <c r="Q131" s="22"/>
      <c r="R131" s="227"/>
      <c r="S131" s="228"/>
      <c r="T131" s="228"/>
    </row>
    <row r="132" spans="15:20" x14ac:dyDescent="0.3">
      <c r="O132" s="29"/>
      <c r="Q132" s="22"/>
      <c r="R132" s="227"/>
      <c r="S132" s="228"/>
      <c r="T132" s="228"/>
    </row>
    <row r="133" spans="15:20" x14ac:dyDescent="0.3">
      <c r="O133" s="29"/>
      <c r="Q133" s="22"/>
      <c r="R133" s="227"/>
      <c r="S133" s="228"/>
      <c r="T133" s="228"/>
    </row>
    <row r="134" spans="15:20" x14ac:dyDescent="0.3">
      <c r="O134" s="29"/>
      <c r="Q134" s="22"/>
      <c r="R134" s="227"/>
      <c r="S134" s="228"/>
      <c r="T134" s="228"/>
    </row>
    <row r="135" spans="15:20" x14ac:dyDescent="0.3">
      <c r="O135" s="29"/>
      <c r="Q135" s="22"/>
      <c r="R135" s="227"/>
      <c r="S135" s="228"/>
      <c r="T135" s="228"/>
    </row>
    <row r="136" spans="15:20" x14ac:dyDescent="0.3">
      <c r="O136" s="29"/>
      <c r="Q136" s="22"/>
      <c r="R136" s="227"/>
      <c r="S136" s="228"/>
      <c r="T136" s="228"/>
    </row>
    <row r="137" spans="15:20" x14ac:dyDescent="0.3">
      <c r="O137" s="29"/>
      <c r="Q137" s="22"/>
      <c r="R137" s="227"/>
      <c r="S137" s="228"/>
      <c r="T137" s="228"/>
    </row>
    <row r="138" spans="15:20" x14ac:dyDescent="0.3">
      <c r="O138" s="29"/>
      <c r="Q138" s="22"/>
      <c r="R138" s="227"/>
      <c r="S138" s="228"/>
      <c r="T138" s="228"/>
    </row>
    <row r="139" spans="15:20" x14ac:dyDescent="0.3">
      <c r="O139" s="29"/>
      <c r="Q139" s="22"/>
      <c r="R139" s="227"/>
      <c r="S139" s="228"/>
      <c r="T139" s="228"/>
    </row>
    <row r="140" spans="15:20" x14ac:dyDescent="0.3">
      <c r="O140" s="29"/>
      <c r="Q140" s="22"/>
      <c r="R140" s="227"/>
      <c r="S140" s="228"/>
      <c r="T140" s="228"/>
    </row>
    <row r="141" spans="15:20" x14ac:dyDescent="0.3">
      <c r="O141" s="29"/>
      <c r="Q141" s="22"/>
      <c r="R141" s="227"/>
      <c r="S141" s="228"/>
      <c r="T141" s="228"/>
    </row>
    <row r="142" spans="15:20" x14ac:dyDescent="0.3">
      <c r="O142" s="29"/>
      <c r="Q142" s="22"/>
      <c r="R142" s="227"/>
      <c r="S142" s="228"/>
      <c r="T142" s="228"/>
    </row>
    <row r="143" spans="15:20" x14ac:dyDescent="0.3">
      <c r="O143" s="29"/>
      <c r="Q143" s="22"/>
      <c r="R143" s="227"/>
      <c r="S143" s="228"/>
      <c r="T143" s="228"/>
    </row>
    <row r="144" spans="15:20" x14ac:dyDescent="0.3">
      <c r="O144" s="29"/>
      <c r="Q144" s="22"/>
      <c r="R144" s="227"/>
      <c r="S144" s="228"/>
      <c r="T144" s="228"/>
    </row>
    <row r="145" spans="15:21" x14ac:dyDescent="0.3">
      <c r="O145" s="29"/>
      <c r="Q145" s="22"/>
      <c r="R145" s="227"/>
      <c r="S145" s="228"/>
      <c r="T145" s="228"/>
    </row>
    <row r="146" spans="15:21" x14ac:dyDescent="0.3">
      <c r="O146" s="29"/>
      <c r="R146" s="16"/>
      <c r="S146" s="15"/>
      <c r="T146" s="14"/>
      <c r="U146" s="229"/>
    </row>
    <row r="147" spans="15:21" x14ac:dyDescent="0.3">
      <c r="O147" s="29"/>
    </row>
    <row r="148" spans="15:21" x14ac:dyDescent="0.3">
      <c r="O148" s="29"/>
    </row>
    <row r="149" spans="15:21" x14ac:dyDescent="0.3">
      <c r="O149" s="29"/>
    </row>
    <row r="150" spans="15:21" x14ac:dyDescent="0.3">
      <c r="O150" s="29"/>
    </row>
    <row r="151" spans="15:21" x14ac:dyDescent="0.3">
      <c r="O151" s="29"/>
    </row>
    <row r="152" spans="15:21" x14ac:dyDescent="0.3">
      <c r="O152" s="29"/>
    </row>
    <row r="153" spans="15:21" x14ac:dyDescent="0.3">
      <c r="O153" s="29"/>
    </row>
    <row r="154" spans="15:21" x14ac:dyDescent="0.3">
      <c r="O154" s="29"/>
    </row>
    <row r="155" spans="15:21" x14ac:dyDescent="0.3">
      <c r="O155" s="29"/>
    </row>
    <row r="156" spans="15:21" x14ac:dyDescent="0.3">
      <c r="O156" s="29"/>
    </row>
    <row r="157" spans="15:21" x14ac:dyDescent="0.3">
      <c r="O157" s="29"/>
    </row>
    <row r="158" spans="15:21" x14ac:dyDescent="0.3">
      <c r="O158" s="29"/>
    </row>
    <row r="159" spans="15:21" x14ac:dyDescent="0.3">
      <c r="O159" s="29"/>
    </row>
    <row r="160" spans="15:21" x14ac:dyDescent="0.3">
      <c r="O160" s="29"/>
    </row>
    <row r="161" spans="15:15" x14ac:dyDescent="0.3">
      <c r="O161" s="29"/>
    </row>
  </sheetData>
  <mergeCells count="4">
    <mergeCell ref="A70:C70"/>
    <mergeCell ref="A54:F54"/>
    <mergeCell ref="A56:C56"/>
    <mergeCell ref="A64:C64"/>
  </mergeCells>
  <hyperlinks>
    <hyperlink ref="A78:C78" location="'ВЫБОР РАЙОНА'!A1" display="Назад к выбору района" xr:uid="{00000000-0004-0000-07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7030A0"/>
  </sheetPr>
  <dimension ref="A1:U170"/>
  <sheetViews>
    <sheetView showGridLines="0" showRowColHeaders="0" zoomScaleNormal="100" workbookViewId="0">
      <selection activeCell="D98" sqref="D98"/>
    </sheetView>
  </sheetViews>
  <sheetFormatPr defaultColWidth="9.1796875" defaultRowHeight="14" x14ac:dyDescent="0.3"/>
  <cols>
    <col min="1" max="1" width="29" style="11" customWidth="1"/>
    <col min="2" max="2" width="16.453125" style="11" customWidth="1"/>
    <col min="3" max="3" width="15.26953125" style="11" customWidth="1"/>
    <col min="4" max="4" width="21" style="11" customWidth="1"/>
    <col min="5" max="5" width="20.81640625" style="11" customWidth="1"/>
    <col min="6" max="6" width="17.1796875" style="11" customWidth="1"/>
    <col min="7" max="8" width="9.1796875" style="11"/>
    <col min="9" max="9" width="6" style="12" customWidth="1"/>
    <col min="10" max="10" width="24.453125" style="12" customWidth="1"/>
    <col min="11" max="11" width="24.26953125" style="12" customWidth="1"/>
    <col min="12" max="12" width="13.1796875" style="12" customWidth="1"/>
    <col min="13" max="13" width="11.1796875" style="12" customWidth="1"/>
    <col min="14" max="14" width="12.453125" style="12" customWidth="1"/>
    <col min="15" max="15" width="9.1796875" style="11"/>
    <col min="16" max="16" width="6.453125" style="12" customWidth="1"/>
    <col min="17" max="17" width="20" style="12" customWidth="1"/>
    <col min="18" max="18" width="27.453125" style="12" customWidth="1"/>
    <col min="19" max="20" width="9.1796875" style="12"/>
    <col min="21" max="21" width="13.1796875" style="12" customWidth="1"/>
    <col min="22" max="16384" width="9.1796875" style="11"/>
  </cols>
  <sheetData>
    <row r="1" spans="9:21" s="171" customFormat="1" ht="15" x14ac:dyDescent="0.3">
      <c r="I1" s="44" t="s">
        <v>37</v>
      </c>
      <c r="J1" s="44" t="s">
        <v>36</v>
      </c>
      <c r="K1" s="44" t="s">
        <v>35</v>
      </c>
      <c r="L1" s="44" t="s">
        <v>34</v>
      </c>
      <c r="M1" s="305" t="s">
        <v>1022</v>
      </c>
      <c r="N1" s="44" t="s">
        <v>33</v>
      </c>
      <c r="O1" s="29"/>
      <c r="P1" s="172" t="s">
        <v>37</v>
      </c>
      <c r="Q1" s="172" t="s">
        <v>36</v>
      </c>
      <c r="R1" s="172" t="s">
        <v>35</v>
      </c>
      <c r="S1" s="172" t="s">
        <v>34</v>
      </c>
      <c r="T1" s="172" t="s">
        <v>20</v>
      </c>
      <c r="U1" s="172" t="s">
        <v>33</v>
      </c>
    </row>
    <row r="2" spans="9:21" ht="14.5" x14ac:dyDescent="0.3">
      <c r="I2" s="33">
        <v>1</v>
      </c>
      <c r="J2" s="307" t="s">
        <v>1158</v>
      </c>
      <c r="K2" s="307" t="s">
        <v>1060</v>
      </c>
      <c r="L2" s="307" t="s">
        <v>1159</v>
      </c>
      <c r="M2" s="307">
        <v>2</v>
      </c>
      <c r="N2" s="307">
        <v>198</v>
      </c>
      <c r="O2" s="12"/>
      <c r="P2" s="48">
        <v>1</v>
      </c>
      <c r="Q2" s="35" t="s">
        <v>594</v>
      </c>
      <c r="R2" s="91" t="s">
        <v>625</v>
      </c>
      <c r="S2" s="117" t="s">
        <v>627</v>
      </c>
      <c r="T2" s="91">
        <v>3</v>
      </c>
      <c r="U2" s="33">
        <f t="shared" ref="U2:U11" si="0">T2*36</f>
        <v>108</v>
      </c>
    </row>
    <row r="3" spans="9:21" x14ac:dyDescent="0.3">
      <c r="O3" s="12"/>
      <c r="P3" s="49">
        <v>2</v>
      </c>
      <c r="Q3" s="35" t="s">
        <v>594</v>
      </c>
      <c r="R3" s="91" t="s">
        <v>625</v>
      </c>
      <c r="S3" s="91" t="s">
        <v>626</v>
      </c>
      <c r="T3" s="91">
        <v>2</v>
      </c>
      <c r="U3" s="33">
        <f t="shared" si="0"/>
        <v>72</v>
      </c>
    </row>
    <row r="4" spans="9:21" ht="15" x14ac:dyDescent="0.3">
      <c r="I4" s="44" t="s">
        <v>37</v>
      </c>
      <c r="J4" s="44" t="s">
        <v>36</v>
      </c>
      <c r="K4" s="44" t="s">
        <v>35</v>
      </c>
      <c r="L4" s="44" t="s">
        <v>34</v>
      </c>
      <c r="M4" s="305" t="s">
        <v>1022</v>
      </c>
      <c r="N4" s="44" t="s">
        <v>33</v>
      </c>
      <c r="O4" s="12"/>
      <c r="P4" s="48">
        <v>3</v>
      </c>
      <c r="Q4" s="35" t="s">
        <v>594</v>
      </c>
      <c r="R4" s="91" t="s">
        <v>625</v>
      </c>
      <c r="S4" s="91" t="s">
        <v>624</v>
      </c>
      <c r="T4" s="91">
        <v>4</v>
      </c>
      <c r="U4" s="33">
        <f t="shared" si="0"/>
        <v>144</v>
      </c>
    </row>
    <row r="5" spans="9:21" ht="14.5" x14ac:dyDescent="0.3">
      <c r="I5" s="33">
        <v>1</v>
      </c>
      <c r="J5" s="307" t="s">
        <v>1045</v>
      </c>
      <c r="K5" s="307" t="s">
        <v>1060</v>
      </c>
      <c r="L5" s="307" t="s">
        <v>1099</v>
      </c>
      <c r="M5" s="307">
        <v>5</v>
      </c>
      <c r="N5" s="307">
        <v>437</v>
      </c>
      <c r="O5" s="12"/>
      <c r="P5" s="49">
        <v>4</v>
      </c>
      <c r="Q5" s="35" t="s">
        <v>594</v>
      </c>
      <c r="R5" s="91" t="s">
        <v>618</v>
      </c>
      <c r="S5" s="91">
        <v>18</v>
      </c>
      <c r="T5" s="91">
        <v>12</v>
      </c>
      <c r="U5" s="33">
        <f t="shared" si="0"/>
        <v>432</v>
      </c>
    </row>
    <row r="6" spans="9:21" ht="14.5" x14ac:dyDescent="0.3">
      <c r="I6" s="33">
        <v>2</v>
      </c>
      <c r="J6" s="307" t="s">
        <v>1045</v>
      </c>
      <c r="K6" s="307" t="s">
        <v>1060</v>
      </c>
      <c r="L6" s="307" t="s">
        <v>1100</v>
      </c>
      <c r="M6" s="307">
        <v>2</v>
      </c>
      <c r="N6" s="307">
        <v>336</v>
      </c>
      <c r="O6" s="12"/>
      <c r="P6" s="48">
        <v>5</v>
      </c>
      <c r="Q6" s="35" t="s">
        <v>594</v>
      </c>
      <c r="R6" s="91" t="s">
        <v>623</v>
      </c>
      <c r="S6" s="91">
        <v>5</v>
      </c>
      <c r="T6" s="91">
        <v>1</v>
      </c>
      <c r="U6" s="33">
        <f t="shared" si="0"/>
        <v>36</v>
      </c>
    </row>
    <row r="7" spans="9:21" x14ac:dyDescent="0.3">
      <c r="I7" s="161"/>
      <c r="J7" s="159"/>
      <c r="K7" s="159"/>
      <c r="L7" s="159"/>
      <c r="M7" s="261">
        <f>SUM(M5:M6)</f>
        <v>7</v>
      </c>
      <c r="N7" s="261">
        <f>SUM(N5:N6)</f>
        <v>773</v>
      </c>
      <c r="O7" s="12"/>
      <c r="P7" s="49">
        <v>6</v>
      </c>
      <c r="Q7" s="35" t="s">
        <v>594</v>
      </c>
      <c r="R7" s="91" t="s">
        <v>623</v>
      </c>
      <c r="S7" s="91">
        <v>9</v>
      </c>
      <c r="T7" s="91">
        <v>6</v>
      </c>
      <c r="U7" s="33">
        <f t="shared" si="0"/>
        <v>216</v>
      </c>
    </row>
    <row r="8" spans="9:21" x14ac:dyDescent="0.3">
      <c r="I8" s="391"/>
      <c r="J8" s="392"/>
      <c r="K8" s="392"/>
      <c r="L8" s="392"/>
      <c r="M8" s="393"/>
      <c r="N8" s="393"/>
      <c r="O8" s="12"/>
      <c r="P8" s="48">
        <v>7</v>
      </c>
      <c r="Q8" s="35" t="s">
        <v>594</v>
      </c>
      <c r="R8" s="91" t="s">
        <v>622</v>
      </c>
      <c r="S8" s="91" t="s">
        <v>621</v>
      </c>
      <c r="T8" s="91">
        <v>2</v>
      </c>
      <c r="U8" s="33">
        <f t="shared" si="0"/>
        <v>72</v>
      </c>
    </row>
    <row r="9" spans="9:21" ht="15" x14ac:dyDescent="0.3">
      <c r="I9" s="44" t="s">
        <v>37</v>
      </c>
      <c r="J9" s="44" t="s">
        <v>36</v>
      </c>
      <c r="K9" s="44" t="s">
        <v>35</v>
      </c>
      <c r="L9" s="44" t="s">
        <v>34</v>
      </c>
      <c r="M9" s="305" t="s">
        <v>1022</v>
      </c>
      <c r="N9" s="44" t="s">
        <v>33</v>
      </c>
      <c r="O9" s="12"/>
      <c r="P9" s="49">
        <v>8</v>
      </c>
      <c r="Q9" s="35" t="s">
        <v>594</v>
      </c>
      <c r="R9" s="91" t="s">
        <v>618</v>
      </c>
      <c r="S9" s="91">
        <v>13</v>
      </c>
      <c r="T9" s="91">
        <v>6</v>
      </c>
      <c r="U9" s="33">
        <f t="shared" si="0"/>
        <v>216</v>
      </c>
    </row>
    <row r="10" spans="9:21" ht="14.5" x14ac:dyDescent="0.3">
      <c r="I10" s="33">
        <v>1</v>
      </c>
      <c r="J10" s="307" t="s">
        <v>1061</v>
      </c>
      <c r="K10" s="307" t="s">
        <v>1059</v>
      </c>
      <c r="L10" s="307" t="s">
        <v>1062</v>
      </c>
      <c r="M10" s="307">
        <v>4</v>
      </c>
      <c r="N10" s="307">
        <v>371</v>
      </c>
      <c r="O10" s="12"/>
      <c r="P10" s="48">
        <v>9</v>
      </c>
      <c r="Q10" s="35" t="s">
        <v>594</v>
      </c>
      <c r="R10" s="91" t="s">
        <v>614</v>
      </c>
      <c r="S10" s="91" t="s">
        <v>56</v>
      </c>
      <c r="T10" s="91">
        <v>2</v>
      </c>
      <c r="U10" s="33">
        <f t="shared" si="0"/>
        <v>72</v>
      </c>
    </row>
    <row r="11" spans="9:21" x14ac:dyDescent="0.3">
      <c r="O11" s="12"/>
      <c r="P11" s="49">
        <v>10</v>
      </c>
      <c r="Q11" s="35" t="s">
        <v>594</v>
      </c>
      <c r="R11" s="91" t="s">
        <v>614</v>
      </c>
      <c r="S11" s="91" t="s">
        <v>613</v>
      </c>
      <c r="T11" s="91">
        <v>2</v>
      </c>
      <c r="U11" s="33">
        <f t="shared" si="0"/>
        <v>72</v>
      </c>
    </row>
    <row r="12" spans="9:21" ht="15" x14ac:dyDescent="0.3">
      <c r="I12" s="44" t="s">
        <v>37</v>
      </c>
      <c r="J12" s="44" t="s">
        <v>36</v>
      </c>
      <c r="K12" s="44" t="s">
        <v>35</v>
      </c>
      <c r="L12" s="44" t="s">
        <v>34</v>
      </c>
      <c r="M12" s="305" t="s">
        <v>1022</v>
      </c>
      <c r="N12" s="44" t="s">
        <v>33</v>
      </c>
      <c r="O12" s="12"/>
      <c r="P12" s="48"/>
      <c r="Q12" s="33"/>
      <c r="R12" s="33"/>
      <c r="S12" s="33"/>
      <c r="T12" s="115">
        <f>SUM(T2:T11)</f>
        <v>40</v>
      </c>
      <c r="U12" s="115">
        <f>SUM(U2:U11)</f>
        <v>1440</v>
      </c>
    </row>
    <row r="13" spans="9:21" ht="14.5" x14ac:dyDescent="0.3">
      <c r="I13" s="33">
        <v>1</v>
      </c>
      <c r="J13" s="307" t="s">
        <v>1064</v>
      </c>
      <c r="K13" s="307" t="s">
        <v>572</v>
      </c>
      <c r="L13" s="307" t="s">
        <v>1065</v>
      </c>
      <c r="M13" s="307">
        <v>2</v>
      </c>
      <c r="N13" s="307">
        <v>150</v>
      </c>
      <c r="O13" s="321"/>
    </row>
    <row r="14" spans="9:21" x14ac:dyDescent="0.3">
      <c r="O14" s="321"/>
      <c r="P14" s="44" t="s">
        <v>37</v>
      </c>
      <c r="Q14" s="62" t="s">
        <v>36</v>
      </c>
      <c r="R14" s="116" t="s">
        <v>35</v>
      </c>
      <c r="S14" s="62" t="s">
        <v>34</v>
      </c>
      <c r="T14" s="62" t="s">
        <v>20</v>
      </c>
      <c r="U14" s="44" t="s">
        <v>33</v>
      </c>
    </row>
    <row r="15" spans="9:21" ht="15" x14ac:dyDescent="0.3">
      <c r="I15" s="44" t="s">
        <v>37</v>
      </c>
      <c r="J15" s="44" t="s">
        <v>36</v>
      </c>
      <c r="K15" s="44" t="s">
        <v>35</v>
      </c>
      <c r="L15" s="44" t="s">
        <v>34</v>
      </c>
      <c r="M15" s="305" t="s">
        <v>1022</v>
      </c>
      <c r="N15" s="44" t="s">
        <v>33</v>
      </c>
      <c r="O15" s="12"/>
      <c r="P15" s="54">
        <v>1</v>
      </c>
      <c r="Q15" s="33" t="s">
        <v>577</v>
      </c>
      <c r="R15" s="47" t="s">
        <v>605</v>
      </c>
      <c r="S15" s="47" t="s">
        <v>608</v>
      </c>
      <c r="T15" s="47">
        <v>9</v>
      </c>
      <c r="U15" s="34">
        <f t="shared" ref="U15:U28" si="1">T15*36</f>
        <v>324</v>
      </c>
    </row>
    <row r="16" spans="9:21" ht="29" x14ac:dyDescent="0.3">
      <c r="I16" s="33">
        <v>1</v>
      </c>
      <c r="J16" s="309" t="s">
        <v>1070</v>
      </c>
      <c r="K16" s="307" t="s">
        <v>1059</v>
      </c>
      <c r="L16" s="307" t="s">
        <v>1053</v>
      </c>
      <c r="M16" s="307">
        <v>5</v>
      </c>
      <c r="N16" s="307">
        <v>713</v>
      </c>
      <c r="O16" s="12"/>
      <c r="P16" s="49">
        <v>2</v>
      </c>
      <c r="Q16" s="33" t="s">
        <v>577</v>
      </c>
      <c r="R16" s="47" t="s">
        <v>605</v>
      </c>
      <c r="S16" s="47">
        <v>8</v>
      </c>
      <c r="T16" s="47">
        <v>2</v>
      </c>
      <c r="U16" s="34">
        <f t="shared" si="1"/>
        <v>72</v>
      </c>
    </row>
    <row r="17" spans="9:21" ht="19.5" customHeight="1" x14ac:dyDescent="0.3">
      <c r="O17" s="12"/>
      <c r="P17" s="49">
        <v>3</v>
      </c>
      <c r="Q17" s="33" t="s">
        <v>577</v>
      </c>
      <c r="R17" s="47" t="s">
        <v>598</v>
      </c>
      <c r="S17" s="47" t="s">
        <v>603</v>
      </c>
      <c r="T17" s="47">
        <v>3</v>
      </c>
      <c r="U17" s="34">
        <f t="shared" si="1"/>
        <v>108</v>
      </c>
    </row>
    <row r="18" spans="9:21" ht="15" x14ac:dyDescent="0.3">
      <c r="I18" s="44" t="s">
        <v>37</v>
      </c>
      <c r="J18" s="44" t="s">
        <v>36</v>
      </c>
      <c r="K18" s="44" t="s">
        <v>35</v>
      </c>
      <c r="L18" s="44" t="s">
        <v>34</v>
      </c>
      <c r="M18" s="305" t="s">
        <v>1022</v>
      </c>
      <c r="N18" s="44" t="s">
        <v>33</v>
      </c>
      <c r="O18" s="12"/>
      <c r="P18" s="54">
        <v>4</v>
      </c>
      <c r="Q18" s="33" t="s">
        <v>577</v>
      </c>
      <c r="R18" s="47" t="s">
        <v>598</v>
      </c>
      <c r="S18" s="47" t="s">
        <v>600</v>
      </c>
      <c r="T18" s="47">
        <v>2</v>
      </c>
      <c r="U18" s="34">
        <f t="shared" si="1"/>
        <v>72</v>
      </c>
    </row>
    <row r="19" spans="9:21" ht="14.5" x14ac:dyDescent="0.3">
      <c r="I19" s="33">
        <v>1</v>
      </c>
      <c r="J19" s="307" t="s">
        <v>1047</v>
      </c>
      <c r="K19" s="307" t="s">
        <v>1063</v>
      </c>
      <c r="L19" s="307" t="s">
        <v>1066</v>
      </c>
      <c r="M19" s="307">
        <v>10</v>
      </c>
      <c r="N19" s="307">
        <v>840</v>
      </c>
      <c r="O19" s="12"/>
      <c r="P19" s="54">
        <v>5</v>
      </c>
      <c r="Q19" s="33" t="s">
        <v>577</v>
      </c>
      <c r="R19" s="47" t="s">
        <v>598</v>
      </c>
      <c r="S19" s="47" t="s">
        <v>597</v>
      </c>
      <c r="T19" s="47">
        <v>2</v>
      </c>
      <c r="U19" s="34">
        <f t="shared" si="1"/>
        <v>72</v>
      </c>
    </row>
    <row r="20" spans="9:21" x14ac:dyDescent="0.3">
      <c r="O20" s="12"/>
      <c r="P20" s="49">
        <v>6</v>
      </c>
      <c r="Q20" s="33" t="s">
        <v>577</v>
      </c>
      <c r="R20" s="47" t="s">
        <v>593</v>
      </c>
      <c r="S20" s="47" t="s">
        <v>592</v>
      </c>
      <c r="T20" s="47">
        <v>4</v>
      </c>
      <c r="U20" s="34">
        <f t="shared" si="1"/>
        <v>144</v>
      </c>
    </row>
    <row r="21" spans="9:21" ht="15" x14ac:dyDescent="0.3">
      <c r="I21" s="44" t="s">
        <v>37</v>
      </c>
      <c r="J21" s="44" t="s">
        <v>36</v>
      </c>
      <c r="K21" s="44" t="s">
        <v>35</v>
      </c>
      <c r="L21" s="44" t="s">
        <v>34</v>
      </c>
      <c r="M21" s="305" t="s">
        <v>1022</v>
      </c>
      <c r="N21" s="44" t="s">
        <v>33</v>
      </c>
      <c r="O21" s="12"/>
      <c r="P21" s="49">
        <v>7</v>
      </c>
      <c r="Q21" s="33" t="s">
        <v>577</v>
      </c>
      <c r="R21" s="47" t="s">
        <v>565</v>
      </c>
      <c r="S21" s="47" t="s">
        <v>591</v>
      </c>
      <c r="T21" s="47">
        <v>5</v>
      </c>
      <c r="U21" s="34">
        <f t="shared" si="1"/>
        <v>180</v>
      </c>
    </row>
    <row r="22" spans="9:21" ht="14.5" x14ac:dyDescent="0.3">
      <c r="I22" s="33">
        <v>1</v>
      </c>
      <c r="J22" s="307" t="s">
        <v>1071</v>
      </c>
      <c r="K22" s="307" t="s">
        <v>1067</v>
      </c>
      <c r="L22" s="307" t="s">
        <v>1068</v>
      </c>
      <c r="M22" s="307">
        <v>1</v>
      </c>
      <c r="N22" s="307">
        <v>102</v>
      </c>
      <c r="O22" s="12"/>
      <c r="P22" s="54">
        <v>8</v>
      </c>
      <c r="Q22" s="33" t="s">
        <v>577</v>
      </c>
      <c r="R22" s="47" t="s">
        <v>565</v>
      </c>
      <c r="S22" s="47" t="s">
        <v>589</v>
      </c>
      <c r="T22" s="47">
        <v>6</v>
      </c>
      <c r="U22" s="34">
        <f t="shared" si="1"/>
        <v>216</v>
      </c>
    </row>
    <row r="23" spans="9:21" x14ac:dyDescent="0.3">
      <c r="O23" s="12"/>
      <c r="P23" s="54">
        <v>9</v>
      </c>
      <c r="Q23" s="33" t="s">
        <v>577</v>
      </c>
      <c r="R23" s="47" t="s">
        <v>565</v>
      </c>
      <c r="S23" s="47">
        <v>18</v>
      </c>
      <c r="T23" s="47">
        <v>6</v>
      </c>
      <c r="U23" s="34">
        <f t="shared" si="1"/>
        <v>216</v>
      </c>
    </row>
    <row r="24" spans="9:21" ht="15" x14ac:dyDescent="0.3">
      <c r="I24" s="44" t="s">
        <v>37</v>
      </c>
      <c r="J24" s="44" t="s">
        <v>36</v>
      </c>
      <c r="K24" s="44" t="s">
        <v>35</v>
      </c>
      <c r="L24" s="44" t="s">
        <v>34</v>
      </c>
      <c r="M24" s="305" t="s">
        <v>1022</v>
      </c>
      <c r="N24" s="44" t="s">
        <v>33</v>
      </c>
      <c r="O24" s="12"/>
      <c r="P24" s="49">
        <v>10</v>
      </c>
      <c r="Q24" s="33" t="s">
        <v>577</v>
      </c>
      <c r="R24" s="47" t="s">
        <v>565</v>
      </c>
      <c r="S24" s="47" t="s">
        <v>587</v>
      </c>
      <c r="T24" s="47">
        <v>2</v>
      </c>
      <c r="U24" s="34">
        <f t="shared" si="1"/>
        <v>72</v>
      </c>
    </row>
    <row r="25" spans="9:21" ht="14.5" x14ac:dyDescent="0.3">
      <c r="I25" s="35">
        <v>1</v>
      </c>
      <c r="J25" s="307" t="s">
        <v>1049</v>
      </c>
      <c r="K25" s="307" t="s">
        <v>1056</v>
      </c>
      <c r="L25" s="307" t="s">
        <v>1091</v>
      </c>
      <c r="M25" s="307">
        <v>3</v>
      </c>
      <c r="N25" s="307">
        <v>360</v>
      </c>
      <c r="O25" s="12"/>
      <c r="P25" s="49">
        <v>11</v>
      </c>
      <c r="Q25" s="33" t="s">
        <v>577</v>
      </c>
      <c r="R25" s="47" t="s">
        <v>584</v>
      </c>
      <c r="S25" s="47" t="s">
        <v>583</v>
      </c>
      <c r="T25" s="47">
        <v>5</v>
      </c>
      <c r="U25" s="34">
        <f t="shared" si="1"/>
        <v>180</v>
      </c>
    </row>
    <row r="26" spans="9:21" ht="14.5" x14ac:dyDescent="0.3">
      <c r="I26" s="35">
        <v>2</v>
      </c>
      <c r="J26" s="307" t="s">
        <v>1049</v>
      </c>
      <c r="K26" s="307" t="s">
        <v>1056</v>
      </c>
      <c r="L26" s="307" t="s">
        <v>1069</v>
      </c>
      <c r="M26" s="35">
        <v>14</v>
      </c>
      <c r="N26" s="35">
        <v>1330</v>
      </c>
      <c r="O26" s="12"/>
      <c r="P26" s="54">
        <v>12</v>
      </c>
      <c r="Q26" s="33" t="s">
        <v>577</v>
      </c>
      <c r="R26" s="47" t="s">
        <v>581</v>
      </c>
      <c r="S26" s="47">
        <v>22</v>
      </c>
      <c r="T26" s="47">
        <v>2</v>
      </c>
      <c r="U26" s="34">
        <f t="shared" si="1"/>
        <v>72</v>
      </c>
    </row>
    <row r="27" spans="9:21" ht="18.75" customHeight="1" x14ac:dyDescent="0.3">
      <c r="I27" s="161"/>
      <c r="J27" s="159"/>
      <c r="K27" s="159"/>
      <c r="L27" s="159"/>
      <c r="M27" s="261">
        <f>SUM(M25:M26)</f>
        <v>17</v>
      </c>
      <c r="N27" s="261">
        <f>SUM(N25:N26)</f>
        <v>1690</v>
      </c>
      <c r="O27" s="12"/>
      <c r="P27" s="54">
        <v>13</v>
      </c>
      <c r="Q27" s="33" t="s">
        <v>577</v>
      </c>
      <c r="R27" s="47" t="s">
        <v>579</v>
      </c>
      <c r="S27" s="47">
        <v>67</v>
      </c>
      <c r="T27" s="47">
        <v>3</v>
      </c>
      <c r="U27" s="34">
        <f t="shared" si="1"/>
        <v>108</v>
      </c>
    </row>
    <row r="28" spans="9:21" x14ac:dyDescent="0.3">
      <c r="O28" s="12"/>
      <c r="P28" s="49">
        <v>14</v>
      </c>
      <c r="Q28" s="33" t="s">
        <v>577</v>
      </c>
      <c r="R28" s="47" t="s">
        <v>579</v>
      </c>
      <c r="S28" s="47" t="s">
        <v>578</v>
      </c>
      <c r="T28" s="47">
        <v>4</v>
      </c>
      <c r="U28" s="34">
        <f t="shared" si="1"/>
        <v>144</v>
      </c>
    </row>
    <row r="29" spans="9:21" x14ac:dyDescent="0.3">
      <c r="I29" s="44" t="s">
        <v>37</v>
      </c>
      <c r="J29" s="44" t="s">
        <v>36</v>
      </c>
      <c r="K29" s="44" t="s">
        <v>35</v>
      </c>
      <c r="L29" s="44" t="s">
        <v>34</v>
      </c>
      <c r="M29" s="44" t="s">
        <v>20</v>
      </c>
      <c r="N29" s="44" t="s">
        <v>33</v>
      </c>
      <c r="O29" s="12"/>
      <c r="P29" s="49"/>
      <c r="Q29" s="33"/>
      <c r="R29" s="33"/>
      <c r="S29" s="33"/>
      <c r="T29" s="115">
        <f>SUM(T15:T28)</f>
        <v>55</v>
      </c>
      <c r="U29" s="115">
        <f>SUM(U15:U28)</f>
        <v>1980</v>
      </c>
    </row>
    <row r="30" spans="9:21" x14ac:dyDescent="0.3">
      <c r="I30" s="161">
        <v>1</v>
      </c>
      <c r="J30" s="159" t="s">
        <v>1107</v>
      </c>
      <c r="K30" s="159" t="s">
        <v>1031</v>
      </c>
      <c r="L30" s="159" t="s">
        <v>1032</v>
      </c>
      <c r="M30" s="159">
        <v>12</v>
      </c>
      <c r="N30" s="33">
        <v>372</v>
      </c>
      <c r="O30" s="12"/>
      <c r="R30" s="29"/>
      <c r="S30" s="29"/>
      <c r="T30" s="29"/>
      <c r="U30" s="27"/>
    </row>
    <row r="31" spans="9:21" x14ac:dyDescent="0.3">
      <c r="I31" s="161"/>
      <c r="J31" s="159"/>
      <c r="K31" s="159"/>
      <c r="L31" s="159"/>
      <c r="M31" s="261">
        <f>SUM(M30)</f>
        <v>12</v>
      </c>
      <c r="N31" s="261">
        <f>SUM(N30)</f>
        <v>372</v>
      </c>
      <c r="O31" s="12"/>
      <c r="P31" s="44" t="s">
        <v>37</v>
      </c>
      <c r="Q31" s="44" t="s">
        <v>36</v>
      </c>
      <c r="R31" s="44" t="s">
        <v>35</v>
      </c>
      <c r="S31" s="44" t="s">
        <v>34</v>
      </c>
      <c r="T31" s="44" t="s">
        <v>20</v>
      </c>
      <c r="U31" s="44" t="s">
        <v>33</v>
      </c>
    </row>
    <row r="32" spans="9:21" x14ac:dyDescent="0.3">
      <c r="I32" s="391"/>
      <c r="J32" s="392"/>
      <c r="K32" s="392"/>
      <c r="L32" s="392"/>
      <c r="M32" s="393"/>
      <c r="N32" s="393"/>
      <c r="O32" s="12"/>
      <c r="P32" s="48">
        <v>1</v>
      </c>
      <c r="Q32" s="35" t="s">
        <v>596</v>
      </c>
      <c r="R32" s="35" t="s">
        <v>615</v>
      </c>
      <c r="S32" s="35">
        <v>147</v>
      </c>
      <c r="T32" s="35">
        <v>0</v>
      </c>
      <c r="U32" s="74">
        <f t="shared" ref="U32:U44" si="2">T32*36</f>
        <v>0</v>
      </c>
    </row>
    <row r="33" spans="1:21" x14ac:dyDescent="0.3">
      <c r="I33" s="44" t="s">
        <v>37</v>
      </c>
      <c r="J33" s="44" t="s">
        <v>36</v>
      </c>
      <c r="K33" s="44" t="s">
        <v>35</v>
      </c>
      <c r="L33" s="44" t="s">
        <v>34</v>
      </c>
      <c r="M33" s="44" t="s">
        <v>20</v>
      </c>
      <c r="N33" s="44" t="s">
        <v>33</v>
      </c>
      <c r="O33" s="12"/>
      <c r="P33" s="48">
        <v>2</v>
      </c>
      <c r="Q33" s="35" t="s">
        <v>596</v>
      </c>
      <c r="R33" s="35" t="s">
        <v>615</v>
      </c>
      <c r="S33" s="35">
        <v>161</v>
      </c>
      <c r="T33" s="35">
        <v>2</v>
      </c>
      <c r="U33" s="74">
        <f t="shared" si="2"/>
        <v>72</v>
      </c>
    </row>
    <row r="34" spans="1:21" ht="18" customHeight="1" x14ac:dyDescent="0.3">
      <c r="I34" s="161">
        <v>1</v>
      </c>
      <c r="J34" s="161" t="s">
        <v>6</v>
      </c>
      <c r="K34" s="161" t="s">
        <v>1008</v>
      </c>
      <c r="L34" s="161" t="s">
        <v>1007</v>
      </c>
      <c r="M34" s="161">
        <v>6</v>
      </c>
      <c r="N34" s="161">
        <v>224</v>
      </c>
      <c r="O34" s="12"/>
      <c r="P34" s="48">
        <v>3</v>
      </c>
      <c r="Q34" s="35" t="s">
        <v>596</v>
      </c>
      <c r="R34" s="35" t="s">
        <v>615</v>
      </c>
      <c r="S34" s="35">
        <v>139</v>
      </c>
      <c r="T34" s="35">
        <v>0</v>
      </c>
      <c r="U34" s="74">
        <f t="shared" si="2"/>
        <v>0</v>
      </c>
    </row>
    <row r="35" spans="1:21" x14ac:dyDescent="0.3">
      <c r="I35" s="161">
        <v>2</v>
      </c>
      <c r="J35" s="161" t="s">
        <v>6</v>
      </c>
      <c r="K35" s="161" t="s">
        <v>1006</v>
      </c>
      <c r="L35" s="161" t="s">
        <v>1000</v>
      </c>
      <c r="M35" s="161">
        <v>6</v>
      </c>
      <c r="N35" s="161">
        <v>224</v>
      </c>
      <c r="O35" s="12"/>
      <c r="P35" s="48">
        <v>4</v>
      </c>
      <c r="Q35" s="35" t="s">
        <v>596</v>
      </c>
      <c r="R35" s="35" t="s">
        <v>611</v>
      </c>
      <c r="S35" s="35" t="s">
        <v>620</v>
      </c>
      <c r="T35" s="35">
        <v>2</v>
      </c>
      <c r="U35" s="74">
        <f t="shared" si="2"/>
        <v>72</v>
      </c>
    </row>
    <row r="36" spans="1:21" x14ac:dyDescent="0.3">
      <c r="I36" s="161">
        <v>3</v>
      </c>
      <c r="J36" s="161" t="s">
        <v>6</v>
      </c>
      <c r="K36" s="161" t="s">
        <v>1006</v>
      </c>
      <c r="L36" s="161" t="s">
        <v>1030</v>
      </c>
      <c r="M36" s="163">
        <v>6</v>
      </c>
      <c r="N36" s="161">
        <v>224</v>
      </c>
      <c r="O36" s="12"/>
      <c r="P36" s="48">
        <v>5</v>
      </c>
      <c r="Q36" s="35" t="s">
        <v>596</v>
      </c>
      <c r="R36" s="35" t="s">
        <v>611</v>
      </c>
      <c r="S36" s="35" t="s">
        <v>619</v>
      </c>
      <c r="T36" s="35">
        <v>4</v>
      </c>
      <c r="U36" s="74">
        <f t="shared" si="2"/>
        <v>144</v>
      </c>
    </row>
    <row r="37" spans="1:21" ht="15.75" customHeight="1" x14ac:dyDescent="0.3">
      <c r="I37" s="161"/>
      <c r="J37" s="159"/>
      <c r="K37" s="159"/>
      <c r="L37" s="159"/>
      <c r="M37" s="165">
        <f>SUM(M34:M36)</f>
        <v>18</v>
      </c>
      <c r="N37" s="164">
        <f>SUM(N34:N36)</f>
        <v>672</v>
      </c>
      <c r="O37" s="12"/>
      <c r="P37" s="48">
        <v>6</v>
      </c>
      <c r="Q37" s="35" t="s">
        <v>596</v>
      </c>
      <c r="R37" s="35" t="s">
        <v>611</v>
      </c>
      <c r="S37" s="35" t="s">
        <v>617</v>
      </c>
      <c r="T37" s="35">
        <v>2</v>
      </c>
      <c r="U37" s="74">
        <f t="shared" si="2"/>
        <v>72</v>
      </c>
    </row>
    <row r="38" spans="1:21" ht="15.5" thickBot="1" x14ac:dyDescent="0.35">
      <c r="A38" s="505" t="s">
        <v>602</v>
      </c>
      <c r="B38" s="505"/>
      <c r="C38" s="505"/>
      <c r="D38" s="505"/>
      <c r="E38" s="505"/>
      <c r="F38" s="505"/>
      <c r="O38" s="12"/>
      <c r="P38" s="48">
        <v>7</v>
      </c>
      <c r="Q38" s="35" t="s">
        <v>596</v>
      </c>
      <c r="R38" s="35" t="s">
        <v>611</v>
      </c>
      <c r="S38" s="35" t="s">
        <v>616</v>
      </c>
      <c r="T38" s="35">
        <v>2</v>
      </c>
      <c r="U38" s="74">
        <f t="shared" si="2"/>
        <v>72</v>
      </c>
    </row>
    <row r="39" spans="1:21" ht="30.5" thickBot="1" x14ac:dyDescent="0.35">
      <c r="A39" s="67" t="s">
        <v>123</v>
      </c>
      <c r="B39" s="67" t="s">
        <v>1041</v>
      </c>
      <c r="C39" s="67" t="s">
        <v>122</v>
      </c>
      <c r="D39" s="67" t="s">
        <v>121</v>
      </c>
      <c r="E39" s="67" t="s">
        <v>120</v>
      </c>
      <c r="F39" s="67" t="s">
        <v>119</v>
      </c>
      <c r="I39" s="44" t="s">
        <v>37</v>
      </c>
      <c r="J39" s="44" t="s">
        <v>36</v>
      </c>
      <c r="K39" s="44" t="s">
        <v>35</v>
      </c>
      <c r="L39" s="44" t="s">
        <v>34</v>
      </c>
      <c r="M39" s="44" t="s">
        <v>20</v>
      </c>
      <c r="N39" s="44" t="s">
        <v>33</v>
      </c>
      <c r="O39" s="12"/>
      <c r="P39" s="48">
        <v>8</v>
      </c>
      <c r="Q39" s="35" t="s">
        <v>596</v>
      </c>
      <c r="R39" s="35" t="s">
        <v>611</v>
      </c>
      <c r="S39" s="35" t="s">
        <v>612</v>
      </c>
      <c r="T39" s="35">
        <v>2</v>
      </c>
      <c r="U39" s="74">
        <f t="shared" si="2"/>
        <v>72</v>
      </c>
    </row>
    <row r="40" spans="1:21" ht="15.5" thickBot="1" x14ac:dyDescent="0.35">
      <c r="A40" s="577" t="s">
        <v>117</v>
      </c>
      <c r="B40" s="507"/>
      <c r="C40" s="508"/>
      <c r="D40" s="66">
        <v>750</v>
      </c>
      <c r="E40" s="66">
        <v>420</v>
      </c>
      <c r="F40" s="66">
        <v>250</v>
      </c>
      <c r="I40" s="163">
        <v>1</v>
      </c>
      <c r="J40" s="259" t="s">
        <v>1110</v>
      </c>
      <c r="K40" s="259" t="s">
        <v>1111</v>
      </c>
      <c r="L40" s="259" t="s">
        <v>190</v>
      </c>
      <c r="M40" s="259">
        <v>12</v>
      </c>
      <c r="N40" s="260">
        <v>348</v>
      </c>
      <c r="O40" s="12"/>
      <c r="P40" s="48">
        <v>9</v>
      </c>
      <c r="Q40" s="35" t="s">
        <v>596</v>
      </c>
      <c r="R40" s="35" t="s">
        <v>611</v>
      </c>
      <c r="S40" s="35" t="s">
        <v>610</v>
      </c>
      <c r="T40" s="35">
        <v>6</v>
      </c>
      <c r="U40" s="74">
        <f t="shared" si="2"/>
        <v>216</v>
      </c>
    </row>
    <row r="41" spans="1:21" ht="16" thickBot="1" x14ac:dyDescent="0.4">
      <c r="A41" s="61" t="s">
        <v>596</v>
      </c>
      <c r="B41" s="234" t="s">
        <v>1094</v>
      </c>
      <c r="C41" s="63">
        <f>T45</f>
        <v>29</v>
      </c>
      <c r="D41" s="59">
        <f>C41*D40</f>
        <v>21750</v>
      </c>
      <c r="E41" s="59">
        <f>C41*E40</f>
        <v>12180</v>
      </c>
      <c r="F41" s="59">
        <f>C41*F40</f>
        <v>7250</v>
      </c>
      <c r="I41" s="161"/>
      <c r="J41" s="159"/>
      <c r="K41" s="159"/>
      <c r="L41" s="159"/>
      <c r="M41" s="261">
        <f>SUM(M40)</f>
        <v>12</v>
      </c>
      <c r="N41" s="261">
        <f>SUM(N40)</f>
        <v>348</v>
      </c>
      <c r="O41" s="12"/>
      <c r="P41" s="48">
        <v>10</v>
      </c>
      <c r="Q41" s="35" t="s">
        <v>596</v>
      </c>
      <c r="R41" s="35" t="s">
        <v>576</v>
      </c>
      <c r="S41" s="35">
        <v>12</v>
      </c>
      <c r="T41" s="35">
        <v>2</v>
      </c>
      <c r="U41" s="74">
        <f t="shared" si="2"/>
        <v>72</v>
      </c>
    </row>
    <row r="42" spans="1:21" ht="16" thickBot="1" x14ac:dyDescent="0.4">
      <c r="A42" s="61" t="s">
        <v>566</v>
      </c>
      <c r="B42" s="234" t="s">
        <v>1094</v>
      </c>
      <c r="C42" s="63">
        <f>T65</f>
        <v>50</v>
      </c>
      <c r="D42" s="59">
        <f>C42*D40</f>
        <v>37500</v>
      </c>
      <c r="E42" s="59">
        <f>C42*E40</f>
        <v>21000</v>
      </c>
      <c r="F42" s="59">
        <f>C42*F40</f>
        <v>12500</v>
      </c>
      <c r="I42" s="11"/>
      <c r="J42" s="11"/>
      <c r="K42" s="11"/>
      <c r="L42" s="11"/>
      <c r="M42" s="11"/>
      <c r="N42" s="11"/>
      <c r="O42" s="12"/>
      <c r="P42" s="48">
        <v>11</v>
      </c>
      <c r="Q42" s="35" t="s">
        <v>596</v>
      </c>
      <c r="R42" s="35" t="s">
        <v>576</v>
      </c>
      <c r="S42" s="35" t="s">
        <v>609</v>
      </c>
      <c r="T42" s="35">
        <v>2</v>
      </c>
      <c r="U42" s="74">
        <f t="shared" si="2"/>
        <v>72</v>
      </c>
    </row>
    <row r="43" spans="1:21" ht="16" thickBot="1" x14ac:dyDescent="0.4">
      <c r="A43" s="61" t="s">
        <v>594</v>
      </c>
      <c r="B43" s="234" t="s">
        <v>1094</v>
      </c>
      <c r="C43" s="60">
        <f>T12</f>
        <v>40</v>
      </c>
      <c r="D43" s="59">
        <f>D40*C43</f>
        <v>30000</v>
      </c>
      <c r="E43" s="59">
        <f>E40*C43</f>
        <v>16800</v>
      </c>
      <c r="F43" s="59">
        <f>F40*C43</f>
        <v>10000</v>
      </c>
      <c r="I43" s="44" t="s">
        <v>37</v>
      </c>
      <c r="J43" s="44" t="s">
        <v>36</v>
      </c>
      <c r="K43" s="44" t="s">
        <v>35</v>
      </c>
      <c r="L43" s="44" t="s">
        <v>34</v>
      </c>
      <c r="M43" s="44" t="s">
        <v>20</v>
      </c>
      <c r="N43" s="44" t="s">
        <v>33</v>
      </c>
      <c r="O43" s="12"/>
      <c r="P43" s="48">
        <v>12</v>
      </c>
      <c r="Q43" s="35" t="s">
        <v>596</v>
      </c>
      <c r="R43" s="35" t="s">
        <v>607</v>
      </c>
      <c r="S43" s="35" t="s">
        <v>606</v>
      </c>
      <c r="T43" s="35">
        <v>0</v>
      </c>
      <c r="U43" s="38">
        <f t="shared" si="2"/>
        <v>0</v>
      </c>
    </row>
    <row r="44" spans="1:21" ht="16" thickBot="1" x14ac:dyDescent="0.4">
      <c r="A44" s="61" t="s">
        <v>577</v>
      </c>
      <c r="B44" s="234" t="s">
        <v>1094</v>
      </c>
      <c r="C44" s="60">
        <f>T29</f>
        <v>55</v>
      </c>
      <c r="D44" s="59">
        <f>D40*C44</f>
        <v>41250</v>
      </c>
      <c r="E44" s="59">
        <f>E40*C44</f>
        <v>23100</v>
      </c>
      <c r="F44" s="59">
        <f>F40*C44</f>
        <v>13750</v>
      </c>
      <c r="I44" s="161">
        <v>1</v>
      </c>
      <c r="J44" s="161" t="s">
        <v>1118</v>
      </c>
      <c r="K44" s="161" t="s">
        <v>565</v>
      </c>
      <c r="L44" s="161" t="s">
        <v>1119</v>
      </c>
      <c r="M44" s="33">
        <v>29</v>
      </c>
      <c r="N44" s="33">
        <v>1489</v>
      </c>
      <c r="O44" s="12"/>
      <c r="P44" s="48">
        <v>13</v>
      </c>
      <c r="Q44" s="35" t="s">
        <v>596</v>
      </c>
      <c r="R44" s="35" t="s">
        <v>574</v>
      </c>
      <c r="S44" s="35" t="s">
        <v>604</v>
      </c>
      <c r="T44" s="35">
        <v>5</v>
      </c>
      <c r="U44" s="38">
        <f t="shared" si="2"/>
        <v>180</v>
      </c>
    </row>
    <row r="45" spans="1:21" ht="15.5" thickBot="1" x14ac:dyDescent="0.35">
      <c r="A45" s="58" t="s">
        <v>5</v>
      </c>
      <c r="B45" s="58"/>
      <c r="C45" s="57">
        <f>SUM(C41:C44)</f>
        <v>174</v>
      </c>
      <c r="D45" s="56">
        <f>SUM(D41:D44)</f>
        <v>130500</v>
      </c>
      <c r="E45" s="56">
        <f>SUM(E41:E44)</f>
        <v>73080</v>
      </c>
      <c r="F45" s="56">
        <f>SUM(F41:F44)</f>
        <v>43500</v>
      </c>
      <c r="I45" s="161">
        <v>2</v>
      </c>
      <c r="J45" s="161" t="s">
        <v>1118</v>
      </c>
      <c r="K45" s="161" t="s">
        <v>565</v>
      </c>
      <c r="L45" s="161" t="s">
        <v>1120</v>
      </c>
      <c r="M45" s="161">
        <v>6</v>
      </c>
      <c r="N45" s="161">
        <v>327</v>
      </c>
      <c r="O45" s="12"/>
      <c r="P45" s="49"/>
      <c r="Q45" s="33"/>
      <c r="R45" s="33"/>
      <c r="S45" s="76"/>
      <c r="T45" s="81">
        <f>SUM(T32:T44)</f>
        <v>29</v>
      </c>
      <c r="U45" s="81">
        <f>SUM(U32:U44)</f>
        <v>1044</v>
      </c>
    </row>
    <row r="46" spans="1:21" ht="15.5" thickBot="1" x14ac:dyDescent="0.35">
      <c r="A46" s="577" t="s">
        <v>117</v>
      </c>
      <c r="B46" s="507"/>
      <c r="C46" s="508"/>
      <c r="D46" s="66">
        <v>1400</v>
      </c>
      <c r="E46" s="66">
        <v>750</v>
      </c>
      <c r="F46" s="66">
        <v>430</v>
      </c>
      <c r="I46" s="161">
        <v>3</v>
      </c>
      <c r="J46" s="161" t="s">
        <v>1118</v>
      </c>
      <c r="K46" s="161" t="s">
        <v>565</v>
      </c>
      <c r="L46" s="161" t="s">
        <v>1121</v>
      </c>
      <c r="M46" s="33">
        <v>9</v>
      </c>
      <c r="N46" s="33">
        <v>391</v>
      </c>
      <c r="O46" s="12"/>
      <c r="P46" s="11"/>
      <c r="Q46" s="11"/>
      <c r="R46" s="11"/>
      <c r="S46" s="11"/>
      <c r="T46" s="11"/>
      <c r="U46" s="11"/>
    </row>
    <row r="47" spans="1:21" ht="16" thickBot="1" x14ac:dyDescent="0.4">
      <c r="A47" s="61" t="s">
        <v>1107</v>
      </c>
      <c r="B47" s="234" t="s">
        <v>1094</v>
      </c>
      <c r="C47" s="63">
        <f>M31</f>
        <v>12</v>
      </c>
      <c r="D47" s="59">
        <f>C47*D46</f>
        <v>16800</v>
      </c>
      <c r="E47" s="59">
        <f>C47*E46</f>
        <v>9000</v>
      </c>
      <c r="F47" s="59">
        <f>C47*F46</f>
        <v>5160</v>
      </c>
      <c r="I47" s="161">
        <v>4</v>
      </c>
      <c r="J47" s="161" t="s">
        <v>1118</v>
      </c>
      <c r="K47" s="161" t="s">
        <v>565</v>
      </c>
      <c r="L47" s="161" t="s">
        <v>1122</v>
      </c>
      <c r="M47" s="33">
        <v>9</v>
      </c>
      <c r="N47" s="33">
        <v>345</v>
      </c>
      <c r="O47" s="12"/>
      <c r="P47" s="44" t="s">
        <v>37</v>
      </c>
      <c r="Q47" s="44" t="s">
        <v>36</v>
      </c>
      <c r="R47" s="44" t="s">
        <v>35</v>
      </c>
      <c r="S47" s="44" t="s">
        <v>34</v>
      </c>
      <c r="T47" s="44" t="s">
        <v>20</v>
      </c>
      <c r="U47" s="44" t="s">
        <v>33</v>
      </c>
    </row>
    <row r="48" spans="1:21" ht="16" thickBot="1" x14ac:dyDescent="0.4">
      <c r="A48" s="61" t="s">
        <v>1110</v>
      </c>
      <c r="B48" s="234" t="s">
        <v>1094</v>
      </c>
      <c r="C48" s="63">
        <f>M41</f>
        <v>12</v>
      </c>
      <c r="D48" s="59">
        <f>C48*D46</f>
        <v>16800</v>
      </c>
      <c r="E48" s="59">
        <f>C48*E46</f>
        <v>9000</v>
      </c>
      <c r="F48" s="59">
        <f>C48*F46</f>
        <v>5160</v>
      </c>
      <c r="I48" s="161"/>
      <c r="J48" s="159"/>
      <c r="K48" s="159"/>
      <c r="L48" s="159"/>
      <c r="M48" s="261">
        <f>SUM(M44:M47)</f>
        <v>53</v>
      </c>
      <c r="N48" s="261">
        <f>SUM(N45:N47)</f>
        <v>1063</v>
      </c>
      <c r="O48" s="12"/>
      <c r="P48" s="49">
        <v>1</v>
      </c>
      <c r="Q48" s="35" t="s">
        <v>566</v>
      </c>
      <c r="R48" s="35" t="s">
        <v>572</v>
      </c>
      <c r="S48" s="35" t="s">
        <v>601</v>
      </c>
      <c r="T48" s="35">
        <v>0</v>
      </c>
      <c r="U48" s="34">
        <f t="shared" ref="U48:U64" si="3">T48*36</f>
        <v>0</v>
      </c>
    </row>
    <row r="49" spans="1:21" ht="15.5" thickBot="1" x14ac:dyDescent="0.35">
      <c r="A49" s="58" t="s">
        <v>5</v>
      </c>
      <c r="B49" s="58"/>
      <c r="C49" s="57">
        <f>SUM(C47:C48)</f>
        <v>24</v>
      </c>
      <c r="D49" s="56">
        <f>SUM(D47:D48)</f>
        <v>33600</v>
      </c>
      <c r="E49" s="56">
        <f>SUM(E47:E48)</f>
        <v>18000</v>
      </c>
      <c r="F49" s="56">
        <f>SUM(F47:F48)</f>
        <v>10320</v>
      </c>
      <c r="I49" s="11"/>
      <c r="J49" s="11"/>
      <c r="K49" s="11"/>
      <c r="L49" s="11"/>
      <c r="M49" s="11"/>
      <c r="N49" s="11"/>
      <c r="O49" s="12"/>
      <c r="P49" s="49">
        <v>2</v>
      </c>
      <c r="Q49" s="35" t="s">
        <v>566</v>
      </c>
      <c r="R49" s="35" t="s">
        <v>572</v>
      </c>
      <c r="S49" s="35" t="s">
        <v>68</v>
      </c>
      <c r="T49" s="35">
        <v>8</v>
      </c>
      <c r="U49" s="34">
        <f t="shared" si="3"/>
        <v>288</v>
      </c>
    </row>
    <row r="50" spans="1:21" ht="15.5" thickBot="1" x14ac:dyDescent="0.35">
      <c r="A50" s="577" t="s">
        <v>117</v>
      </c>
      <c r="B50" s="507"/>
      <c r="C50" s="508"/>
      <c r="D50" s="66">
        <v>1650</v>
      </c>
      <c r="E50" s="66">
        <v>900</v>
      </c>
      <c r="F50" s="66">
        <v>540</v>
      </c>
      <c r="I50" s="44" t="s">
        <v>37</v>
      </c>
      <c r="J50" s="44" t="s">
        <v>36</v>
      </c>
      <c r="K50" s="44" t="s">
        <v>35</v>
      </c>
      <c r="L50" s="44" t="s">
        <v>34</v>
      </c>
      <c r="M50" s="305" t="s">
        <v>1022</v>
      </c>
      <c r="N50" s="44" t="s">
        <v>33</v>
      </c>
      <c r="O50" s="12"/>
      <c r="P50" s="48">
        <v>3</v>
      </c>
      <c r="Q50" s="35" t="s">
        <v>566</v>
      </c>
      <c r="R50" s="35" t="s">
        <v>572</v>
      </c>
      <c r="S50" s="35" t="s">
        <v>599</v>
      </c>
      <c r="T50" s="35">
        <v>1</v>
      </c>
      <c r="U50" s="34">
        <f t="shared" si="3"/>
        <v>36</v>
      </c>
    </row>
    <row r="51" spans="1:21" ht="16" thickBot="1" x14ac:dyDescent="0.4">
      <c r="A51" s="61" t="s">
        <v>6</v>
      </c>
      <c r="B51" s="234" t="s">
        <v>1094</v>
      </c>
      <c r="C51" s="63">
        <f>M37</f>
        <v>18</v>
      </c>
      <c r="D51" s="59">
        <f>C51*D50</f>
        <v>29700</v>
      </c>
      <c r="E51" s="59">
        <f>C51*E50</f>
        <v>16200</v>
      </c>
      <c r="F51" s="59">
        <f>C51*F50</f>
        <v>9720</v>
      </c>
      <c r="I51" s="33">
        <v>1</v>
      </c>
      <c r="J51" s="307" t="s">
        <v>1157</v>
      </c>
      <c r="K51" s="159" t="s">
        <v>1111</v>
      </c>
      <c r="L51" s="307" t="s">
        <v>383</v>
      </c>
      <c r="M51" s="307">
        <v>2</v>
      </c>
      <c r="N51" s="307">
        <v>510</v>
      </c>
      <c r="O51" s="12"/>
      <c r="P51" s="49">
        <v>4</v>
      </c>
      <c r="Q51" s="35" t="s">
        <v>566</v>
      </c>
      <c r="R51" s="35" t="s">
        <v>572</v>
      </c>
      <c r="S51" s="35" t="s">
        <v>585</v>
      </c>
      <c r="T51" s="35">
        <v>5</v>
      </c>
      <c r="U51" s="34">
        <f t="shared" si="3"/>
        <v>180</v>
      </c>
    </row>
    <row r="52" spans="1:21" ht="15.5" thickBot="1" x14ac:dyDescent="0.35">
      <c r="A52" s="58" t="s">
        <v>5</v>
      </c>
      <c r="B52" s="58"/>
      <c r="C52" s="57">
        <f>SUM(C51)</f>
        <v>18</v>
      </c>
      <c r="D52" s="56">
        <f>SUM(D51)</f>
        <v>29700</v>
      </c>
      <c r="E52" s="56">
        <f t="shared" ref="E52:F52" si="4">SUM(E51)</f>
        <v>16200</v>
      </c>
      <c r="F52" s="56">
        <f t="shared" si="4"/>
        <v>9720</v>
      </c>
      <c r="I52" s="11"/>
      <c r="J52" s="11"/>
      <c r="K52" s="11"/>
      <c r="L52" s="11"/>
      <c r="M52" s="11"/>
      <c r="N52" s="11"/>
      <c r="O52" s="12"/>
      <c r="P52" s="49">
        <v>5</v>
      </c>
      <c r="Q52" s="35" t="s">
        <v>566</v>
      </c>
      <c r="R52" s="35" t="s">
        <v>572</v>
      </c>
      <c r="S52" s="35" t="s">
        <v>595</v>
      </c>
      <c r="T52" s="35">
        <v>1</v>
      </c>
      <c r="U52" s="34">
        <f t="shared" si="3"/>
        <v>36</v>
      </c>
    </row>
    <row r="53" spans="1:21" ht="30.5" thickBot="1" x14ac:dyDescent="0.4">
      <c r="A53" s="67" t="s">
        <v>123</v>
      </c>
      <c r="B53" s="67" t="s">
        <v>1041</v>
      </c>
      <c r="C53" s="67" t="s">
        <v>122</v>
      </c>
      <c r="D53" s="67" t="s">
        <v>1155</v>
      </c>
      <c r="E53" s="67" t="s">
        <v>1154</v>
      </c>
      <c r="F53" s="230"/>
      <c r="O53" s="12"/>
      <c r="P53" s="48">
        <v>6</v>
      </c>
      <c r="Q53" s="35" t="s">
        <v>566</v>
      </c>
      <c r="R53" s="35" t="s">
        <v>590</v>
      </c>
      <c r="S53" s="35" t="s">
        <v>61</v>
      </c>
      <c r="T53" s="35">
        <v>4</v>
      </c>
      <c r="U53" s="34">
        <f t="shared" si="3"/>
        <v>144</v>
      </c>
    </row>
    <row r="54" spans="1:21" ht="16.5" customHeight="1" thickBot="1" x14ac:dyDescent="0.4">
      <c r="A54" s="577" t="s">
        <v>117</v>
      </c>
      <c r="B54" s="507"/>
      <c r="C54" s="508"/>
      <c r="D54" s="66">
        <v>1650</v>
      </c>
      <c r="E54" s="66">
        <v>900</v>
      </c>
      <c r="F54" s="230"/>
      <c r="I54" s="11"/>
      <c r="J54" s="11"/>
      <c r="K54" s="11"/>
      <c r="L54" s="11"/>
      <c r="M54" s="11"/>
      <c r="N54" s="11"/>
      <c r="O54" s="12"/>
      <c r="P54" s="49">
        <v>7</v>
      </c>
      <c r="Q54" s="35" t="s">
        <v>566</v>
      </c>
      <c r="R54" s="35" t="s">
        <v>570</v>
      </c>
      <c r="S54" s="35" t="s">
        <v>588</v>
      </c>
      <c r="T54" s="35">
        <v>0</v>
      </c>
      <c r="U54" s="34">
        <f t="shared" si="3"/>
        <v>0</v>
      </c>
    </row>
    <row r="55" spans="1:21" ht="16" thickBot="1" x14ac:dyDescent="0.4">
      <c r="A55" s="61" t="s">
        <v>1118</v>
      </c>
      <c r="B55" s="234" t="s">
        <v>1094</v>
      </c>
      <c r="C55" s="63">
        <f>M48</f>
        <v>53</v>
      </c>
      <c r="D55" s="59">
        <f>C55*D54</f>
        <v>87450</v>
      </c>
      <c r="E55" s="59">
        <f>C55*E54</f>
        <v>47700</v>
      </c>
      <c r="F55" s="230"/>
      <c r="I55" s="11"/>
      <c r="J55" s="11"/>
      <c r="K55" s="11"/>
      <c r="L55" s="11"/>
      <c r="M55" s="11"/>
      <c r="N55" s="11"/>
      <c r="O55" s="12"/>
      <c r="P55" s="49">
        <v>8</v>
      </c>
      <c r="Q55" s="35" t="s">
        <v>566</v>
      </c>
      <c r="R55" s="35" t="s">
        <v>570</v>
      </c>
      <c r="S55" s="35" t="s">
        <v>586</v>
      </c>
      <c r="T55" s="35">
        <v>3</v>
      </c>
      <c r="U55" s="34">
        <f t="shared" si="3"/>
        <v>108</v>
      </c>
    </row>
    <row r="56" spans="1:21" ht="16" thickBot="1" x14ac:dyDescent="0.4">
      <c r="A56" s="58" t="s">
        <v>5</v>
      </c>
      <c r="B56" s="58"/>
      <c r="C56" s="57">
        <f>SUM(C55)</f>
        <v>53</v>
      </c>
      <c r="D56" s="56">
        <f>SUM(D55)</f>
        <v>87450</v>
      </c>
      <c r="E56" s="56">
        <f t="shared" ref="E56" si="5">SUM(E55)</f>
        <v>47700</v>
      </c>
      <c r="F56" s="230"/>
      <c r="I56" s="11"/>
      <c r="J56" s="11"/>
      <c r="K56" s="11"/>
      <c r="L56" s="11"/>
      <c r="M56" s="11"/>
      <c r="N56" s="11"/>
      <c r="O56" s="12"/>
      <c r="P56" s="48">
        <v>9</v>
      </c>
      <c r="Q56" s="35" t="s">
        <v>566</v>
      </c>
      <c r="R56" s="35" t="s">
        <v>573</v>
      </c>
      <c r="S56" s="35" t="s">
        <v>582</v>
      </c>
      <c r="T56" s="35">
        <v>4</v>
      </c>
      <c r="U56" s="34">
        <f t="shared" si="3"/>
        <v>144</v>
      </c>
    </row>
    <row r="57" spans="1:21" ht="16" thickBot="1" x14ac:dyDescent="0.4">
      <c r="A57" s="230"/>
      <c r="B57" s="230"/>
      <c r="C57" s="230"/>
      <c r="D57" s="231"/>
      <c r="E57" s="230"/>
      <c r="F57" s="230"/>
      <c r="I57" s="11"/>
      <c r="J57" s="11"/>
      <c r="K57" s="11"/>
      <c r="L57" s="11"/>
      <c r="M57" s="11"/>
      <c r="N57" s="11"/>
      <c r="O57" s="12"/>
      <c r="P57" s="49">
        <v>10</v>
      </c>
      <c r="Q57" s="35" t="s">
        <v>566</v>
      </c>
      <c r="R57" s="35" t="s">
        <v>572</v>
      </c>
      <c r="S57" s="35" t="s">
        <v>580</v>
      </c>
      <c r="T57" s="35">
        <v>6</v>
      </c>
      <c r="U57" s="34">
        <f t="shared" si="3"/>
        <v>216</v>
      </c>
    </row>
    <row r="58" spans="1:21" ht="30.5" thickBot="1" x14ac:dyDescent="0.4">
      <c r="A58" s="252" t="s">
        <v>123</v>
      </c>
      <c r="B58" s="252" t="s">
        <v>1041</v>
      </c>
      <c r="C58" s="253" t="s">
        <v>1025</v>
      </c>
      <c r="D58" s="253" t="s">
        <v>1182</v>
      </c>
      <c r="E58" s="253" t="s">
        <v>1181</v>
      </c>
      <c r="F58" s="230"/>
      <c r="I58" s="11"/>
      <c r="J58" s="11"/>
      <c r="K58" s="11"/>
      <c r="L58" s="11"/>
      <c r="M58" s="11"/>
      <c r="N58" s="11"/>
      <c r="O58" s="12"/>
      <c r="P58" s="49">
        <v>11</v>
      </c>
      <c r="Q58" s="35" t="s">
        <v>566</v>
      </c>
      <c r="R58" s="35" t="s">
        <v>576</v>
      </c>
      <c r="S58" s="35" t="s">
        <v>575</v>
      </c>
      <c r="T58" s="35">
        <v>2</v>
      </c>
      <c r="U58" s="34">
        <f t="shared" si="3"/>
        <v>72</v>
      </c>
    </row>
    <row r="59" spans="1:21" ht="15" customHeight="1" thickBot="1" x14ac:dyDescent="0.4">
      <c r="A59" s="466" t="s">
        <v>1024</v>
      </c>
      <c r="B59" s="410"/>
      <c r="C59" s="411"/>
      <c r="D59" s="254">
        <v>1900</v>
      </c>
      <c r="E59" s="254">
        <v>1650</v>
      </c>
      <c r="F59" s="230"/>
      <c r="I59" s="11"/>
      <c r="J59" s="11"/>
      <c r="K59" s="11"/>
      <c r="L59" s="11"/>
      <c r="M59" s="11"/>
      <c r="N59" s="11"/>
      <c r="O59" s="12"/>
      <c r="P59" s="49">
        <v>12</v>
      </c>
      <c r="Q59" s="35" t="s">
        <v>566</v>
      </c>
      <c r="R59" s="35" t="s">
        <v>572</v>
      </c>
      <c r="S59" s="35" t="s">
        <v>571</v>
      </c>
      <c r="T59" s="35">
        <v>4</v>
      </c>
      <c r="U59" s="34">
        <f t="shared" si="3"/>
        <v>144</v>
      </c>
    </row>
    <row r="60" spans="1:21" ht="30.75" customHeight="1" thickBot="1" x14ac:dyDescent="0.4">
      <c r="A60" s="256" t="s">
        <v>1045</v>
      </c>
      <c r="B60" s="255" t="s">
        <v>1042</v>
      </c>
      <c r="C60" s="264">
        <f>M7</f>
        <v>7</v>
      </c>
      <c r="D60" s="257">
        <f>$D$59*C60</f>
        <v>13300</v>
      </c>
      <c r="E60" s="257">
        <f>C60*E59</f>
        <v>11550</v>
      </c>
      <c r="F60" s="230"/>
      <c r="I60" s="11"/>
      <c r="J60" s="11"/>
      <c r="K60" s="11"/>
      <c r="L60" s="11"/>
      <c r="M60" s="11"/>
      <c r="N60" s="11"/>
      <c r="O60" s="12"/>
      <c r="P60" s="48">
        <v>13</v>
      </c>
      <c r="Q60" s="35" t="s">
        <v>566</v>
      </c>
      <c r="R60" s="35" t="s">
        <v>570</v>
      </c>
      <c r="S60" s="35" t="s">
        <v>408</v>
      </c>
      <c r="T60" s="35">
        <v>6</v>
      </c>
      <c r="U60" s="34">
        <f t="shared" si="3"/>
        <v>216</v>
      </c>
    </row>
    <row r="61" spans="1:21" ht="16" thickBot="1" x14ac:dyDescent="0.4">
      <c r="A61" s="256" t="s">
        <v>1050</v>
      </c>
      <c r="B61" s="255" t="s">
        <v>1042</v>
      </c>
      <c r="C61" s="265">
        <f>M10</f>
        <v>4</v>
      </c>
      <c r="D61" s="257">
        <f>$D$59*C61</f>
        <v>7600</v>
      </c>
      <c r="E61" s="257">
        <f>C61*E59</f>
        <v>6600</v>
      </c>
      <c r="F61" s="230"/>
      <c r="I61" s="11"/>
      <c r="J61" s="11"/>
      <c r="K61" s="11"/>
      <c r="L61" s="11"/>
      <c r="M61" s="11"/>
      <c r="N61" s="11"/>
      <c r="O61" s="12"/>
      <c r="P61" s="49">
        <v>14</v>
      </c>
      <c r="Q61" s="35" t="s">
        <v>566</v>
      </c>
      <c r="R61" s="35" t="s">
        <v>572</v>
      </c>
      <c r="S61" s="35" t="s">
        <v>1185</v>
      </c>
      <c r="T61" s="35">
        <v>1</v>
      </c>
      <c r="U61" s="34">
        <f t="shared" si="3"/>
        <v>36</v>
      </c>
    </row>
    <row r="62" spans="1:21" ht="16" thickBot="1" x14ac:dyDescent="0.4">
      <c r="A62" s="256" t="s">
        <v>1051</v>
      </c>
      <c r="B62" s="255" t="s">
        <v>1042</v>
      </c>
      <c r="C62" s="265">
        <f>M13</f>
        <v>2</v>
      </c>
      <c r="D62" s="257">
        <f>$D$59*C62</f>
        <v>3800</v>
      </c>
      <c r="E62" s="257">
        <f>C62*E59</f>
        <v>3300</v>
      </c>
      <c r="F62" s="230"/>
      <c r="I62" s="11"/>
      <c r="J62" s="11"/>
      <c r="K62" s="11"/>
      <c r="L62" s="11"/>
      <c r="M62" s="11"/>
      <c r="N62" s="11"/>
      <c r="O62" s="12"/>
      <c r="P62" s="49">
        <v>15</v>
      </c>
      <c r="Q62" s="35" t="s">
        <v>566</v>
      </c>
      <c r="R62" s="35" t="s">
        <v>570</v>
      </c>
      <c r="S62" s="35" t="s">
        <v>569</v>
      </c>
      <c r="T62" s="35">
        <v>1</v>
      </c>
      <c r="U62" s="34">
        <f t="shared" si="3"/>
        <v>36</v>
      </c>
    </row>
    <row r="63" spans="1:21" ht="31" thickBot="1" x14ac:dyDescent="0.4">
      <c r="A63" s="256" t="s">
        <v>1046</v>
      </c>
      <c r="B63" s="258" t="s">
        <v>1042</v>
      </c>
      <c r="C63" s="265">
        <f>M16</f>
        <v>5</v>
      </c>
      <c r="D63" s="257">
        <f>$D$59*C63</f>
        <v>9500</v>
      </c>
      <c r="E63" s="257">
        <f>C63*E59</f>
        <v>8250</v>
      </c>
      <c r="F63" s="230"/>
      <c r="I63" s="11"/>
      <c r="J63" s="11"/>
      <c r="K63" s="11"/>
      <c r="L63" s="11"/>
      <c r="M63" s="11"/>
      <c r="N63" s="11"/>
      <c r="O63" s="12"/>
      <c r="P63" s="49">
        <v>16</v>
      </c>
      <c r="Q63" s="35" t="s">
        <v>566</v>
      </c>
      <c r="R63" s="47" t="s">
        <v>567</v>
      </c>
      <c r="S63" s="47" t="s">
        <v>568</v>
      </c>
      <c r="T63" s="47">
        <v>2</v>
      </c>
      <c r="U63" s="34">
        <f t="shared" si="3"/>
        <v>72</v>
      </c>
    </row>
    <row r="64" spans="1:21" ht="15" customHeight="1" thickBot="1" x14ac:dyDescent="0.4">
      <c r="A64" s="256" t="s">
        <v>1047</v>
      </c>
      <c r="B64" s="255" t="s">
        <v>1042</v>
      </c>
      <c r="C64" s="265">
        <f>M19</f>
        <v>10</v>
      </c>
      <c r="D64" s="257">
        <f>$D$59*C64</f>
        <v>19000</v>
      </c>
      <c r="E64" s="257">
        <f>C64*E59</f>
        <v>16500</v>
      </c>
      <c r="F64" s="230"/>
      <c r="I64" s="11"/>
      <c r="J64" s="11"/>
      <c r="K64" s="11"/>
      <c r="L64" s="11"/>
      <c r="M64" s="11"/>
      <c r="N64" s="11"/>
      <c r="O64" s="12"/>
      <c r="P64" s="48">
        <v>17</v>
      </c>
      <c r="Q64" s="35" t="s">
        <v>566</v>
      </c>
      <c r="R64" s="47" t="s">
        <v>567</v>
      </c>
      <c r="S64" s="47">
        <v>9</v>
      </c>
      <c r="T64" s="47">
        <v>2</v>
      </c>
      <c r="U64" s="34">
        <f t="shared" si="3"/>
        <v>72</v>
      </c>
    </row>
    <row r="65" spans="1:21" ht="15" customHeight="1" thickBot="1" x14ac:dyDescent="0.4">
      <c r="A65" s="58" t="s">
        <v>5</v>
      </c>
      <c r="B65" s="58"/>
      <c r="C65" s="57">
        <f>SUM(C60:C64)</f>
        <v>28</v>
      </c>
      <c r="D65" s="56">
        <f>SUM(D60:D64)</f>
        <v>53200</v>
      </c>
      <c r="E65" s="56">
        <f>SUM(E60:E64)</f>
        <v>46200</v>
      </c>
      <c r="F65" s="230"/>
      <c r="I65" s="11"/>
      <c r="J65" s="11"/>
      <c r="K65" s="11"/>
      <c r="L65" s="11"/>
      <c r="M65" s="11"/>
      <c r="N65" s="11"/>
      <c r="O65" s="12"/>
      <c r="P65" s="33"/>
      <c r="Q65" s="110"/>
      <c r="R65" s="110"/>
      <c r="S65" s="110"/>
      <c r="T65" s="113">
        <f>SUM(T48:T64)</f>
        <v>50</v>
      </c>
      <c r="U65" s="113">
        <f>SUM(U48:U64)</f>
        <v>1800</v>
      </c>
    </row>
    <row r="66" spans="1:21" ht="15" customHeight="1" thickBot="1" x14ac:dyDescent="0.4">
      <c r="A66" s="230"/>
      <c r="B66" s="230"/>
      <c r="C66" s="230"/>
      <c r="D66" s="230"/>
      <c r="E66" s="230"/>
      <c r="F66" s="230"/>
      <c r="I66" s="11"/>
      <c r="J66" s="11"/>
      <c r="K66" s="11"/>
      <c r="L66" s="11"/>
      <c r="M66" s="11"/>
      <c r="N66" s="11"/>
      <c r="O66" s="12"/>
      <c r="R66" s="28"/>
      <c r="S66" s="28"/>
      <c r="T66" s="28"/>
      <c r="U66" s="27"/>
    </row>
    <row r="67" spans="1:21" ht="29.25" customHeight="1" thickBot="1" x14ac:dyDescent="0.4">
      <c r="A67" s="252" t="s">
        <v>123</v>
      </c>
      <c r="B67" s="252" t="s">
        <v>1041</v>
      </c>
      <c r="C67" s="253" t="s">
        <v>1025</v>
      </c>
      <c r="D67" s="253" t="s">
        <v>1182</v>
      </c>
      <c r="E67" s="253" t="s">
        <v>1181</v>
      </c>
      <c r="F67" s="230"/>
      <c r="I67" s="11"/>
      <c r="J67" s="11"/>
      <c r="K67" s="11"/>
      <c r="L67" s="11"/>
      <c r="M67" s="11"/>
      <c r="N67" s="11"/>
      <c r="O67" s="12"/>
      <c r="R67" s="28"/>
      <c r="S67" s="28"/>
      <c r="T67" s="28"/>
      <c r="U67" s="27"/>
    </row>
    <row r="68" spans="1:21" ht="15" customHeight="1" thickBot="1" x14ac:dyDescent="0.4">
      <c r="A68" s="467" t="s">
        <v>1024</v>
      </c>
      <c r="B68" s="412"/>
      <c r="C68" s="413"/>
      <c r="D68" s="254">
        <v>2700</v>
      </c>
      <c r="E68" s="254">
        <v>2000</v>
      </c>
      <c r="F68" s="230"/>
      <c r="I68" s="11"/>
      <c r="J68" s="11"/>
      <c r="K68" s="11"/>
      <c r="L68" s="11"/>
      <c r="M68" s="11"/>
      <c r="N68" s="11"/>
      <c r="O68" s="12"/>
      <c r="R68" s="28"/>
      <c r="S68" s="28"/>
      <c r="T68" s="28"/>
      <c r="U68" s="27"/>
    </row>
    <row r="69" spans="1:21" ht="15" customHeight="1" thickBot="1" x14ac:dyDescent="0.4">
      <c r="A69" s="167" t="s">
        <v>1049</v>
      </c>
      <c r="B69" s="61" t="s">
        <v>1042</v>
      </c>
      <c r="C69" s="266">
        <f>M27</f>
        <v>17</v>
      </c>
      <c r="D69" s="169">
        <f>$D$68*C69</f>
        <v>45900</v>
      </c>
      <c r="E69" s="169">
        <f>C69*E68</f>
        <v>34000</v>
      </c>
      <c r="F69" s="230"/>
      <c r="I69" s="11"/>
      <c r="J69" s="11"/>
      <c r="K69" s="11"/>
      <c r="L69" s="11"/>
      <c r="M69" s="11"/>
      <c r="N69" s="11"/>
      <c r="O69" s="12"/>
      <c r="R69" s="28"/>
      <c r="S69" s="28"/>
      <c r="T69" s="28"/>
      <c r="U69" s="27"/>
    </row>
    <row r="70" spans="1:21" ht="15" customHeight="1" thickBot="1" x14ac:dyDescent="0.4">
      <c r="A70" s="58" t="s">
        <v>5</v>
      </c>
      <c r="B70" s="58"/>
      <c r="C70" s="78">
        <f>SUM(C69:C69)</f>
        <v>17</v>
      </c>
      <c r="D70" s="56">
        <f>SUM(D69:D69)</f>
        <v>45900</v>
      </c>
      <c r="E70" s="56">
        <f>SUM(E69)</f>
        <v>34000</v>
      </c>
      <c r="F70" s="230"/>
      <c r="O70" s="12"/>
      <c r="R70" s="28"/>
      <c r="S70" s="28"/>
      <c r="T70" s="28"/>
      <c r="U70" s="27"/>
    </row>
    <row r="71" spans="1:21" ht="15" customHeight="1" thickBot="1" x14ac:dyDescent="0.4">
      <c r="A71" s="418"/>
      <c r="B71" s="418"/>
      <c r="C71" s="465"/>
      <c r="D71" s="420"/>
      <c r="E71" s="230"/>
      <c r="F71" s="230"/>
      <c r="O71" s="12"/>
      <c r="R71" s="28"/>
      <c r="S71" s="28"/>
      <c r="T71" s="28"/>
      <c r="U71" s="27"/>
    </row>
    <row r="72" spans="1:21" ht="24" customHeight="1" thickBot="1" x14ac:dyDescent="0.4">
      <c r="A72" s="252" t="s">
        <v>123</v>
      </c>
      <c r="B72" s="252" t="s">
        <v>1041</v>
      </c>
      <c r="C72" s="253" t="s">
        <v>1025</v>
      </c>
      <c r="D72" s="253" t="s">
        <v>1182</v>
      </c>
      <c r="E72" s="253" t="s">
        <v>1181</v>
      </c>
      <c r="F72" s="230"/>
      <c r="O72" s="12"/>
      <c r="Q72" s="19"/>
      <c r="R72" s="19"/>
      <c r="S72" s="19"/>
      <c r="T72" s="26"/>
      <c r="U72" s="19"/>
    </row>
    <row r="73" spans="1:21" ht="20.25" customHeight="1" thickBot="1" x14ac:dyDescent="0.4">
      <c r="A73" s="467" t="s">
        <v>1024</v>
      </c>
      <c r="B73" s="412"/>
      <c r="C73" s="413"/>
      <c r="D73" s="254">
        <v>3800</v>
      </c>
      <c r="E73" s="254">
        <v>2800</v>
      </c>
      <c r="F73" s="230"/>
      <c r="O73" s="12"/>
      <c r="Q73" s="19"/>
      <c r="R73" s="19"/>
      <c r="S73" s="19"/>
      <c r="T73" s="19"/>
      <c r="U73" s="19"/>
    </row>
    <row r="74" spans="1:21" ht="15.75" customHeight="1" thickBot="1" x14ac:dyDescent="0.4">
      <c r="A74" s="167" t="s">
        <v>1048</v>
      </c>
      <c r="B74" s="61" t="s">
        <v>1042</v>
      </c>
      <c r="C74" s="266">
        <f>M22</f>
        <v>1</v>
      </c>
      <c r="D74" s="169">
        <f>C74*D73</f>
        <v>3800</v>
      </c>
      <c r="E74" s="169">
        <f>C74*E73</f>
        <v>2800</v>
      </c>
      <c r="F74" s="230"/>
      <c r="O74" s="12"/>
      <c r="Q74" s="19"/>
      <c r="R74" s="25"/>
      <c r="S74" s="25"/>
      <c r="T74" s="25"/>
      <c r="U74" s="19"/>
    </row>
    <row r="75" spans="1:21" ht="16.5" customHeight="1" thickBot="1" x14ac:dyDescent="0.4">
      <c r="A75" s="58" t="s">
        <v>5</v>
      </c>
      <c r="B75" s="58"/>
      <c r="C75" s="78">
        <f>SUM(C73:C74)</f>
        <v>1</v>
      </c>
      <c r="D75" s="56">
        <f>SUM(D74)</f>
        <v>3800</v>
      </c>
      <c r="E75" s="56">
        <f>SUM(E74)</f>
        <v>2800</v>
      </c>
      <c r="F75" s="230"/>
      <c r="O75" s="12"/>
      <c r="Q75" s="19"/>
      <c r="R75" s="25"/>
      <c r="S75" s="25"/>
      <c r="T75" s="25"/>
      <c r="U75" s="19"/>
    </row>
    <row r="76" spans="1:21" ht="16" thickBot="1" x14ac:dyDescent="0.4">
      <c r="C76" s="230"/>
      <c r="D76" s="230"/>
      <c r="F76" s="230"/>
      <c r="O76" s="12"/>
      <c r="Q76" s="19"/>
      <c r="R76" s="22"/>
      <c r="S76" s="25"/>
      <c r="T76" s="25"/>
      <c r="U76" s="19"/>
    </row>
    <row r="77" spans="1:21" ht="30.5" thickBot="1" x14ac:dyDescent="0.4">
      <c r="A77" s="252" t="s">
        <v>123</v>
      </c>
      <c r="B77" s="252" t="s">
        <v>1041</v>
      </c>
      <c r="C77" s="253" t="s">
        <v>1025</v>
      </c>
      <c r="D77" s="253" t="s">
        <v>1182</v>
      </c>
      <c r="E77" s="253" t="s">
        <v>1183</v>
      </c>
      <c r="F77" s="230"/>
      <c r="O77" s="12"/>
      <c r="Q77" s="19"/>
      <c r="R77" s="22"/>
      <c r="S77" s="25"/>
      <c r="T77" s="25"/>
      <c r="U77" s="19"/>
    </row>
    <row r="78" spans="1:21" ht="16" thickBot="1" x14ac:dyDescent="0.4">
      <c r="A78" s="467" t="s">
        <v>1024</v>
      </c>
      <c r="B78" s="412"/>
      <c r="C78" s="413"/>
      <c r="D78" s="254">
        <v>1900</v>
      </c>
      <c r="E78" s="254">
        <v>1650</v>
      </c>
      <c r="F78" s="230"/>
      <c r="O78" s="12"/>
      <c r="Q78" s="19"/>
      <c r="R78" s="22"/>
      <c r="S78" s="25"/>
      <c r="T78" s="25"/>
      <c r="U78" s="19"/>
    </row>
    <row r="79" spans="1:21" ht="16" thickBot="1" x14ac:dyDescent="0.4">
      <c r="A79" s="256" t="s">
        <v>1157</v>
      </c>
      <c r="B79" s="255" t="s">
        <v>1042</v>
      </c>
      <c r="C79" s="265">
        <v>2</v>
      </c>
      <c r="D79" s="257">
        <f>C79*D78</f>
        <v>3800</v>
      </c>
      <c r="E79" s="257">
        <f>C79*E78</f>
        <v>3300</v>
      </c>
      <c r="F79" s="230"/>
      <c r="O79" s="12"/>
      <c r="Q79" s="23"/>
      <c r="R79" s="23"/>
      <c r="S79" s="23"/>
      <c r="T79" s="24"/>
      <c r="U79" s="23"/>
    </row>
    <row r="80" spans="1:21" ht="16.5" customHeight="1" thickBot="1" x14ac:dyDescent="0.4">
      <c r="A80" s="58" t="s">
        <v>5</v>
      </c>
      <c r="B80" s="58"/>
      <c r="C80" s="78">
        <f>SUM(C78:C79)</f>
        <v>2</v>
      </c>
      <c r="D80" s="56">
        <f>SUM(D79)</f>
        <v>3800</v>
      </c>
      <c r="E80" s="56">
        <f>SUM(E79)</f>
        <v>3300</v>
      </c>
      <c r="F80" s="230"/>
      <c r="O80" s="12"/>
      <c r="Q80" s="19"/>
      <c r="R80" s="18"/>
      <c r="S80" s="17"/>
      <c r="T80" s="17"/>
    </row>
    <row r="81" spans="1:20" ht="21.75" customHeight="1" thickBot="1" x14ac:dyDescent="0.4">
      <c r="F81" s="230"/>
      <c r="O81" s="12"/>
      <c r="Q81" s="19"/>
      <c r="R81" s="18"/>
      <c r="S81" s="17"/>
      <c r="T81" s="17"/>
    </row>
    <row r="82" spans="1:20" ht="18.75" customHeight="1" thickBot="1" x14ac:dyDescent="0.4">
      <c r="A82" s="252" t="s">
        <v>123</v>
      </c>
      <c r="B82" s="252" t="s">
        <v>1041</v>
      </c>
      <c r="C82" s="253" t="s">
        <v>1025</v>
      </c>
      <c r="D82" s="468" t="s">
        <v>1182</v>
      </c>
      <c r="E82" s="469" t="s">
        <v>1183</v>
      </c>
      <c r="F82" s="230"/>
      <c r="O82" s="12"/>
      <c r="Q82" s="19"/>
      <c r="R82" s="18"/>
      <c r="S82" s="17"/>
      <c r="T82" s="17"/>
    </row>
    <row r="83" spans="1:20" ht="16" thickBot="1" x14ac:dyDescent="0.4">
      <c r="A83" s="467" t="s">
        <v>1024</v>
      </c>
      <c r="B83" s="412"/>
      <c r="C83" s="413"/>
      <c r="D83" s="254">
        <v>3000</v>
      </c>
      <c r="E83" s="254">
        <v>2400</v>
      </c>
      <c r="F83" s="230"/>
      <c r="I83" s="11"/>
      <c r="J83" s="11"/>
      <c r="K83" s="11"/>
      <c r="L83" s="11"/>
      <c r="M83" s="11"/>
      <c r="N83" s="11"/>
      <c r="O83" s="12"/>
      <c r="Q83" s="19"/>
      <c r="R83" s="18"/>
      <c r="S83" s="17"/>
      <c r="T83" s="17"/>
    </row>
    <row r="84" spans="1:20" ht="16" thickBot="1" x14ac:dyDescent="0.4">
      <c r="A84" s="167" t="s">
        <v>1158</v>
      </c>
      <c r="B84" s="61" t="s">
        <v>1042</v>
      </c>
      <c r="C84" s="266">
        <f>M2</f>
        <v>2</v>
      </c>
      <c r="D84" s="169">
        <f>$D$83*C84</f>
        <v>6000</v>
      </c>
      <c r="E84" s="169">
        <f>C84*E83</f>
        <v>4800</v>
      </c>
      <c r="F84" s="230"/>
      <c r="I84" s="11"/>
      <c r="J84" s="11"/>
      <c r="K84" s="11"/>
      <c r="L84" s="11"/>
      <c r="M84" s="11"/>
      <c r="N84" s="11"/>
      <c r="O84" s="12"/>
      <c r="Q84" s="19"/>
      <c r="R84" s="18"/>
      <c r="S84" s="17"/>
      <c r="T84" s="17"/>
    </row>
    <row r="85" spans="1:20" ht="16" thickBot="1" x14ac:dyDescent="0.4">
      <c r="A85" s="58" t="s">
        <v>5</v>
      </c>
      <c r="B85" s="58"/>
      <c r="C85" s="78">
        <f>SUM(C83:C84)</f>
        <v>2</v>
      </c>
      <c r="D85" s="56">
        <f>SUM(D84)</f>
        <v>6000</v>
      </c>
      <c r="E85" s="56">
        <f>SUM(E84)</f>
        <v>4800</v>
      </c>
      <c r="F85" s="230"/>
      <c r="I85" s="11"/>
      <c r="J85" s="11"/>
      <c r="K85" s="11"/>
      <c r="L85" s="11"/>
      <c r="M85" s="11"/>
      <c r="N85" s="11"/>
      <c r="O85" s="12"/>
      <c r="Q85" s="19"/>
      <c r="R85" s="18"/>
      <c r="S85" s="17"/>
      <c r="T85" s="17"/>
    </row>
    <row r="86" spans="1:20" ht="16.5" customHeight="1" x14ac:dyDescent="0.35">
      <c r="F86" s="230"/>
      <c r="I86" s="11"/>
      <c r="J86" s="11"/>
      <c r="K86" s="11"/>
      <c r="L86" s="11"/>
      <c r="M86" s="11"/>
      <c r="N86" s="11"/>
      <c r="O86" s="12"/>
      <c r="Q86" s="19"/>
      <c r="R86" s="18"/>
      <c r="S86" s="17"/>
      <c r="T86" s="17"/>
    </row>
    <row r="87" spans="1:20" ht="21.75" customHeight="1" thickBot="1" x14ac:dyDescent="0.4">
      <c r="F87" s="230"/>
      <c r="I87" s="11"/>
      <c r="J87" s="11"/>
      <c r="K87" s="11"/>
      <c r="L87" s="11"/>
      <c r="M87" s="11"/>
      <c r="N87" s="11"/>
      <c r="O87" s="12"/>
      <c r="Q87" s="19"/>
      <c r="R87" s="18"/>
      <c r="S87" s="17"/>
      <c r="T87" s="17"/>
    </row>
    <row r="88" spans="1:20" ht="19.5" customHeight="1" thickBot="1" x14ac:dyDescent="0.4">
      <c r="A88" s="241" t="s">
        <v>1083</v>
      </c>
      <c r="B88" s="317">
        <f>C84+C70+C65+C56+C49+C45+C52+C75+C80</f>
        <v>319</v>
      </c>
      <c r="C88" s="423"/>
      <c r="D88" s="423"/>
      <c r="F88" s="230"/>
      <c r="I88" s="11"/>
      <c r="J88" s="11"/>
      <c r="K88" s="11"/>
      <c r="L88" s="11"/>
      <c r="M88" s="11"/>
      <c r="N88" s="11"/>
      <c r="O88" s="12"/>
      <c r="Q88" s="19"/>
      <c r="R88" s="18"/>
      <c r="S88" s="17"/>
      <c r="T88" s="17"/>
    </row>
    <row r="89" spans="1:20" ht="16.5" customHeight="1" x14ac:dyDescent="0.35">
      <c r="A89" s="423"/>
      <c r="B89" s="423"/>
      <c r="C89" s="423"/>
      <c r="D89" s="423"/>
      <c r="F89" s="230"/>
      <c r="I89" s="11"/>
      <c r="J89" s="11"/>
      <c r="K89" s="11"/>
      <c r="L89" s="11"/>
      <c r="M89" s="11"/>
      <c r="N89" s="11"/>
      <c r="O89" s="12"/>
      <c r="Q89" s="19"/>
      <c r="R89" s="18"/>
      <c r="S89" s="17"/>
      <c r="T89" s="17"/>
    </row>
    <row r="90" spans="1:20" ht="15.5" x14ac:dyDescent="0.35">
      <c r="A90" s="423"/>
      <c r="B90" s="423"/>
      <c r="C90" s="423"/>
      <c r="D90" s="423"/>
      <c r="E90" s="423"/>
      <c r="F90" s="230"/>
      <c r="I90" s="11"/>
      <c r="J90" s="11"/>
      <c r="K90" s="11"/>
      <c r="L90" s="11"/>
      <c r="M90" s="11"/>
      <c r="N90" s="11"/>
      <c r="O90" s="12"/>
      <c r="Q90" s="19"/>
      <c r="R90" s="18"/>
      <c r="S90" s="17"/>
      <c r="T90" s="17"/>
    </row>
    <row r="91" spans="1:20" ht="15.5" x14ac:dyDescent="0.35">
      <c r="D91" s="423"/>
      <c r="E91" s="423"/>
      <c r="F91" s="230"/>
      <c r="I91" s="11"/>
      <c r="J91" s="11"/>
      <c r="K91" s="11"/>
      <c r="L91" s="11"/>
      <c r="M91" s="11"/>
      <c r="N91" s="11"/>
      <c r="O91" s="12"/>
      <c r="Q91" s="19"/>
      <c r="R91" s="18"/>
      <c r="S91" s="17"/>
      <c r="T91" s="17"/>
    </row>
    <row r="92" spans="1:20" ht="17.25" customHeight="1" x14ac:dyDescent="0.35">
      <c r="A92" s="318" t="s">
        <v>1009</v>
      </c>
      <c r="B92" s="318"/>
      <c r="C92" s="318"/>
      <c r="E92" s="423"/>
      <c r="F92" s="230"/>
      <c r="I92" s="11"/>
      <c r="J92" s="11"/>
      <c r="K92" s="11"/>
      <c r="L92" s="11"/>
      <c r="M92" s="11"/>
      <c r="N92" s="11"/>
      <c r="O92" s="12"/>
      <c r="Q92" s="19"/>
      <c r="R92" s="18"/>
      <c r="S92" s="17"/>
      <c r="T92" s="17"/>
    </row>
    <row r="93" spans="1:20" x14ac:dyDescent="0.3">
      <c r="I93" s="11"/>
      <c r="J93" s="11"/>
      <c r="K93" s="11"/>
      <c r="L93" s="11"/>
      <c r="M93" s="11"/>
      <c r="N93" s="11"/>
      <c r="O93" s="12"/>
      <c r="Q93" s="19"/>
      <c r="R93" s="18"/>
      <c r="S93" s="17"/>
      <c r="T93" s="17"/>
    </row>
    <row r="94" spans="1:20" ht="16.5" customHeight="1" x14ac:dyDescent="0.3">
      <c r="I94" s="11"/>
      <c r="J94" s="11"/>
      <c r="K94" s="11"/>
      <c r="L94" s="11"/>
      <c r="M94" s="11"/>
      <c r="N94" s="11"/>
      <c r="O94" s="12"/>
      <c r="Q94" s="19"/>
      <c r="R94" s="18"/>
      <c r="S94" s="17"/>
      <c r="T94" s="17"/>
    </row>
    <row r="95" spans="1:20" ht="16.5" customHeight="1" x14ac:dyDescent="0.3">
      <c r="I95" s="11"/>
      <c r="J95" s="11"/>
      <c r="K95" s="11"/>
      <c r="L95" s="11"/>
      <c r="M95" s="11"/>
      <c r="N95" s="11"/>
      <c r="O95" s="12"/>
      <c r="Q95" s="19"/>
      <c r="R95" s="18"/>
      <c r="S95" s="17"/>
      <c r="T95" s="17"/>
    </row>
    <row r="96" spans="1:20" x14ac:dyDescent="0.3">
      <c r="I96" s="11"/>
      <c r="J96" s="11"/>
      <c r="K96" s="11"/>
      <c r="L96" s="11"/>
      <c r="M96" s="11"/>
      <c r="N96" s="11"/>
      <c r="O96" s="12"/>
      <c r="Q96" s="19"/>
      <c r="R96" s="18"/>
      <c r="S96" s="17"/>
      <c r="T96" s="17"/>
    </row>
    <row r="97" spans="9:20" x14ac:dyDescent="0.3">
      <c r="I97" s="11"/>
      <c r="J97" s="11"/>
      <c r="K97" s="11"/>
      <c r="L97" s="11"/>
      <c r="M97" s="11"/>
      <c r="N97" s="11"/>
      <c r="O97" s="12"/>
      <c r="Q97" s="19"/>
      <c r="R97" s="18"/>
      <c r="S97" s="17"/>
      <c r="T97" s="17"/>
    </row>
    <row r="98" spans="9:20" x14ac:dyDescent="0.3">
      <c r="I98" s="11"/>
      <c r="J98" s="11"/>
      <c r="K98" s="11"/>
      <c r="L98" s="11"/>
      <c r="M98" s="11"/>
      <c r="N98" s="11"/>
      <c r="O98" s="12"/>
      <c r="Q98" s="19"/>
      <c r="R98" s="18"/>
      <c r="S98" s="17"/>
      <c r="T98" s="17"/>
    </row>
    <row r="99" spans="9:20" x14ac:dyDescent="0.3">
      <c r="I99" s="11"/>
      <c r="J99" s="11"/>
      <c r="K99" s="11"/>
      <c r="L99" s="11"/>
      <c r="M99" s="11"/>
      <c r="N99" s="11"/>
      <c r="O99" s="12"/>
      <c r="Q99" s="19"/>
      <c r="R99" s="18"/>
      <c r="S99" s="17"/>
      <c r="T99" s="17"/>
    </row>
    <row r="100" spans="9:20" x14ac:dyDescent="0.3">
      <c r="O100" s="12"/>
      <c r="Q100" s="19"/>
      <c r="R100" s="18"/>
      <c r="S100" s="17"/>
      <c r="T100" s="17"/>
    </row>
    <row r="101" spans="9:20" x14ac:dyDescent="0.3">
      <c r="O101" s="12"/>
      <c r="Q101" s="19"/>
      <c r="R101" s="18"/>
      <c r="S101" s="17"/>
      <c r="T101" s="17"/>
    </row>
    <row r="102" spans="9:20" x14ac:dyDescent="0.3">
      <c r="O102" s="12"/>
      <c r="Q102" s="19"/>
      <c r="R102" s="18"/>
      <c r="S102" s="17"/>
      <c r="T102" s="17"/>
    </row>
    <row r="103" spans="9:20" x14ac:dyDescent="0.3">
      <c r="O103" s="12"/>
      <c r="Q103" s="19"/>
      <c r="R103" s="18"/>
      <c r="S103" s="17"/>
      <c r="T103" s="17"/>
    </row>
    <row r="104" spans="9:20" x14ac:dyDescent="0.3">
      <c r="O104" s="12"/>
      <c r="Q104" s="19"/>
      <c r="R104" s="18"/>
      <c r="S104" s="17"/>
      <c r="T104" s="17"/>
    </row>
    <row r="105" spans="9:20" x14ac:dyDescent="0.3">
      <c r="O105" s="12"/>
      <c r="Q105" s="19"/>
      <c r="R105" s="18"/>
      <c r="S105" s="17"/>
      <c r="T105" s="17"/>
    </row>
    <row r="106" spans="9:20" x14ac:dyDescent="0.3">
      <c r="O106" s="12"/>
      <c r="Q106" s="19"/>
      <c r="R106" s="18"/>
      <c r="S106" s="17"/>
      <c r="T106" s="17"/>
    </row>
    <row r="107" spans="9:20" x14ac:dyDescent="0.3">
      <c r="O107" s="12"/>
      <c r="Q107" s="19"/>
      <c r="R107" s="18"/>
      <c r="S107" s="17"/>
      <c r="T107" s="17"/>
    </row>
    <row r="108" spans="9:20" x14ac:dyDescent="0.3">
      <c r="O108" s="12"/>
      <c r="Q108" s="19"/>
      <c r="R108" s="18"/>
      <c r="S108" s="17"/>
      <c r="T108" s="17"/>
    </row>
    <row r="109" spans="9:20" x14ac:dyDescent="0.3">
      <c r="O109" s="12"/>
      <c r="Q109" s="19"/>
      <c r="R109" s="18"/>
      <c r="S109" s="17"/>
      <c r="T109" s="17"/>
    </row>
    <row r="110" spans="9:20" x14ac:dyDescent="0.3">
      <c r="O110" s="12"/>
      <c r="Q110" s="19"/>
      <c r="R110" s="18"/>
      <c r="S110" s="17"/>
      <c r="T110" s="17"/>
    </row>
    <row r="111" spans="9:20" x14ac:dyDescent="0.3">
      <c r="O111" s="12"/>
      <c r="Q111" s="19"/>
      <c r="R111" s="18"/>
      <c r="S111" s="17"/>
      <c r="T111" s="17"/>
    </row>
    <row r="112" spans="9:20" x14ac:dyDescent="0.3">
      <c r="O112" s="12"/>
      <c r="Q112" s="19"/>
      <c r="R112" s="18"/>
      <c r="S112" s="17"/>
      <c r="T112" s="17"/>
    </row>
    <row r="113" spans="15:20" x14ac:dyDescent="0.3">
      <c r="O113" s="12"/>
      <c r="Q113" s="19"/>
      <c r="R113" s="18"/>
      <c r="S113" s="17"/>
      <c r="T113" s="17"/>
    </row>
    <row r="114" spans="15:20" x14ac:dyDescent="0.3">
      <c r="O114" s="12"/>
      <c r="Q114" s="19"/>
      <c r="R114" s="18"/>
      <c r="S114" s="17"/>
      <c r="T114" s="17"/>
    </row>
    <row r="115" spans="15:20" x14ac:dyDescent="0.3">
      <c r="O115" s="12"/>
      <c r="Q115" s="19"/>
      <c r="R115" s="18"/>
      <c r="S115" s="17"/>
      <c r="T115" s="17"/>
    </row>
    <row r="116" spans="15:20" x14ac:dyDescent="0.3">
      <c r="O116" s="12"/>
      <c r="Q116" s="19"/>
      <c r="R116" s="18"/>
      <c r="S116" s="17"/>
      <c r="T116" s="17"/>
    </row>
    <row r="117" spans="15:20" x14ac:dyDescent="0.3">
      <c r="O117" s="12"/>
      <c r="Q117" s="19"/>
      <c r="R117" s="18"/>
      <c r="S117" s="17"/>
      <c r="T117" s="17"/>
    </row>
    <row r="118" spans="15:20" x14ac:dyDescent="0.3">
      <c r="O118" s="12"/>
      <c r="Q118" s="19"/>
      <c r="R118" s="18"/>
      <c r="S118" s="17"/>
      <c r="T118" s="17"/>
    </row>
    <row r="119" spans="15:20" x14ac:dyDescent="0.3">
      <c r="O119" s="12"/>
      <c r="Q119" s="19"/>
      <c r="R119" s="18"/>
      <c r="S119" s="17"/>
      <c r="T119" s="17"/>
    </row>
    <row r="120" spans="15:20" x14ac:dyDescent="0.3">
      <c r="O120" s="12"/>
      <c r="Q120" s="19"/>
      <c r="R120" s="18"/>
      <c r="S120" s="17"/>
      <c r="T120" s="17"/>
    </row>
    <row r="121" spans="15:20" x14ac:dyDescent="0.3">
      <c r="O121" s="12"/>
      <c r="Q121" s="19"/>
      <c r="R121" s="18"/>
      <c r="S121" s="17"/>
      <c r="T121" s="17"/>
    </row>
    <row r="122" spans="15:20" x14ac:dyDescent="0.3">
      <c r="O122" s="12"/>
      <c r="Q122" s="19"/>
      <c r="R122" s="18"/>
      <c r="S122" s="17"/>
      <c r="T122" s="17"/>
    </row>
    <row r="123" spans="15:20" x14ac:dyDescent="0.3">
      <c r="O123" s="12"/>
      <c r="Q123" s="19"/>
      <c r="R123" s="18"/>
      <c r="S123" s="17"/>
      <c r="T123" s="17"/>
    </row>
    <row r="124" spans="15:20" x14ac:dyDescent="0.3">
      <c r="O124" s="12"/>
      <c r="Q124" s="19"/>
      <c r="R124" s="18"/>
      <c r="S124" s="17"/>
      <c r="T124" s="17"/>
    </row>
    <row r="125" spans="15:20" x14ac:dyDescent="0.3">
      <c r="O125" s="12"/>
      <c r="Q125" s="19"/>
      <c r="R125" s="18"/>
      <c r="S125" s="17"/>
      <c r="T125" s="17"/>
    </row>
    <row r="126" spans="15:20" x14ac:dyDescent="0.3">
      <c r="O126" s="12"/>
      <c r="Q126" s="19"/>
      <c r="R126" s="18"/>
      <c r="S126" s="17"/>
      <c r="T126" s="17"/>
    </row>
    <row r="127" spans="15:20" x14ac:dyDescent="0.3">
      <c r="O127" s="12"/>
      <c r="Q127" s="19"/>
      <c r="R127" s="18"/>
      <c r="S127" s="17"/>
      <c r="T127" s="17"/>
    </row>
    <row r="128" spans="15:20" x14ac:dyDescent="0.3">
      <c r="O128" s="12"/>
      <c r="Q128" s="19"/>
      <c r="R128" s="18"/>
      <c r="S128" s="17"/>
      <c r="T128" s="17"/>
    </row>
    <row r="129" spans="15:21" x14ac:dyDescent="0.3">
      <c r="O129" s="12"/>
      <c r="Q129" s="19"/>
      <c r="R129" s="18"/>
      <c r="S129" s="17"/>
      <c r="T129" s="17"/>
    </row>
    <row r="130" spans="15:21" x14ac:dyDescent="0.3">
      <c r="O130" s="12"/>
      <c r="Q130" s="19"/>
      <c r="R130" s="18"/>
      <c r="S130" s="17"/>
      <c r="T130" s="17"/>
    </row>
    <row r="131" spans="15:21" x14ac:dyDescent="0.3">
      <c r="O131" s="12"/>
      <c r="Q131" s="19"/>
      <c r="R131" s="18"/>
      <c r="S131" s="17"/>
      <c r="T131" s="17"/>
    </row>
    <row r="132" spans="15:21" x14ac:dyDescent="0.3">
      <c r="O132" s="12"/>
      <c r="Q132" s="19"/>
      <c r="R132" s="18"/>
      <c r="S132" s="17"/>
      <c r="T132" s="17"/>
    </row>
    <row r="133" spans="15:21" x14ac:dyDescent="0.3">
      <c r="O133" s="12"/>
      <c r="R133" s="22"/>
      <c r="S133" s="15"/>
      <c r="T133" s="14"/>
      <c r="U133" s="13"/>
    </row>
    <row r="134" spans="15:21" x14ac:dyDescent="0.3">
      <c r="O134" s="12"/>
    </row>
    <row r="135" spans="15:21" x14ac:dyDescent="0.3">
      <c r="O135" s="12"/>
    </row>
    <row r="136" spans="15:21" x14ac:dyDescent="0.3">
      <c r="O136" s="12"/>
    </row>
    <row r="137" spans="15:21" x14ac:dyDescent="0.3">
      <c r="O137" s="12"/>
    </row>
    <row r="138" spans="15:21" x14ac:dyDescent="0.3">
      <c r="O138" s="12"/>
    </row>
    <row r="139" spans="15:21" x14ac:dyDescent="0.3">
      <c r="O139" s="12"/>
    </row>
    <row r="140" spans="15:21" x14ac:dyDescent="0.3">
      <c r="O140" s="12"/>
    </row>
    <row r="141" spans="15:21" x14ac:dyDescent="0.3">
      <c r="O141" s="12"/>
    </row>
    <row r="142" spans="15:21" x14ac:dyDescent="0.3">
      <c r="O142" s="12"/>
    </row>
    <row r="143" spans="15:21" x14ac:dyDescent="0.3">
      <c r="O143" s="12"/>
    </row>
    <row r="144" spans="15:21" x14ac:dyDescent="0.3">
      <c r="O144" s="12"/>
    </row>
    <row r="145" spans="15:15" x14ac:dyDescent="0.3">
      <c r="O145" s="12"/>
    </row>
    <row r="146" spans="15:15" x14ac:dyDescent="0.3">
      <c r="O146" s="12"/>
    </row>
    <row r="147" spans="15:15" x14ac:dyDescent="0.3">
      <c r="O147" s="12"/>
    </row>
    <row r="148" spans="15:15" x14ac:dyDescent="0.3">
      <c r="O148" s="12"/>
    </row>
    <row r="149" spans="15:15" x14ac:dyDescent="0.3">
      <c r="O149" s="12"/>
    </row>
    <row r="150" spans="15:15" x14ac:dyDescent="0.3">
      <c r="O150" s="12"/>
    </row>
    <row r="151" spans="15:15" x14ac:dyDescent="0.3">
      <c r="O151" s="12"/>
    </row>
    <row r="152" spans="15:15" x14ac:dyDescent="0.3">
      <c r="O152" s="12"/>
    </row>
    <row r="153" spans="15:15" x14ac:dyDescent="0.3">
      <c r="O153" s="12"/>
    </row>
    <row r="154" spans="15:15" x14ac:dyDescent="0.3">
      <c r="O154" s="12"/>
    </row>
    <row r="155" spans="15:15" x14ac:dyDescent="0.3">
      <c r="O155" s="12"/>
    </row>
    <row r="156" spans="15:15" x14ac:dyDescent="0.3">
      <c r="O156" s="12"/>
    </row>
    <row r="157" spans="15:15" x14ac:dyDescent="0.3">
      <c r="O157" s="12"/>
    </row>
    <row r="158" spans="15:15" x14ac:dyDescent="0.3">
      <c r="O158" s="12"/>
    </row>
    <row r="159" spans="15:15" x14ac:dyDescent="0.3">
      <c r="O159" s="12"/>
    </row>
    <row r="160" spans="15:15" x14ac:dyDescent="0.3">
      <c r="O160" s="12"/>
    </row>
    <row r="161" spans="15:15" x14ac:dyDescent="0.3">
      <c r="O161" s="12"/>
    </row>
    <row r="162" spans="15:15" x14ac:dyDescent="0.3">
      <c r="O162" s="12"/>
    </row>
    <row r="163" spans="15:15" x14ac:dyDescent="0.3">
      <c r="O163" s="12"/>
    </row>
    <row r="164" spans="15:15" x14ac:dyDescent="0.3">
      <c r="O164" s="12"/>
    </row>
    <row r="165" spans="15:15" x14ac:dyDescent="0.3">
      <c r="O165" s="12"/>
    </row>
    <row r="166" spans="15:15" x14ac:dyDescent="0.3">
      <c r="O166" s="12"/>
    </row>
    <row r="167" spans="15:15" x14ac:dyDescent="0.3">
      <c r="O167" s="12"/>
    </row>
    <row r="168" spans="15:15" x14ac:dyDescent="0.3">
      <c r="O168" s="12"/>
    </row>
    <row r="169" spans="15:15" x14ac:dyDescent="0.3">
      <c r="O169" s="12"/>
    </row>
    <row r="170" spans="15:15" x14ac:dyDescent="0.3">
      <c r="O170" s="12"/>
    </row>
  </sheetData>
  <hyperlinks>
    <hyperlink ref="A92:C92" location="'ВЫБОР РАЙОНА'!A1" display="Назад к выбору района" xr:uid="{00000000-0004-0000-08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0070C0"/>
  </sheetPr>
  <dimension ref="A1:K68"/>
  <sheetViews>
    <sheetView showGridLines="0" showRowColHeaders="0" workbookViewId="0">
      <selection activeCell="G43" sqref="G43"/>
    </sheetView>
  </sheetViews>
  <sheetFormatPr defaultColWidth="9.1796875" defaultRowHeight="14.5" x14ac:dyDescent="0.35"/>
  <cols>
    <col min="1" max="1" width="41.26953125" customWidth="1"/>
    <col min="2" max="2" width="18.81640625" customWidth="1"/>
    <col min="3" max="3" width="22.1796875" customWidth="1"/>
    <col min="4" max="4" width="21.453125" customWidth="1"/>
    <col min="5" max="5" width="19.1796875" customWidth="1"/>
    <col min="7" max="7" width="28.1796875" customWidth="1"/>
    <col min="8" max="8" width="21.453125" customWidth="1"/>
    <col min="9" max="9" width="12.26953125" customWidth="1"/>
    <col min="11" max="11" width="13.7265625" customWidth="1"/>
  </cols>
  <sheetData>
    <row r="1" spans="6:11" ht="15.5" x14ac:dyDescent="0.35">
      <c r="F1" s="44" t="s">
        <v>37</v>
      </c>
      <c r="G1" s="44" t="s">
        <v>36</v>
      </c>
      <c r="H1" s="44" t="s">
        <v>35</v>
      </c>
      <c r="I1" s="44" t="s">
        <v>34</v>
      </c>
      <c r="J1" s="311" t="s">
        <v>1022</v>
      </c>
      <c r="K1" s="44" t="s">
        <v>33</v>
      </c>
    </row>
    <row r="2" spans="6:11" x14ac:dyDescent="0.35">
      <c r="F2" s="312">
        <v>1</v>
      </c>
      <c r="G2" s="307" t="s">
        <v>1074</v>
      </c>
      <c r="H2" s="307" t="s">
        <v>1072</v>
      </c>
      <c r="I2" s="307" t="s">
        <v>1073</v>
      </c>
      <c r="J2" s="307">
        <v>2</v>
      </c>
      <c r="K2" s="307">
        <v>73</v>
      </c>
    </row>
    <row r="4" spans="6:11" ht="15.5" x14ac:dyDescent="0.35">
      <c r="F4" s="44" t="s">
        <v>37</v>
      </c>
      <c r="G4" s="44" t="s">
        <v>36</v>
      </c>
      <c r="H4" s="44" t="s">
        <v>35</v>
      </c>
      <c r="I4" s="44" t="s">
        <v>34</v>
      </c>
      <c r="J4" s="311" t="s">
        <v>1022</v>
      </c>
      <c r="K4" s="44" t="s">
        <v>33</v>
      </c>
    </row>
    <row r="5" spans="6:11" x14ac:dyDescent="0.35">
      <c r="F5" s="312">
        <v>1</v>
      </c>
      <c r="G5" s="307" t="s">
        <v>1076</v>
      </c>
      <c r="H5" s="307" t="s">
        <v>1077</v>
      </c>
      <c r="I5" s="307" t="s">
        <v>1054</v>
      </c>
      <c r="J5" s="307">
        <v>13</v>
      </c>
      <c r="K5" s="307">
        <v>302</v>
      </c>
    </row>
    <row r="7" spans="6:11" ht="15.5" x14ac:dyDescent="0.35">
      <c r="F7" s="44" t="s">
        <v>37</v>
      </c>
      <c r="G7" s="44" t="s">
        <v>36</v>
      </c>
      <c r="H7" s="44" t="s">
        <v>35</v>
      </c>
      <c r="I7" s="44" t="s">
        <v>34</v>
      </c>
      <c r="J7" s="311" t="s">
        <v>1022</v>
      </c>
      <c r="K7" s="44" t="s">
        <v>33</v>
      </c>
    </row>
    <row r="8" spans="6:11" x14ac:dyDescent="0.35">
      <c r="F8" s="312">
        <v>1</v>
      </c>
      <c r="G8" s="307" t="s">
        <v>1078</v>
      </c>
      <c r="H8" s="307" t="s">
        <v>1079</v>
      </c>
      <c r="I8" s="307" t="s">
        <v>1090</v>
      </c>
      <c r="J8" s="307">
        <v>7</v>
      </c>
      <c r="K8" s="307">
        <v>309</v>
      </c>
    </row>
    <row r="10" spans="6:11" x14ac:dyDescent="0.35">
      <c r="F10" s="44" t="s">
        <v>37</v>
      </c>
      <c r="G10" s="44" t="s">
        <v>36</v>
      </c>
      <c r="H10" s="44" t="s">
        <v>35</v>
      </c>
      <c r="I10" s="44" t="s">
        <v>34</v>
      </c>
      <c r="J10" s="44" t="s">
        <v>20</v>
      </c>
      <c r="K10" s="44" t="s">
        <v>33</v>
      </c>
    </row>
    <row r="11" spans="6:11" x14ac:dyDescent="0.35">
      <c r="F11" s="161">
        <v>1</v>
      </c>
      <c r="G11" s="307" t="s">
        <v>1078</v>
      </c>
      <c r="H11" s="307" t="s">
        <v>1079</v>
      </c>
      <c r="I11" s="307" t="s">
        <v>1090</v>
      </c>
      <c r="J11" s="159">
        <v>13</v>
      </c>
      <c r="K11" s="33">
        <v>309</v>
      </c>
    </row>
    <row r="12" spans="6:11" x14ac:dyDescent="0.35">
      <c r="F12" s="161"/>
      <c r="G12" s="159"/>
      <c r="H12" s="159"/>
      <c r="I12" s="159"/>
      <c r="J12" s="261">
        <f>SUM(J11)</f>
        <v>13</v>
      </c>
      <c r="K12" s="261">
        <f>SUM(K11)</f>
        <v>309</v>
      </c>
    </row>
    <row r="14" spans="6:11" ht="15.5" x14ac:dyDescent="0.35">
      <c r="F14" s="44" t="s">
        <v>37</v>
      </c>
      <c r="G14" s="44" t="s">
        <v>36</v>
      </c>
      <c r="H14" s="44" t="s">
        <v>35</v>
      </c>
      <c r="I14" s="44" t="s">
        <v>34</v>
      </c>
      <c r="J14" s="311" t="s">
        <v>1022</v>
      </c>
      <c r="K14" s="44" t="s">
        <v>33</v>
      </c>
    </row>
    <row r="15" spans="6:11" x14ac:dyDescent="0.35">
      <c r="F15" s="161">
        <v>1</v>
      </c>
      <c r="G15" s="307" t="s">
        <v>1230</v>
      </c>
      <c r="H15" s="307" t="s">
        <v>1231</v>
      </c>
      <c r="I15" s="307" t="s">
        <v>1232</v>
      </c>
      <c r="J15" s="159">
        <v>4</v>
      </c>
      <c r="K15" s="33">
        <v>60</v>
      </c>
    </row>
    <row r="16" spans="6:11" x14ac:dyDescent="0.35">
      <c r="F16" s="161"/>
      <c r="G16" s="159"/>
      <c r="H16" s="159"/>
      <c r="I16" s="159"/>
      <c r="J16" s="261">
        <f>SUM(J15)</f>
        <v>4</v>
      </c>
      <c r="K16" s="261">
        <f>SUM(K15)</f>
        <v>60</v>
      </c>
    </row>
    <row r="37" spans="1:5" ht="15" thickBot="1" x14ac:dyDescent="0.4">
      <c r="A37" s="513" t="s">
        <v>1095</v>
      </c>
      <c r="B37" s="513"/>
      <c r="C37" s="513"/>
      <c r="D37" s="513"/>
    </row>
    <row r="38" spans="1:5" ht="15.5" thickBot="1" x14ac:dyDescent="0.4">
      <c r="A38" s="313" t="s">
        <v>123</v>
      </c>
      <c r="B38" s="313" t="s">
        <v>1041</v>
      </c>
      <c r="C38" s="314" t="s">
        <v>1025</v>
      </c>
      <c r="D38" s="468" t="s">
        <v>1182</v>
      </c>
      <c r="E38" s="469" t="s">
        <v>1181</v>
      </c>
    </row>
    <row r="39" spans="1:5" ht="16" thickBot="1" x14ac:dyDescent="0.4">
      <c r="A39" s="578" t="s">
        <v>1024</v>
      </c>
      <c r="B39" s="579"/>
      <c r="C39" s="580"/>
      <c r="D39" s="254">
        <v>10000</v>
      </c>
      <c r="E39" s="254">
        <v>8000</v>
      </c>
    </row>
    <row r="40" spans="1:5" ht="16" thickBot="1" x14ac:dyDescent="0.4">
      <c r="A40" s="315" t="s">
        <v>1074</v>
      </c>
      <c r="B40" s="255" t="s">
        <v>1042</v>
      </c>
      <c r="C40" s="316">
        <v>1</v>
      </c>
      <c r="D40" s="257">
        <f>C40*D39</f>
        <v>10000</v>
      </c>
      <c r="E40" s="257">
        <f>C40*E39</f>
        <v>8000</v>
      </c>
    </row>
    <row r="41" spans="1:5" ht="16" thickBot="1" x14ac:dyDescent="0.4">
      <c r="A41" s="58" t="s">
        <v>5</v>
      </c>
      <c r="B41" s="58"/>
      <c r="C41" s="78">
        <f>SUM(C40:C40)</f>
        <v>1</v>
      </c>
      <c r="D41" s="56">
        <f>SUM(D40:D40)</f>
        <v>10000</v>
      </c>
      <c r="E41" s="56">
        <f>SUM(E40:E40)</f>
        <v>8000</v>
      </c>
    </row>
    <row r="42" spans="1:5" ht="16" thickBot="1" x14ac:dyDescent="0.4">
      <c r="A42" s="418"/>
      <c r="B42" s="418"/>
      <c r="C42" s="465"/>
      <c r="D42" s="420"/>
      <c r="E42" s="420"/>
    </row>
    <row r="43" spans="1:5" ht="15.5" thickBot="1" x14ac:dyDescent="0.4">
      <c r="A43" s="313" t="s">
        <v>123</v>
      </c>
      <c r="B43" s="313" t="s">
        <v>1041</v>
      </c>
      <c r="C43" s="314" t="s">
        <v>1025</v>
      </c>
      <c r="D43" s="468" t="s">
        <v>1182</v>
      </c>
      <c r="E43" s="469" t="s">
        <v>1181</v>
      </c>
    </row>
    <row r="44" spans="1:5" ht="16" thickBot="1" x14ac:dyDescent="0.4">
      <c r="A44" s="578" t="s">
        <v>1024</v>
      </c>
      <c r="B44" s="579"/>
      <c r="C44" s="580"/>
      <c r="D44" s="254">
        <v>4200</v>
      </c>
      <c r="E44" s="254">
        <v>3400</v>
      </c>
    </row>
    <row r="45" spans="1:5" ht="16" thickBot="1" x14ac:dyDescent="0.4">
      <c r="A45" s="315" t="s">
        <v>1075</v>
      </c>
      <c r="B45" s="255" t="s">
        <v>1042</v>
      </c>
      <c r="C45" s="316">
        <f>J5</f>
        <v>13</v>
      </c>
      <c r="D45" s="257">
        <f>C45*D44</f>
        <v>54600</v>
      </c>
      <c r="E45" s="257">
        <f>C45*E44</f>
        <v>44200</v>
      </c>
    </row>
    <row r="46" spans="1:5" ht="16" thickBot="1" x14ac:dyDescent="0.4">
      <c r="A46" s="58" t="s">
        <v>5</v>
      </c>
      <c r="B46" s="58"/>
      <c r="C46" s="78">
        <f>SUM(C45)</f>
        <v>13</v>
      </c>
      <c r="D46" s="56">
        <f>SUM(D45)</f>
        <v>54600</v>
      </c>
      <c r="E46" s="56">
        <f>SUM(E45)</f>
        <v>44200</v>
      </c>
    </row>
    <row r="47" spans="1:5" ht="15" thickBot="1" x14ac:dyDescent="0.4"/>
    <row r="48" spans="1:5" ht="30" customHeight="1" thickBot="1" x14ac:dyDescent="0.4">
      <c r="A48" s="313" t="s">
        <v>123</v>
      </c>
      <c r="B48" s="313" t="s">
        <v>1041</v>
      </c>
      <c r="C48" s="314" t="s">
        <v>1025</v>
      </c>
      <c r="D48" s="468" t="s">
        <v>1182</v>
      </c>
      <c r="E48" s="469" t="s">
        <v>1181</v>
      </c>
    </row>
    <row r="49" spans="1:5" ht="16" thickBot="1" x14ac:dyDescent="0.4">
      <c r="A49" s="578" t="s">
        <v>1024</v>
      </c>
      <c r="B49" s="579"/>
      <c r="C49" s="580"/>
      <c r="D49" s="254">
        <v>3300</v>
      </c>
      <c r="E49" s="254">
        <v>2800</v>
      </c>
    </row>
    <row r="50" spans="1:5" ht="16" thickBot="1" x14ac:dyDescent="0.4">
      <c r="A50" s="315" t="s">
        <v>1078</v>
      </c>
      <c r="B50" s="255" t="s">
        <v>1042</v>
      </c>
      <c r="C50" s="316">
        <f>J8</f>
        <v>7</v>
      </c>
      <c r="D50" s="257">
        <f>C50*D49</f>
        <v>23100</v>
      </c>
      <c r="E50" s="257">
        <f>C50*E49</f>
        <v>19600</v>
      </c>
    </row>
    <row r="51" spans="1:5" ht="16" thickBot="1" x14ac:dyDescent="0.4">
      <c r="A51" s="58" t="s">
        <v>5</v>
      </c>
      <c r="B51" s="58"/>
      <c r="C51" s="78">
        <f>SUM(C50)</f>
        <v>7</v>
      </c>
      <c r="D51" s="56">
        <f>SUM(D50)</f>
        <v>23100</v>
      </c>
      <c r="E51" s="56">
        <f>SUM(E50)</f>
        <v>19600</v>
      </c>
    </row>
    <row r="52" spans="1:5" ht="16" thickBot="1" x14ac:dyDescent="0.4">
      <c r="A52" s="418"/>
      <c r="B52" s="418"/>
      <c r="C52" s="465"/>
      <c r="D52" s="420"/>
      <c r="E52" s="420"/>
    </row>
    <row r="53" spans="1:5" ht="15.5" thickBot="1" x14ac:dyDescent="0.4">
      <c r="A53" s="313" t="s">
        <v>123</v>
      </c>
      <c r="B53" s="313" t="s">
        <v>1041</v>
      </c>
      <c r="C53" s="314" t="s">
        <v>1025</v>
      </c>
      <c r="D53" s="468" t="s">
        <v>1182</v>
      </c>
      <c r="E53" s="469" t="s">
        <v>1181</v>
      </c>
    </row>
    <row r="54" spans="1:5" ht="16" thickBot="1" x14ac:dyDescent="0.4">
      <c r="A54" s="578" t="s">
        <v>1024</v>
      </c>
      <c r="B54" s="410"/>
      <c r="C54" s="411"/>
      <c r="D54" s="254">
        <v>5300</v>
      </c>
      <c r="E54" s="254">
        <v>4000</v>
      </c>
    </row>
    <row r="55" spans="1:5" ht="16" thickBot="1" x14ac:dyDescent="0.4">
      <c r="A55" s="315" t="s">
        <v>1230</v>
      </c>
      <c r="B55" s="255" t="s">
        <v>1042</v>
      </c>
      <c r="C55" s="316">
        <f>J16</f>
        <v>4</v>
      </c>
      <c r="D55" s="257">
        <f>C55*D54</f>
        <v>21200</v>
      </c>
      <c r="E55" s="257">
        <f>C55*E54</f>
        <v>16000</v>
      </c>
    </row>
    <row r="56" spans="1:5" ht="16" thickBot="1" x14ac:dyDescent="0.4">
      <c r="A56" s="58" t="s">
        <v>5</v>
      </c>
      <c r="B56" s="58"/>
      <c r="C56" s="78">
        <f>SUM(C55)</f>
        <v>4</v>
      </c>
      <c r="D56" s="56">
        <f>SUM(D55)</f>
        <v>21200</v>
      </c>
      <c r="E56" s="56">
        <f>SUM(E55)</f>
        <v>16000</v>
      </c>
    </row>
    <row r="57" spans="1:5" ht="15" thickBot="1" x14ac:dyDescent="0.4"/>
    <row r="58" spans="1:5" ht="15.5" thickBot="1" x14ac:dyDescent="0.4">
      <c r="A58" s="67" t="s">
        <v>123</v>
      </c>
      <c r="B58" s="67" t="s">
        <v>1041</v>
      </c>
      <c r="C58" s="67" t="s">
        <v>122</v>
      </c>
      <c r="D58" s="67" t="s">
        <v>1160</v>
      </c>
      <c r="E58" s="67" t="s">
        <v>1161</v>
      </c>
    </row>
    <row r="59" spans="1:5" ht="16" thickBot="1" x14ac:dyDescent="0.4">
      <c r="A59" s="506" t="s">
        <v>117</v>
      </c>
      <c r="B59" s="507"/>
      <c r="C59" s="508"/>
      <c r="D59" s="66">
        <v>1650</v>
      </c>
      <c r="E59" s="66">
        <v>900</v>
      </c>
    </row>
    <row r="60" spans="1:5" ht="16" thickBot="1" x14ac:dyDescent="0.4">
      <c r="A60" s="315" t="s">
        <v>1078</v>
      </c>
      <c r="B60" s="234" t="s">
        <v>1094</v>
      </c>
      <c r="C60" s="63">
        <f>J12</f>
        <v>13</v>
      </c>
      <c r="D60" s="59">
        <f>C60*D59</f>
        <v>21450</v>
      </c>
      <c r="E60" s="59">
        <f>C60*E59</f>
        <v>11700</v>
      </c>
    </row>
    <row r="61" spans="1:5" ht="16" thickBot="1" x14ac:dyDescent="0.4">
      <c r="A61" s="58" t="s">
        <v>5</v>
      </c>
      <c r="B61" s="58"/>
      <c r="C61" s="57">
        <f>SUM(C60)</f>
        <v>13</v>
      </c>
      <c r="D61" s="56">
        <f>SUM(D60)</f>
        <v>21450</v>
      </c>
      <c r="E61" s="56">
        <f t="shared" ref="E61" si="0">SUM(E60)</f>
        <v>11700</v>
      </c>
    </row>
    <row r="64" spans="1:5" ht="15" thickBot="1" x14ac:dyDescent="0.4"/>
    <row r="65" spans="1:3" ht="15" thickBot="1" x14ac:dyDescent="0.4">
      <c r="A65" s="241" t="s">
        <v>1083</v>
      </c>
      <c r="B65" s="317">
        <f>C41+C51+C61+C46+C56</f>
        <v>38</v>
      </c>
    </row>
    <row r="68" spans="1:3" ht="15.5" x14ac:dyDescent="0.35">
      <c r="A68" s="318" t="s">
        <v>1009</v>
      </c>
      <c r="B68" s="318"/>
      <c r="C68" s="318"/>
    </row>
  </sheetData>
  <hyperlinks>
    <hyperlink ref="A68:C68" location="'ВЫБОР РАЙОНА'!A1" display="Назад к выбору района" xr:uid="{00000000-0004-0000-09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FFC000"/>
  </sheetPr>
  <dimension ref="A1:V138"/>
  <sheetViews>
    <sheetView showGridLines="0" showRowColHeaders="0" topLeftCell="A4" workbookViewId="0"/>
  </sheetViews>
  <sheetFormatPr defaultColWidth="9.1796875" defaultRowHeight="14" x14ac:dyDescent="0.3"/>
  <cols>
    <col min="1" max="1" width="26.81640625" style="11" customWidth="1"/>
    <col min="2" max="2" width="18.453125" style="11" customWidth="1"/>
    <col min="3" max="3" width="17.7265625" style="11" customWidth="1"/>
    <col min="4" max="4" width="19" style="11" customWidth="1"/>
    <col min="5" max="5" width="17.453125" style="11" customWidth="1"/>
    <col min="6" max="6" width="17.7265625" style="11" customWidth="1"/>
    <col min="7" max="8" width="9.1796875" style="11"/>
    <col min="9" max="9" width="5" style="12" customWidth="1"/>
    <col min="10" max="10" width="26.1796875" style="12" customWidth="1"/>
    <col min="11" max="11" width="24.26953125" style="12" customWidth="1"/>
    <col min="12" max="12" width="13.1796875" style="12" customWidth="1"/>
    <col min="13" max="13" width="8.453125" style="12" customWidth="1"/>
    <col min="14" max="14" width="12.453125" style="12" customWidth="1"/>
    <col min="15" max="15" width="9.1796875" style="12"/>
    <col min="16" max="16" width="6.453125" style="12" customWidth="1"/>
    <col min="17" max="17" width="20" style="12" customWidth="1"/>
    <col min="18" max="18" width="27.453125" style="12" customWidth="1"/>
    <col min="19" max="19" width="12.1796875" style="12" customWidth="1"/>
    <col min="20" max="20" width="9.1796875" style="12"/>
    <col min="21" max="21" width="13.1796875" style="12" customWidth="1"/>
    <col min="22" max="16384" width="9.1796875" style="11"/>
  </cols>
  <sheetData>
    <row r="1" spans="9:21" x14ac:dyDescent="0.3">
      <c r="I1" s="44" t="s">
        <v>37</v>
      </c>
      <c r="J1" s="44" t="s">
        <v>36</v>
      </c>
      <c r="K1" s="44" t="s">
        <v>35</v>
      </c>
      <c r="L1" s="44" t="s">
        <v>34</v>
      </c>
      <c r="M1" s="44" t="s">
        <v>20</v>
      </c>
      <c r="N1" s="44" t="s">
        <v>33</v>
      </c>
      <c r="P1" s="44" t="s">
        <v>37</v>
      </c>
      <c r="Q1" s="44" t="s">
        <v>36</v>
      </c>
      <c r="R1" s="44" t="s">
        <v>35</v>
      </c>
      <c r="S1" s="44" t="s">
        <v>34</v>
      </c>
      <c r="T1" s="44" t="s">
        <v>20</v>
      </c>
      <c r="U1" s="44" t="s">
        <v>33</v>
      </c>
    </row>
    <row r="2" spans="9:21" x14ac:dyDescent="0.3">
      <c r="I2" s="48">
        <v>1</v>
      </c>
      <c r="J2" s="33" t="s">
        <v>785</v>
      </c>
      <c r="K2" s="35" t="s">
        <v>780</v>
      </c>
      <c r="L2" s="36" t="s">
        <v>728</v>
      </c>
      <c r="M2" s="35">
        <v>16</v>
      </c>
      <c r="N2" s="33">
        <f t="shared" ref="N2:N22" si="0">M2*36</f>
        <v>576</v>
      </c>
      <c r="P2" s="48">
        <v>1</v>
      </c>
      <c r="Q2" s="35" t="s">
        <v>769</v>
      </c>
      <c r="R2" s="35" t="s">
        <v>738</v>
      </c>
      <c r="S2" s="36" t="s">
        <v>815</v>
      </c>
      <c r="T2" s="35">
        <v>2</v>
      </c>
      <c r="U2" s="33">
        <f t="shared" ref="U2:U34" si="1">T2*36</f>
        <v>72</v>
      </c>
    </row>
    <row r="3" spans="9:21" x14ac:dyDescent="0.3">
      <c r="I3" s="49">
        <v>2</v>
      </c>
      <c r="J3" s="33" t="s">
        <v>785</v>
      </c>
      <c r="K3" s="35" t="s">
        <v>780</v>
      </c>
      <c r="L3" s="36" t="s">
        <v>813</v>
      </c>
      <c r="M3" s="35">
        <v>2</v>
      </c>
      <c r="N3" s="33">
        <f t="shared" si="0"/>
        <v>72</v>
      </c>
      <c r="P3" s="49">
        <v>2</v>
      </c>
      <c r="Q3" s="35" t="s">
        <v>769</v>
      </c>
      <c r="R3" s="35" t="s">
        <v>738</v>
      </c>
      <c r="S3" s="36" t="s">
        <v>814</v>
      </c>
      <c r="T3" s="35">
        <v>2</v>
      </c>
      <c r="U3" s="33">
        <f t="shared" si="1"/>
        <v>72</v>
      </c>
    </row>
    <row r="4" spans="9:21" x14ac:dyDescent="0.3">
      <c r="I4" s="49">
        <v>3</v>
      </c>
      <c r="J4" s="33" t="s">
        <v>785</v>
      </c>
      <c r="K4" s="35" t="s">
        <v>780</v>
      </c>
      <c r="L4" s="36" t="s">
        <v>810</v>
      </c>
      <c r="M4" s="35">
        <v>3</v>
      </c>
      <c r="N4" s="33">
        <f t="shared" si="0"/>
        <v>108</v>
      </c>
      <c r="P4" s="470">
        <v>3</v>
      </c>
      <c r="Q4" s="35" t="s">
        <v>769</v>
      </c>
      <c r="R4" s="35" t="s">
        <v>738</v>
      </c>
      <c r="S4" s="36" t="s">
        <v>812</v>
      </c>
      <c r="T4" s="35">
        <v>3</v>
      </c>
      <c r="U4" s="33">
        <f t="shared" si="1"/>
        <v>108</v>
      </c>
    </row>
    <row r="5" spans="9:21" x14ac:dyDescent="0.3">
      <c r="I5" s="48">
        <v>4</v>
      </c>
      <c r="J5" s="33" t="s">
        <v>785</v>
      </c>
      <c r="K5" s="35" t="s">
        <v>753</v>
      </c>
      <c r="L5" s="36" t="s">
        <v>808</v>
      </c>
      <c r="M5" s="35">
        <v>6</v>
      </c>
      <c r="N5" s="33">
        <f t="shared" si="0"/>
        <v>216</v>
      </c>
      <c r="P5" s="471">
        <v>4</v>
      </c>
      <c r="Q5" s="35" t="s">
        <v>769</v>
      </c>
      <c r="R5" s="119" t="s">
        <v>738</v>
      </c>
      <c r="S5" s="36" t="s">
        <v>811</v>
      </c>
      <c r="T5" s="35">
        <v>1</v>
      </c>
      <c r="U5" s="33">
        <f t="shared" si="1"/>
        <v>36</v>
      </c>
    </row>
    <row r="6" spans="9:21" x14ac:dyDescent="0.3">
      <c r="I6" s="49">
        <v>5</v>
      </c>
      <c r="J6" s="33" t="s">
        <v>785</v>
      </c>
      <c r="K6" s="35" t="s">
        <v>753</v>
      </c>
      <c r="L6" s="36" t="s">
        <v>807</v>
      </c>
      <c r="M6" s="35">
        <v>3</v>
      </c>
      <c r="N6" s="33">
        <f t="shared" si="0"/>
        <v>108</v>
      </c>
      <c r="P6" s="49">
        <v>5</v>
      </c>
      <c r="Q6" s="35" t="s">
        <v>769</v>
      </c>
      <c r="R6" s="35" t="s">
        <v>738</v>
      </c>
      <c r="S6" s="36" t="s">
        <v>809</v>
      </c>
      <c r="T6" s="35">
        <v>1</v>
      </c>
      <c r="U6" s="33">
        <f t="shared" si="1"/>
        <v>36</v>
      </c>
    </row>
    <row r="7" spans="9:21" x14ac:dyDescent="0.3">
      <c r="I7" s="49">
        <v>6</v>
      </c>
      <c r="J7" s="33" t="s">
        <v>785</v>
      </c>
      <c r="K7" s="35" t="s">
        <v>738</v>
      </c>
      <c r="L7" s="36" t="s">
        <v>729</v>
      </c>
      <c r="M7" s="35">
        <v>5</v>
      </c>
      <c r="N7" s="33">
        <f t="shared" si="0"/>
        <v>180</v>
      </c>
      <c r="P7" s="49">
        <v>6</v>
      </c>
      <c r="Q7" s="35" t="s">
        <v>769</v>
      </c>
      <c r="R7" s="35" t="s">
        <v>738</v>
      </c>
      <c r="S7" s="36" t="s">
        <v>783</v>
      </c>
      <c r="T7" s="35">
        <v>1</v>
      </c>
      <c r="U7" s="33">
        <f t="shared" si="1"/>
        <v>36</v>
      </c>
    </row>
    <row r="8" spans="9:21" x14ac:dyDescent="0.3">
      <c r="I8" s="48">
        <v>7</v>
      </c>
      <c r="J8" s="33" t="s">
        <v>785</v>
      </c>
      <c r="K8" s="35" t="s">
        <v>802</v>
      </c>
      <c r="L8" s="36" t="s">
        <v>347</v>
      </c>
      <c r="M8" s="35">
        <v>5</v>
      </c>
      <c r="N8" s="33">
        <f t="shared" si="0"/>
        <v>180</v>
      </c>
      <c r="P8" s="48">
        <v>7</v>
      </c>
      <c r="Q8" s="35" t="s">
        <v>769</v>
      </c>
      <c r="R8" s="35" t="s">
        <v>738</v>
      </c>
      <c r="S8" s="36" t="s">
        <v>357</v>
      </c>
      <c r="T8" s="35">
        <v>1</v>
      </c>
      <c r="U8" s="33">
        <f t="shared" si="1"/>
        <v>36</v>
      </c>
    </row>
    <row r="9" spans="9:21" x14ac:dyDescent="0.3">
      <c r="I9" s="49">
        <v>8</v>
      </c>
      <c r="J9" s="33" t="s">
        <v>785</v>
      </c>
      <c r="K9" s="35" t="s">
        <v>726</v>
      </c>
      <c r="L9" s="36" t="s">
        <v>800</v>
      </c>
      <c r="M9" s="35">
        <v>5</v>
      </c>
      <c r="N9" s="33">
        <f t="shared" si="0"/>
        <v>180</v>
      </c>
      <c r="P9" s="49">
        <v>8</v>
      </c>
      <c r="Q9" s="35" t="s">
        <v>769</v>
      </c>
      <c r="R9" s="35" t="s">
        <v>742</v>
      </c>
      <c r="S9" s="36" t="s">
        <v>38</v>
      </c>
      <c r="T9" s="35">
        <v>5</v>
      </c>
      <c r="U9" s="33">
        <f t="shared" si="1"/>
        <v>180</v>
      </c>
    </row>
    <row r="10" spans="9:21" x14ac:dyDescent="0.3">
      <c r="I10" s="49">
        <v>9</v>
      </c>
      <c r="J10" s="33" t="s">
        <v>785</v>
      </c>
      <c r="K10" s="35" t="s">
        <v>726</v>
      </c>
      <c r="L10" s="36" t="s">
        <v>799</v>
      </c>
      <c r="M10" s="35">
        <v>7</v>
      </c>
      <c r="N10" s="33">
        <f t="shared" si="0"/>
        <v>252</v>
      </c>
      <c r="P10" s="49">
        <v>9</v>
      </c>
      <c r="Q10" s="35" t="s">
        <v>769</v>
      </c>
      <c r="R10" s="35" t="s">
        <v>742</v>
      </c>
      <c r="S10" s="36" t="s">
        <v>805</v>
      </c>
      <c r="T10" s="35">
        <v>4</v>
      </c>
      <c r="U10" s="33">
        <f t="shared" si="1"/>
        <v>144</v>
      </c>
    </row>
    <row r="11" spans="9:21" x14ac:dyDescent="0.3">
      <c r="I11" s="48">
        <v>10</v>
      </c>
      <c r="J11" s="33" t="s">
        <v>785</v>
      </c>
      <c r="K11" s="35" t="s">
        <v>726</v>
      </c>
      <c r="L11" s="36" t="s">
        <v>797</v>
      </c>
      <c r="M11" s="35">
        <v>1</v>
      </c>
      <c r="N11" s="33">
        <f t="shared" si="0"/>
        <v>36</v>
      </c>
      <c r="P11" s="48">
        <v>10</v>
      </c>
      <c r="Q11" s="35" t="s">
        <v>769</v>
      </c>
      <c r="R11" s="35" t="s">
        <v>804</v>
      </c>
      <c r="S11" s="36" t="s">
        <v>803</v>
      </c>
      <c r="T11" s="35">
        <v>3</v>
      </c>
      <c r="U11" s="33">
        <f t="shared" si="1"/>
        <v>108</v>
      </c>
    </row>
    <row r="12" spans="9:21" x14ac:dyDescent="0.3">
      <c r="I12" s="49">
        <v>11</v>
      </c>
      <c r="J12" s="33" t="s">
        <v>785</v>
      </c>
      <c r="K12" s="35" t="s">
        <v>753</v>
      </c>
      <c r="L12" s="36" t="s">
        <v>796</v>
      </c>
      <c r="M12" s="35">
        <v>4</v>
      </c>
      <c r="N12" s="33">
        <f t="shared" si="0"/>
        <v>144</v>
      </c>
      <c r="P12" s="49">
        <v>11</v>
      </c>
      <c r="Q12" s="35" t="s">
        <v>769</v>
      </c>
      <c r="R12" s="35" t="s">
        <v>738</v>
      </c>
      <c r="S12" s="36" t="s">
        <v>801</v>
      </c>
      <c r="T12" s="35">
        <v>1</v>
      </c>
      <c r="U12" s="33">
        <f t="shared" si="1"/>
        <v>36</v>
      </c>
    </row>
    <row r="13" spans="9:21" x14ac:dyDescent="0.3">
      <c r="I13" s="49">
        <v>12</v>
      </c>
      <c r="J13" s="33" t="s">
        <v>785</v>
      </c>
      <c r="K13" s="35" t="s">
        <v>753</v>
      </c>
      <c r="L13" s="36" t="s">
        <v>795</v>
      </c>
      <c r="M13" s="35">
        <v>6</v>
      </c>
      <c r="N13" s="33">
        <f t="shared" si="0"/>
        <v>216</v>
      </c>
      <c r="P13" s="49">
        <v>12</v>
      </c>
      <c r="Q13" s="35" t="s">
        <v>769</v>
      </c>
      <c r="R13" s="35" t="s">
        <v>738</v>
      </c>
      <c r="S13" s="36" t="s">
        <v>38</v>
      </c>
      <c r="T13" s="35">
        <v>4</v>
      </c>
      <c r="U13" s="33">
        <f t="shared" si="1"/>
        <v>144</v>
      </c>
    </row>
    <row r="14" spans="9:21" ht="19.5" customHeight="1" x14ac:dyDescent="0.3">
      <c r="I14" s="48">
        <v>13</v>
      </c>
      <c r="J14" s="33" t="s">
        <v>785</v>
      </c>
      <c r="K14" s="35" t="s">
        <v>753</v>
      </c>
      <c r="L14" s="36" t="s">
        <v>775</v>
      </c>
      <c r="M14" s="35">
        <v>2</v>
      </c>
      <c r="N14" s="33">
        <f t="shared" si="0"/>
        <v>72</v>
      </c>
      <c r="P14" s="48">
        <v>13</v>
      </c>
      <c r="Q14" s="35" t="s">
        <v>769</v>
      </c>
      <c r="R14" s="35" t="s">
        <v>738</v>
      </c>
      <c r="S14" s="36" t="s">
        <v>798</v>
      </c>
      <c r="T14" s="35">
        <v>6</v>
      </c>
      <c r="U14" s="33">
        <f t="shared" si="1"/>
        <v>216</v>
      </c>
    </row>
    <row r="15" spans="9:21" x14ac:dyDescent="0.3">
      <c r="I15" s="49">
        <v>14</v>
      </c>
      <c r="J15" s="33" t="s">
        <v>785</v>
      </c>
      <c r="K15" s="35" t="s">
        <v>753</v>
      </c>
      <c r="L15" s="36" t="s">
        <v>794</v>
      </c>
      <c r="M15" s="35">
        <v>3</v>
      </c>
      <c r="N15" s="33">
        <f t="shared" si="0"/>
        <v>108</v>
      </c>
      <c r="P15" s="49">
        <v>14</v>
      </c>
      <c r="Q15" s="35" t="s">
        <v>769</v>
      </c>
      <c r="R15" s="35" t="s">
        <v>790</v>
      </c>
      <c r="S15" s="36" t="s">
        <v>377</v>
      </c>
      <c r="T15" s="35">
        <v>5</v>
      </c>
      <c r="U15" s="33">
        <f t="shared" si="1"/>
        <v>180</v>
      </c>
    </row>
    <row r="16" spans="9:21" x14ac:dyDescent="0.3">
      <c r="I16" s="49">
        <v>15</v>
      </c>
      <c r="J16" s="33" t="s">
        <v>785</v>
      </c>
      <c r="K16" s="35" t="s">
        <v>753</v>
      </c>
      <c r="L16" s="36" t="s">
        <v>793</v>
      </c>
      <c r="M16" s="35">
        <v>1</v>
      </c>
      <c r="N16" s="33">
        <f t="shared" si="0"/>
        <v>36</v>
      </c>
      <c r="P16" s="49">
        <v>15</v>
      </c>
      <c r="Q16" s="35" t="s">
        <v>769</v>
      </c>
      <c r="R16" s="35" t="s">
        <v>790</v>
      </c>
      <c r="S16" s="36" t="s">
        <v>58</v>
      </c>
      <c r="T16" s="35">
        <v>5</v>
      </c>
      <c r="U16" s="33">
        <f t="shared" si="1"/>
        <v>180</v>
      </c>
    </row>
    <row r="17" spans="9:21" x14ac:dyDescent="0.3">
      <c r="I17" s="48">
        <v>16</v>
      </c>
      <c r="J17" s="33" t="s">
        <v>785</v>
      </c>
      <c r="K17" s="35" t="s">
        <v>726</v>
      </c>
      <c r="L17" s="36" t="s">
        <v>791</v>
      </c>
      <c r="M17" s="35">
        <v>2</v>
      </c>
      <c r="N17" s="33">
        <f t="shared" si="0"/>
        <v>72</v>
      </c>
      <c r="P17" s="48">
        <v>16</v>
      </c>
      <c r="Q17" s="35" t="s">
        <v>769</v>
      </c>
      <c r="R17" s="35" t="s">
        <v>790</v>
      </c>
      <c r="S17" s="36" t="s">
        <v>773</v>
      </c>
      <c r="T17" s="35">
        <v>2</v>
      </c>
      <c r="U17" s="33">
        <f t="shared" si="1"/>
        <v>72</v>
      </c>
    </row>
    <row r="18" spans="9:21" x14ac:dyDescent="0.3">
      <c r="I18" s="49">
        <v>17</v>
      </c>
      <c r="J18" s="33" t="s">
        <v>785</v>
      </c>
      <c r="K18" s="35" t="s">
        <v>726</v>
      </c>
      <c r="L18" s="36" t="s">
        <v>788</v>
      </c>
      <c r="M18" s="35">
        <v>4</v>
      </c>
      <c r="N18" s="33">
        <f t="shared" si="0"/>
        <v>144</v>
      </c>
      <c r="P18" s="49">
        <v>17</v>
      </c>
      <c r="Q18" s="35" t="s">
        <v>769</v>
      </c>
      <c r="R18" s="35" t="s">
        <v>790</v>
      </c>
      <c r="S18" s="36" t="s">
        <v>787</v>
      </c>
      <c r="T18" s="35">
        <v>2</v>
      </c>
      <c r="U18" s="33">
        <f t="shared" si="1"/>
        <v>72</v>
      </c>
    </row>
    <row r="19" spans="9:21" x14ac:dyDescent="0.3">
      <c r="I19" s="49">
        <v>18</v>
      </c>
      <c r="J19" s="33" t="s">
        <v>785</v>
      </c>
      <c r="K19" s="35" t="s">
        <v>726</v>
      </c>
      <c r="L19" s="36" t="s">
        <v>787</v>
      </c>
      <c r="M19" s="35">
        <v>2</v>
      </c>
      <c r="N19" s="33">
        <f t="shared" si="0"/>
        <v>72</v>
      </c>
      <c r="P19" s="49">
        <v>18</v>
      </c>
      <c r="Q19" s="35" t="s">
        <v>769</v>
      </c>
      <c r="R19" s="35" t="s">
        <v>790</v>
      </c>
      <c r="S19" s="36" t="s">
        <v>784</v>
      </c>
      <c r="T19" s="35">
        <v>1</v>
      </c>
      <c r="U19" s="33">
        <f t="shared" si="1"/>
        <v>36</v>
      </c>
    </row>
    <row r="20" spans="9:21" x14ac:dyDescent="0.3">
      <c r="I20" s="48">
        <v>19</v>
      </c>
      <c r="J20" s="33" t="s">
        <v>785</v>
      </c>
      <c r="K20" s="35" t="s">
        <v>726</v>
      </c>
      <c r="L20" s="36" t="s">
        <v>784</v>
      </c>
      <c r="M20" s="35">
        <v>2</v>
      </c>
      <c r="N20" s="33">
        <f t="shared" si="0"/>
        <v>72</v>
      </c>
      <c r="P20" s="48">
        <v>19</v>
      </c>
      <c r="Q20" s="35" t="s">
        <v>769</v>
      </c>
      <c r="R20" s="35" t="s">
        <v>790</v>
      </c>
      <c r="S20" s="36" t="s">
        <v>789</v>
      </c>
      <c r="T20" s="35">
        <v>2</v>
      </c>
      <c r="U20" s="33">
        <f t="shared" si="1"/>
        <v>72</v>
      </c>
    </row>
    <row r="21" spans="9:21" x14ac:dyDescent="0.3">
      <c r="I21" s="49">
        <v>20</v>
      </c>
      <c r="J21" s="33" t="s">
        <v>785</v>
      </c>
      <c r="K21" s="35" t="s">
        <v>761</v>
      </c>
      <c r="L21" s="36" t="s">
        <v>762</v>
      </c>
      <c r="M21" s="35">
        <v>6</v>
      </c>
      <c r="N21" s="33">
        <f t="shared" si="0"/>
        <v>216</v>
      </c>
      <c r="P21" s="49">
        <v>20</v>
      </c>
      <c r="Q21" s="35" t="s">
        <v>769</v>
      </c>
      <c r="R21" s="35" t="s">
        <v>777</v>
      </c>
      <c r="S21" s="36" t="s">
        <v>377</v>
      </c>
      <c r="T21" s="35">
        <v>3</v>
      </c>
      <c r="U21" s="33">
        <f t="shared" si="1"/>
        <v>108</v>
      </c>
    </row>
    <row r="22" spans="9:21" x14ac:dyDescent="0.3">
      <c r="I22" s="49">
        <v>21</v>
      </c>
      <c r="J22" s="33" t="s">
        <v>785</v>
      </c>
      <c r="K22" s="35" t="s">
        <v>761</v>
      </c>
      <c r="L22" s="36" t="s">
        <v>755</v>
      </c>
      <c r="M22" s="35">
        <v>2</v>
      </c>
      <c r="N22" s="33">
        <f t="shared" si="0"/>
        <v>72</v>
      </c>
      <c r="P22" s="49">
        <v>21</v>
      </c>
      <c r="Q22" s="35" t="s">
        <v>769</v>
      </c>
      <c r="R22" s="35" t="s">
        <v>777</v>
      </c>
      <c r="S22" s="36" t="s">
        <v>786</v>
      </c>
      <c r="T22" s="35">
        <v>2</v>
      </c>
      <c r="U22" s="33">
        <f t="shared" si="1"/>
        <v>72</v>
      </c>
    </row>
    <row r="23" spans="9:21" x14ac:dyDescent="0.3">
      <c r="I23" s="48">
        <v>22</v>
      </c>
      <c r="J23" s="35" t="s">
        <v>1184</v>
      </c>
      <c r="K23" s="35" t="s">
        <v>764</v>
      </c>
      <c r="L23" s="36" t="s">
        <v>763</v>
      </c>
      <c r="M23" s="35">
        <v>6</v>
      </c>
      <c r="N23" s="35">
        <f t="shared" ref="N23:N25" si="2">M23*36</f>
        <v>216</v>
      </c>
      <c r="P23" s="48">
        <v>22</v>
      </c>
      <c r="Q23" s="35" t="s">
        <v>769</v>
      </c>
      <c r="R23" s="35" t="s">
        <v>777</v>
      </c>
      <c r="S23" s="36" t="s">
        <v>391</v>
      </c>
      <c r="T23" s="35">
        <v>5</v>
      </c>
      <c r="U23" s="33">
        <f t="shared" si="1"/>
        <v>180</v>
      </c>
    </row>
    <row r="24" spans="9:21" x14ac:dyDescent="0.3">
      <c r="I24" s="49">
        <v>23</v>
      </c>
      <c r="J24" s="33" t="s">
        <v>785</v>
      </c>
      <c r="K24" s="35" t="s">
        <v>780</v>
      </c>
      <c r="L24" s="36" t="s">
        <v>779</v>
      </c>
      <c r="M24" s="35">
        <v>2</v>
      </c>
      <c r="N24" s="33">
        <f t="shared" si="2"/>
        <v>72</v>
      </c>
      <c r="P24" s="49">
        <v>23</v>
      </c>
      <c r="Q24" s="35" t="s">
        <v>769</v>
      </c>
      <c r="R24" s="35" t="s">
        <v>777</v>
      </c>
      <c r="S24" s="36" t="s">
        <v>782</v>
      </c>
      <c r="T24" s="35">
        <v>6</v>
      </c>
      <c r="U24" s="33">
        <f t="shared" si="1"/>
        <v>216</v>
      </c>
    </row>
    <row r="25" spans="9:21" ht="30" customHeight="1" thickBot="1" x14ac:dyDescent="0.35">
      <c r="I25" s="49">
        <v>24</v>
      </c>
      <c r="J25" s="33" t="s">
        <v>785</v>
      </c>
      <c r="K25" s="35" t="s">
        <v>778</v>
      </c>
      <c r="L25" s="36" t="s">
        <v>129</v>
      </c>
      <c r="M25" s="35">
        <v>2</v>
      </c>
      <c r="N25" s="33">
        <f t="shared" si="2"/>
        <v>72</v>
      </c>
      <c r="P25" s="49">
        <v>24</v>
      </c>
      <c r="Q25" s="35" t="s">
        <v>769</v>
      </c>
      <c r="R25" s="35" t="s">
        <v>777</v>
      </c>
      <c r="S25" s="36" t="s">
        <v>781</v>
      </c>
      <c r="T25" s="35">
        <v>5</v>
      </c>
      <c r="U25" s="33">
        <f t="shared" si="1"/>
        <v>180</v>
      </c>
    </row>
    <row r="26" spans="9:21" ht="14.5" thickBot="1" x14ac:dyDescent="0.35">
      <c r="I26" s="49"/>
      <c r="J26" s="40"/>
      <c r="K26" s="40"/>
      <c r="L26" s="65"/>
      <c r="M26" s="64">
        <f>SUM(M2:M25)</f>
        <v>97</v>
      </c>
      <c r="N26" s="64">
        <f>SUM(N2:N25)</f>
        <v>3492</v>
      </c>
      <c r="P26" s="48">
        <v>25</v>
      </c>
      <c r="Q26" s="35" t="s">
        <v>769</v>
      </c>
      <c r="R26" s="35" t="s">
        <v>777</v>
      </c>
      <c r="S26" s="36" t="s">
        <v>422</v>
      </c>
      <c r="T26" s="35">
        <v>5</v>
      </c>
      <c r="U26" s="33">
        <f t="shared" si="1"/>
        <v>180</v>
      </c>
    </row>
    <row r="27" spans="9:21" x14ac:dyDescent="0.3">
      <c r="I27" s="11"/>
      <c r="J27" s="11"/>
      <c r="K27" s="11"/>
      <c r="L27" s="11"/>
      <c r="M27" s="11"/>
      <c r="N27" s="11"/>
      <c r="P27" s="49">
        <v>26</v>
      </c>
      <c r="Q27" s="35" t="s">
        <v>769</v>
      </c>
      <c r="R27" s="35" t="s">
        <v>777</v>
      </c>
      <c r="S27" s="36" t="s">
        <v>355</v>
      </c>
      <c r="T27" s="35">
        <v>1</v>
      </c>
      <c r="U27" s="33">
        <f t="shared" si="1"/>
        <v>36</v>
      </c>
    </row>
    <row r="28" spans="9:21" x14ac:dyDescent="0.3">
      <c r="I28" s="44" t="s">
        <v>37</v>
      </c>
      <c r="J28" s="44" t="s">
        <v>36</v>
      </c>
      <c r="K28" s="44" t="s">
        <v>35</v>
      </c>
      <c r="L28" s="44" t="s">
        <v>34</v>
      </c>
      <c r="M28" s="44" t="s">
        <v>20</v>
      </c>
      <c r="N28" s="44" t="s">
        <v>33</v>
      </c>
      <c r="P28" s="49">
        <v>27</v>
      </c>
      <c r="Q28" s="35" t="s">
        <v>769</v>
      </c>
      <c r="R28" s="35" t="s">
        <v>768</v>
      </c>
      <c r="S28" s="36" t="s">
        <v>776</v>
      </c>
      <c r="T28" s="35">
        <v>2</v>
      </c>
      <c r="U28" s="33">
        <f t="shared" si="1"/>
        <v>72</v>
      </c>
    </row>
    <row r="29" spans="9:21" x14ac:dyDescent="0.3">
      <c r="I29" s="49">
        <v>1</v>
      </c>
      <c r="J29" s="35" t="s">
        <v>723</v>
      </c>
      <c r="K29" s="35" t="s">
        <v>746</v>
      </c>
      <c r="L29" s="36" t="s">
        <v>40</v>
      </c>
      <c r="M29" s="35">
        <v>4</v>
      </c>
      <c r="N29" s="33">
        <f t="shared" ref="N29:N48" si="3">M29*36</f>
        <v>144</v>
      </c>
      <c r="P29" s="48">
        <v>28</v>
      </c>
      <c r="Q29" s="35" t="s">
        <v>769</v>
      </c>
      <c r="R29" s="35" t="s">
        <v>768</v>
      </c>
      <c r="S29" s="36" t="s">
        <v>775</v>
      </c>
      <c r="T29" s="35">
        <v>6</v>
      </c>
      <c r="U29" s="33">
        <f t="shared" si="1"/>
        <v>216</v>
      </c>
    </row>
    <row r="30" spans="9:21" x14ac:dyDescent="0.3">
      <c r="I30" s="48">
        <v>2</v>
      </c>
      <c r="J30" s="35" t="s">
        <v>723</v>
      </c>
      <c r="K30" s="35" t="s">
        <v>742</v>
      </c>
      <c r="L30" s="36" t="s">
        <v>745</v>
      </c>
      <c r="M30" s="35">
        <v>9</v>
      </c>
      <c r="N30" s="33">
        <f t="shared" si="3"/>
        <v>324</v>
      </c>
      <c r="P30" s="49">
        <v>29</v>
      </c>
      <c r="Q30" s="35" t="s">
        <v>769</v>
      </c>
      <c r="R30" s="35" t="s">
        <v>768</v>
      </c>
      <c r="S30" s="36" t="s">
        <v>774</v>
      </c>
      <c r="T30" s="35">
        <v>4</v>
      </c>
      <c r="U30" s="33">
        <f t="shared" si="1"/>
        <v>144</v>
      </c>
    </row>
    <row r="31" spans="9:21" x14ac:dyDescent="0.3">
      <c r="I31" s="49">
        <v>3</v>
      </c>
      <c r="J31" s="35" t="s">
        <v>723</v>
      </c>
      <c r="K31" s="35" t="s">
        <v>742</v>
      </c>
      <c r="L31" s="36" t="s">
        <v>744</v>
      </c>
      <c r="M31" s="35">
        <v>5</v>
      </c>
      <c r="N31" s="33">
        <f t="shared" si="3"/>
        <v>180</v>
      </c>
      <c r="P31" s="49">
        <v>30</v>
      </c>
      <c r="Q31" s="35" t="s">
        <v>769</v>
      </c>
      <c r="R31" s="35" t="s">
        <v>768</v>
      </c>
      <c r="S31" s="36" t="s">
        <v>772</v>
      </c>
      <c r="T31" s="35">
        <v>5</v>
      </c>
      <c r="U31" s="33">
        <f t="shared" si="1"/>
        <v>180</v>
      </c>
    </row>
    <row r="32" spans="9:21" x14ac:dyDescent="0.3">
      <c r="I32" s="49">
        <v>4</v>
      </c>
      <c r="J32" s="35" t="s">
        <v>723</v>
      </c>
      <c r="K32" s="35" t="s">
        <v>742</v>
      </c>
      <c r="L32" s="36" t="s">
        <v>741</v>
      </c>
      <c r="M32" s="35">
        <v>1</v>
      </c>
      <c r="N32" s="33">
        <f t="shared" si="3"/>
        <v>36</v>
      </c>
      <c r="P32" s="48">
        <v>31</v>
      </c>
      <c r="Q32" s="35" t="s">
        <v>769</v>
      </c>
      <c r="R32" s="35" t="s">
        <v>768</v>
      </c>
      <c r="S32" s="36" t="s">
        <v>351</v>
      </c>
      <c r="T32" s="35">
        <v>5</v>
      </c>
      <c r="U32" s="33">
        <f t="shared" si="1"/>
        <v>180</v>
      </c>
    </row>
    <row r="33" spans="1:22" x14ac:dyDescent="0.3">
      <c r="I33" s="49">
        <v>5</v>
      </c>
      <c r="J33" s="35" t="s">
        <v>723</v>
      </c>
      <c r="K33" s="35" t="s">
        <v>736</v>
      </c>
      <c r="L33" s="36" t="s">
        <v>739</v>
      </c>
      <c r="M33" s="35">
        <v>3</v>
      </c>
      <c r="N33" s="33">
        <f t="shared" si="3"/>
        <v>108</v>
      </c>
      <c r="P33" s="49">
        <v>32</v>
      </c>
      <c r="Q33" s="35" t="s">
        <v>769</v>
      </c>
      <c r="R33" s="35" t="s">
        <v>768</v>
      </c>
      <c r="S33" s="36" t="s">
        <v>770</v>
      </c>
      <c r="T33" s="35">
        <v>5</v>
      </c>
      <c r="U33" s="33">
        <f t="shared" si="1"/>
        <v>180</v>
      </c>
    </row>
    <row r="34" spans="1:22" x14ac:dyDescent="0.3">
      <c r="I34" s="48">
        <v>6</v>
      </c>
      <c r="J34" s="35" t="s">
        <v>723</v>
      </c>
      <c r="K34" s="35" t="s">
        <v>736</v>
      </c>
      <c r="L34" s="36" t="s">
        <v>718</v>
      </c>
      <c r="M34" s="35">
        <v>3</v>
      </c>
      <c r="N34" s="33">
        <f t="shared" si="3"/>
        <v>108</v>
      </c>
      <c r="P34" s="49">
        <v>33</v>
      </c>
      <c r="Q34" s="35" t="s">
        <v>769</v>
      </c>
      <c r="R34" s="35" t="s">
        <v>768</v>
      </c>
      <c r="S34" s="36" t="s">
        <v>91</v>
      </c>
      <c r="T34" s="35">
        <v>3</v>
      </c>
      <c r="U34" s="33">
        <f t="shared" si="1"/>
        <v>108</v>
      </c>
    </row>
    <row r="35" spans="1:22" ht="14.5" thickBot="1" x14ac:dyDescent="0.35">
      <c r="I35" s="49">
        <v>7</v>
      </c>
      <c r="J35" s="35" t="s">
        <v>723</v>
      </c>
      <c r="K35" s="35" t="s">
        <v>736</v>
      </c>
      <c r="L35" s="36" t="s">
        <v>737</v>
      </c>
      <c r="M35" s="35">
        <v>3</v>
      </c>
      <c r="N35" s="33">
        <f t="shared" si="3"/>
        <v>108</v>
      </c>
      <c r="P35" s="54"/>
      <c r="Q35" s="32"/>
      <c r="R35" s="32"/>
      <c r="S35" s="31"/>
      <c r="T35" s="30">
        <f>SUM(T2:T34)</f>
        <v>108</v>
      </c>
      <c r="U35" s="30">
        <f>SUM(U2:U34)</f>
        <v>3888</v>
      </c>
    </row>
    <row r="36" spans="1:22" x14ac:dyDescent="0.3">
      <c r="I36" s="49">
        <v>8</v>
      </c>
      <c r="J36" s="35" t="s">
        <v>723</v>
      </c>
      <c r="K36" s="35" t="s">
        <v>731</v>
      </c>
      <c r="L36" s="36" t="s">
        <v>717</v>
      </c>
      <c r="M36" s="35">
        <v>12</v>
      </c>
      <c r="N36" s="33">
        <f t="shared" si="3"/>
        <v>432</v>
      </c>
    </row>
    <row r="37" spans="1:22" ht="17.25" customHeight="1" x14ac:dyDescent="0.3">
      <c r="I37" s="49">
        <v>9</v>
      </c>
      <c r="J37" s="35" t="s">
        <v>723</v>
      </c>
      <c r="K37" s="35" t="s">
        <v>731</v>
      </c>
      <c r="L37" s="36" t="s">
        <v>734</v>
      </c>
      <c r="M37" s="35">
        <v>5</v>
      </c>
      <c r="N37" s="33">
        <f t="shared" si="3"/>
        <v>180</v>
      </c>
      <c r="P37" s="44" t="s">
        <v>37</v>
      </c>
      <c r="Q37" s="44" t="s">
        <v>36</v>
      </c>
      <c r="R37" s="44" t="s">
        <v>35</v>
      </c>
      <c r="S37" s="44" t="s">
        <v>34</v>
      </c>
      <c r="T37" s="44" t="s">
        <v>20</v>
      </c>
      <c r="U37" s="44" t="s">
        <v>33</v>
      </c>
    </row>
    <row r="38" spans="1:22" ht="32.25" customHeight="1" x14ac:dyDescent="0.3">
      <c r="G38" s="55"/>
      <c r="H38" s="55"/>
      <c r="I38" s="48">
        <v>10</v>
      </c>
      <c r="J38" s="35" t="s">
        <v>723</v>
      </c>
      <c r="K38" s="35" t="s">
        <v>731</v>
      </c>
      <c r="L38" s="36" t="s">
        <v>730</v>
      </c>
      <c r="M38" s="35">
        <v>7</v>
      </c>
      <c r="N38" s="33">
        <f t="shared" si="3"/>
        <v>252</v>
      </c>
      <c r="P38" s="49">
        <v>1</v>
      </c>
      <c r="Q38" s="35" t="s">
        <v>750</v>
      </c>
      <c r="R38" s="35" t="s">
        <v>756</v>
      </c>
      <c r="S38" s="36" t="s">
        <v>729</v>
      </c>
      <c r="T38" s="35">
        <v>5</v>
      </c>
      <c r="U38" s="33">
        <f t="shared" ref="U38:U51" si="4">T38*36</f>
        <v>180</v>
      </c>
      <c r="V38" s="12"/>
    </row>
    <row r="39" spans="1:22" ht="15.5" thickBot="1" x14ac:dyDescent="0.35">
      <c r="A39" s="557" t="s">
        <v>792</v>
      </c>
      <c r="B39" s="557"/>
      <c r="C39" s="557"/>
      <c r="D39" s="557"/>
      <c r="E39" s="557"/>
      <c r="F39" s="557"/>
      <c r="I39" s="49">
        <v>11</v>
      </c>
      <c r="J39" s="35" t="s">
        <v>723</v>
      </c>
      <c r="K39" s="35" t="s">
        <v>724</v>
      </c>
      <c r="L39" s="36" t="s">
        <v>729</v>
      </c>
      <c r="M39" s="35">
        <v>2</v>
      </c>
      <c r="N39" s="33">
        <f t="shared" si="3"/>
        <v>72</v>
      </c>
      <c r="P39" s="54">
        <v>2</v>
      </c>
      <c r="Q39" s="35" t="s">
        <v>750</v>
      </c>
      <c r="R39" s="35" t="s">
        <v>742</v>
      </c>
      <c r="S39" s="36" t="s">
        <v>760</v>
      </c>
      <c r="T39" s="35">
        <v>2</v>
      </c>
      <c r="U39" s="33">
        <f t="shared" si="4"/>
        <v>72</v>
      </c>
    </row>
    <row r="40" spans="1:22" ht="30.5" thickBot="1" x14ac:dyDescent="0.35">
      <c r="A40" s="67" t="s">
        <v>123</v>
      </c>
      <c r="B40" s="67" t="s">
        <v>1041</v>
      </c>
      <c r="C40" s="67" t="s">
        <v>122</v>
      </c>
      <c r="D40" s="67" t="s">
        <v>121</v>
      </c>
      <c r="E40" s="67" t="s">
        <v>120</v>
      </c>
      <c r="F40" s="67" t="s">
        <v>119</v>
      </c>
      <c r="I40" s="49">
        <v>12</v>
      </c>
      <c r="J40" s="35" t="s">
        <v>723</v>
      </c>
      <c r="K40" s="35" t="s">
        <v>724</v>
      </c>
      <c r="L40" s="36" t="s">
        <v>728</v>
      </c>
      <c r="M40" s="35">
        <v>5</v>
      </c>
      <c r="N40" s="33">
        <f t="shared" si="3"/>
        <v>180</v>
      </c>
      <c r="P40" s="49">
        <v>3</v>
      </c>
      <c r="Q40" s="35" t="s">
        <v>750</v>
      </c>
      <c r="R40" s="35" t="s">
        <v>756</v>
      </c>
      <c r="S40" s="36" t="s">
        <v>757</v>
      </c>
      <c r="T40" s="35">
        <v>4</v>
      </c>
      <c r="U40" s="33">
        <f t="shared" si="4"/>
        <v>144</v>
      </c>
    </row>
    <row r="41" spans="1:22" ht="18.75" customHeight="1" thickBot="1" x14ac:dyDescent="0.35">
      <c r="A41" s="558" t="s">
        <v>117</v>
      </c>
      <c r="B41" s="559"/>
      <c r="C41" s="560"/>
      <c r="D41" s="66">
        <v>750</v>
      </c>
      <c r="E41" s="66">
        <v>420</v>
      </c>
      <c r="F41" s="66">
        <v>250</v>
      </c>
      <c r="I41" s="49">
        <v>13</v>
      </c>
      <c r="J41" s="35" t="s">
        <v>723</v>
      </c>
      <c r="K41" s="35" t="s">
        <v>724</v>
      </c>
      <c r="L41" s="36" t="s">
        <v>134</v>
      </c>
      <c r="M41" s="35">
        <v>3</v>
      </c>
      <c r="N41" s="33">
        <f t="shared" si="3"/>
        <v>108</v>
      </c>
      <c r="P41" s="54">
        <v>4</v>
      </c>
      <c r="Q41" s="35" t="s">
        <v>750</v>
      </c>
      <c r="R41" s="35" t="s">
        <v>756</v>
      </c>
      <c r="S41" s="36" t="s">
        <v>755</v>
      </c>
      <c r="T41" s="35">
        <v>0</v>
      </c>
      <c r="U41" s="33">
        <f t="shared" si="4"/>
        <v>0</v>
      </c>
    </row>
    <row r="42" spans="1:22" ht="16" thickBot="1" x14ac:dyDescent="0.4">
      <c r="A42" s="61" t="s">
        <v>785</v>
      </c>
      <c r="B42" s="234" t="s">
        <v>1094</v>
      </c>
      <c r="C42" s="63">
        <f>M26</f>
        <v>97</v>
      </c>
      <c r="D42" s="59">
        <f>C42*D41</f>
        <v>72750</v>
      </c>
      <c r="E42" s="59">
        <f>C42*E41</f>
        <v>40740</v>
      </c>
      <c r="F42" s="59">
        <f>C42*F41</f>
        <v>24250</v>
      </c>
      <c r="I42" s="48">
        <v>14</v>
      </c>
      <c r="J42" s="35" t="s">
        <v>723</v>
      </c>
      <c r="K42" s="35" t="s">
        <v>724</v>
      </c>
      <c r="L42" s="36" t="s">
        <v>361</v>
      </c>
      <c r="M42" s="35">
        <v>1</v>
      </c>
      <c r="N42" s="33">
        <f t="shared" si="3"/>
        <v>36</v>
      </c>
      <c r="P42" s="49">
        <v>5</v>
      </c>
      <c r="Q42" s="35" t="s">
        <v>750</v>
      </c>
      <c r="R42" s="35" t="s">
        <v>753</v>
      </c>
      <c r="S42" s="36" t="s">
        <v>754</v>
      </c>
      <c r="T42" s="35">
        <v>10</v>
      </c>
      <c r="U42" s="33">
        <f t="shared" si="4"/>
        <v>360</v>
      </c>
    </row>
    <row r="43" spans="1:22" ht="16" thickBot="1" x14ac:dyDescent="0.4">
      <c r="A43" s="61" t="s">
        <v>769</v>
      </c>
      <c r="B43" s="234" t="s">
        <v>1094</v>
      </c>
      <c r="C43" s="63">
        <f>T35</f>
        <v>108</v>
      </c>
      <c r="D43" s="59">
        <f>C43*D41</f>
        <v>81000</v>
      </c>
      <c r="E43" s="59">
        <f>C43*E41</f>
        <v>45360</v>
      </c>
      <c r="F43" s="59">
        <f>C43*F41</f>
        <v>27000</v>
      </c>
      <c r="I43" s="49">
        <v>15</v>
      </c>
      <c r="J43" s="35" t="s">
        <v>723</v>
      </c>
      <c r="K43" s="35" t="s">
        <v>716</v>
      </c>
      <c r="L43" s="36" t="s">
        <v>721</v>
      </c>
      <c r="M43" s="35">
        <v>7</v>
      </c>
      <c r="N43" s="33">
        <f t="shared" si="3"/>
        <v>252</v>
      </c>
      <c r="P43" s="54">
        <v>6</v>
      </c>
      <c r="Q43" s="35" t="s">
        <v>750</v>
      </c>
      <c r="R43" s="35" t="s">
        <v>753</v>
      </c>
      <c r="S43" s="36" t="s">
        <v>752</v>
      </c>
      <c r="T43" s="35">
        <v>2</v>
      </c>
      <c r="U43" s="33">
        <f t="shared" si="4"/>
        <v>72</v>
      </c>
    </row>
    <row r="44" spans="1:22" ht="16" thickBot="1" x14ac:dyDescent="0.4">
      <c r="A44" s="61" t="s">
        <v>750</v>
      </c>
      <c r="B44" s="234" t="s">
        <v>1094</v>
      </c>
      <c r="C44" s="60">
        <f>T66</f>
        <v>105</v>
      </c>
      <c r="D44" s="59">
        <f>D41*C44</f>
        <v>78750</v>
      </c>
      <c r="E44" s="59">
        <f>E41*C44</f>
        <v>44100</v>
      </c>
      <c r="F44" s="59">
        <f>F41*C44</f>
        <v>26250</v>
      </c>
      <c r="I44" s="49">
        <v>16</v>
      </c>
      <c r="J44" s="35" t="s">
        <v>723</v>
      </c>
      <c r="K44" s="35" t="s">
        <v>716</v>
      </c>
      <c r="L44" s="36" t="s">
        <v>720</v>
      </c>
      <c r="M44" s="35">
        <v>5</v>
      </c>
      <c r="N44" s="33">
        <f t="shared" si="3"/>
        <v>180</v>
      </c>
      <c r="P44" s="49">
        <v>7</v>
      </c>
      <c r="Q44" s="35" t="s">
        <v>750</v>
      </c>
      <c r="R44" s="35" t="s">
        <v>742</v>
      </c>
      <c r="S44" s="36" t="s">
        <v>751</v>
      </c>
      <c r="T44" s="35">
        <v>1</v>
      </c>
      <c r="U44" s="33">
        <f t="shared" si="4"/>
        <v>36</v>
      </c>
    </row>
    <row r="45" spans="1:22" ht="16" thickBot="1" x14ac:dyDescent="0.4">
      <c r="A45" s="61" t="s">
        <v>723</v>
      </c>
      <c r="B45" s="234" t="s">
        <v>1094</v>
      </c>
      <c r="C45" s="60">
        <f>M55</f>
        <v>115</v>
      </c>
      <c r="D45" s="59">
        <f>D41*C45</f>
        <v>86250</v>
      </c>
      <c r="E45" s="59">
        <f>E41*C45</f>
        <v>48300</v>
      </c>
      <c r="F45" s="59">
        <f>F41*C45</f>
        <v>28750</v>
      </c>
      <c r="I45" s="49">
        <v>17</v>
      </c>
      <c r="J45" s="35" t="s">
        <v>723</v>
      </c>
      <c r="K45" s="35" t="s">
        <v>716</v>
      </c>
      <c r="L45" s="36" t="s">
        <v>719</v>
      </c>
      <c r="M45" s="35">
        <v>1</v>
      </c>
      <c r="N45" s="33">
        <f t="shared" si="3"/>
        <v>36</v>
      </c>
      <c r="P45" s="54">
        <v>8</v>
      </c>
      <c r="Q45" s="35" t="s">
        <v>750</v>
      </c>
      <c r="R45" s="35" t="s">
        <v>742</v>
      </c>
      <c r="S45" s="36" t="s">
        <v>747</v>
      </c>
      <c r="T45" s="35">
        <v>4</v>
      </c>
      <c r="U45" s="33">
        <f t="shared" si="4"/>
        <v>144</v>
      </c>
    </row>
    <row r="46" spans="1:22" ht="15.5" thickBot="1" x14ac:dyDescent="0.35">
      <c r="A46" s="58" t="s">
        <v>5</v>
      </c>
      <c r="B46" s="58"/>
      <c r="C46" s="57">
        <f>SUM(C42:C45)</f>
        <v>425</v>
      </c>
      <c r="D46" s="56">
        <f>SUM(D42:D45)</f>
        <v>318750</v>
      </c>
      <c r="E46" s="56">
        <f>SUM(E42:E45)</f>
        <v>178500</v>
      </c>
      <c r="F46" s="56">
        <f>SUM(F42:F45)</f>
        <v>106250</v>
      </c>
      <c r="I46" s="48">
        <v>18</v>
      </c>
      <c r="J46" s="35" t="s">
        <v>723</v>
      </c>
      <c r="K46" s="35" t="s">
        <v>716</v>
      </c>
      <c r="L46" s="36" t="s">
        <v>718</v>
      </c>
      <c r="M46" s="35">
        <v>6</v>
      </c>
      <c r="N46" s="33">
        <f t="shared" si="3"/>
        <v>216</v>
      </c>
      <c r="P46" s="49">
        <v>9</v>
      </c>
      <c r="Q46" s="35" t="s">
        <v>750</v>
      </c>
      <c r="R46" s="35" t="s">
        <v>738</v>
      </c>
      <c r="S46" s="36" t="s">
        <v>718</v>
      </c>
      <c r="T46" s="35">
        <v>5</v>
      </c>
      <c r="U46" s="33">
        <f t="shared" si="4"/>
        <v>180</v>
      </c>
    </row>
    <row r="47" spans="1:22" x14ac:dyDescent="0.3">
      <c r="I47" s="49">
        <v>19</v>
      </c>
      <c r="J47" s="35" t="s">
        <v>723</v>
      </c>
      <c r="K47" s="35" t="s">
        <v>716</v>
      </c>
      <c r="L47" s="36" t="s">
        <v>717</v>
      </c>
      <c r="M47" s="35">
        <v>4</v>
      </c>
      <c r="N47" s="33">
        <f t="shared" si="3"/>
        <v>144</v>
      </c>
      <c r="P47" s="54">
        <v>10</v>
      </c>
      <c r="Q47" s="35" t="s">
        <v>750</v>
      </c>
      <c r="R47" s="35" t="s">
        <v>738</v>
      </c>
      <c r="S47" s="36" t="s">
        <v>737</v>
      </c>
      <c r="T47" s="35">
        <v>5</v>
      </c>
      <c r="U47" s="33">
        <f t="shared" si="4"/>
        <v>180</v>
      </c>
    </row>
    <row r="48" spans="1:22" ht="14.5" thickBot="1" x14ac:dyDescent="0.35">
      <c r="I48" s="49">
        <v>20</v>
      </c>
      <c r="J48" s="35" t="s">
        <v>723</v>
      </c>
      <c r="K48" s="35" t="s">
        <v>716</v>
      </c>
      <c r="L48" s="36" t="s">
        <v>715</v>
      </c>
      <c r="M48" s="35">
        <v>2</v>
      </c>
      <c r="N48" s="33">
        <f t="shared" si="3"/>
        <v>72</v>
      </c>
      <c r="P48" s="49">
        <v>11</v>
      </c>
      <c r="Q48" s="35" t="s">
        <v>750</v>
      </c>
      <c r="R48" s="35" t="s">
        <v>738</v>
      </c>
      <c r="S48" s="36" t="s">
        <v>743</v>
      </c>
      <c r="T48" s="35">
        <v>4</v>
      </c>
      <c r="U48" s="33">
        <f t="shared" si="4"/>
        <v>144</v>
      </c>
    </row>
    <row r="49" spans="1:21" ht="14.5" thickBot="1" x14ac:dyDescent="0.35">
      <c r="A49" s="241" t="s">
        <v>1083</v>
      </c>
      <c r="B49" s="317">
        <f>C46</f>
        <v>425</v>
      </c>
      <c r="I49" s="49">
        <v>21</v>
      </c>
      <c r="J49" s="35" t="s">
        <v>723</v>
      </c>
      <c r="K49" s="35" t="s">
        <v>742</v>
      </c>
      <c r="L49" s="36" t="s">
        <v>364</v>
      </c>
      <c r="M49" s="35">
        <v>6</v>
      </c>
      <c r="N49" s="33">
        <f t="shared" ref="N49:N54" si="5">M49*36</f>
        <v>216</v>
      </c>
      <c r="P49" s="54">
        <v>12</v>
      </c>
      <c r="Q49" s="35" t="s">
        <v>750</v>
      </c>
      <c r="R49" s="35" t="s">
        <v>738</v>
      </c>
      <c r="S49" s="36" t="s">
        <v>740</v>
      </c>
      <c r="T49" s="35">
        <v>3</v>
      </c>
      <c r="U49" s="33">
        <f t="shared" si="4"/>
        <v>108</v>
      </c>
    </row>
    <row r="50" spans="1:21" x14ac:dyDescent="0.3">
      <c r="I50" s="48">
        <v>22</v>
      </c>
      <c r="J50" s="35" t="s">
        <v>723</v>
      </c>
      <c r="K50" s="35" t="s">
        <v>738</v>
      </c>
      <c r="L50" s="36" t="s">
        <v>86</v>
      </c>
      <c r="M50" s="35">
        <v>4</v>
      </c>
      <c r="N50" s="33">
        <f t="shared" si="5"/>
        <v>144</v>
      </c>
      <c r="P50" s="49">
        <v>13</v>
      </c>
      <c r="Q50" s="35" t="s">
        <v>750</v>
      </c>
      <c r="R50" s="35" t="s">
        <v>726</v>
      </c>
      <c r="S50" s="36" t="s">
        <v>727</v>
      </c>
      <c r="T50" s="35">
        <v>4</v>
      </c>
      <c r="U50" s="33">
        <f t="shared" si="4"/>
        <v>144</v>
      </c>
    </row>
    <row r="51" spans="1:21" x14ac:dyDescent="0.3">
      <c r="I51" s="49">
        <v>23</v>
      </c>
      <c r="J51" s="35" t="s">
        <v>723</v>
      </c>
      <c r="K51" s="35" t="s">
        <v>736</v>
      </c>
      <c r="L51" s="36" t="s">
        <v>75</v>
      </c>
      <c r="M51" s="35">
        <v>7</v>
      </c>
      <c r="N51" s="33">
        <f t="shared" si="5"/>
        <v>252</v>
      </c>
      <c r="P51" s="54">
        <v>14</v>
      </c>
      <c r="Q51" s="35" t="s">
        <v>750</v>
      </c>
      <c r="R51" s="35" t="s">
        <v>726</v>
      </c>
      <c r="S51" s="36" t="s">
        <v>725</v>
      </c>
      <c r="T51" s="35">
        <v>4</v>
      </c>
      <c r="U51" s="33">
        <f t="shared" si="4"/>
        <v>144</v>
      </c>
    </row>
    <row r="52" spans="1:21" ht="15.5" x14ac:dyDescent="0.35">
      <c r="A52" s="561" t="s">
        <v>1009</v>
      </c>
      <c r="B52" s="561"/>
      <c r="C52" s="562"/>
      <c r="I52" s="49">
        <v>24</v>
      </c>
      <c r="J52" s="35" t="s">
        <v>723</v>
      </c>
      <c r="K52" s="35" t="s">
        <v>736</v>
      </c>
      <c r="L52" s="36" t="s">
        <v>735</v>
      </c>
      <c r="M52" s="35">
        <v>3</v>
      </c>
      <c r="N52" s="33">
        <f t="shared" si="5"/>
        <v>108</v>
      </c>
      <c r="P52" s="49">
        <v>15</v>
      </c>
      <c r="Q52" s="35" t="s">
        <v>750</v>
      </c>
      <c r="R52" s="35" t="s">
        <v>771</v>
      </c>
      <c r="S52" s="36" t="s">
        <v>115</v>
      </c>
      <c r="T52" s="35">
        <v>4</v>
      </c>
      <c r="U52" s="33">
        <f t="shared" ref="U52:U65" si="6">T52*36</f>
        <v>144</v>
      </c>
    </row>
    <row r="53" spans="1:21" x14ac:dyDescent="0.3">
      <c r="I53" s="49">
        <v>25</v>
      </c>
      <c r="J53" s="35" t="s">
        <v>723</v>
      </c>
      <c r="K53" s="35" t="s">
        <v>731</v>
      </c>
      <c r="L53" s="36" t="s">
        <v>733</v>
      </c>
      <c r="M53" s="35">
        <v>5</v>
      </c>
      <c r="N53" s="33">
        <f t="shared" si="5"/>
        <v>180</v>
      </c>
      <c r="P53" s="54">
        <v>16</v>
      </c>
      <c r="Q53" s="35" t="s">
        <v>750</v>
      </c>
      <c r="R53" s="35" t="s">
        <v>759</v>
      </c>
      <c r="S53" s="36" t="s">
        <v>395</v>
      </c>
      <c r="T53" s="35">
        <v>2</v>
      </c>
      <c r="U53" s="33">
        <f t="shared" si="6"/>
        <v>72</v>
      </c>
    </row>
    <row r="54" spans="1:21" ht="14.5" thickBot="1" x14ac:dyDescent="0.35">
      <c r="I54" s="49">
        <v>26</v>
      </c>
      <c r="J54" s="35" t="s">
        <v>723</v>
      </c>
      <c r="K54" s="35" t="s">
        <v>731</v>
      </c>
      <c r="L54" s="36" t="s">
        <v>732</v>
      </c>
      <c r="M54" s="35">
        <v>2</v>
      </c>
      <c r="N54" s="33">
        <f t="shared" si="5"/>
        <v>72</v>
      </c>
      <c r="P54" s="49">
        <v>17</v>
      </c>
      <c r="Q54" s="35" t="s">
        <v>750</v>
      </c>
      <c r="R54" s="35" t="s">
        <v>771</v>
      </c>
      <c r="S54" s="36" t="s">
        <v>722</v>
      </c>
      <c r="T54" s="35">
        <v>6</v>
      </c>
      <c r="U54" s="33">
        <f t="shared" si="6"/>
        <v>216</v>
      </c>
    </row>
    <row r="55" spans="1:21" ht="14.5" thickBot="1" x14ac:dyDescent="0.35">
      <c r="I55" s="34"/>
      <c r="J55" s="40"/>
      <c r="K55" s="40"/>
      <c r="L55" s="65"/>
      <c r="M55" s="64">
        <f>SUM(M29:M54)</f>
        <v>115</v>
      </c>
      <c r="N55" s="64">
        <f>SUM(N29:N54)</f>
        <v>4140</v>
      </c>
      <c r="P55" s="54">
        <v>18</v>
      </c>
      <c r="Q55" s="35" t="s">
        <v>750</v>
      </c>
      <c r="R55" s="35" t="s">
        <v>749</v>
      </c>
      <c r="S55" s="36" t="s">
        <v>773</v>
      </c>
      <c r="T55" s="35">
        <v>6</v>
      </c>
      <c r="U55" s="33">
        <f t="shared" si="6"/>
        <v>216</v>
      </c>
    </row>
    <row r="56" spans="1:21" x14ac:dyDescent="0.3">
      <c r="P56" s="49">
        <v>19</v>
      </c>
      <c r="Q56" s="35" t="s">
        <v>750</v>
      </c>
      <c r="R56" s="35" t="s">
        <v>767</v>
      </c>
      <c r="S56" s="36" t="s">
        <v>129</v>
      </c>
      <c r="T56" s="35">
        <v>8</v>
      </c>
      <c r="U56" s="33">
        <f t="shared" si="6"/>
        <v>288</v>
      </c>
    </row>
    <row r="57" spans="1:21" x14ac:dyDescent="0.3">
      <c r="P57" s="54">
        <v>20</v>
      </c>
      <c r="Q57" s="35" t="s">
        <v>750</v>
      </c>
      <c r="R57" s="35" t="s">
        <v>767</v>
      </c>
      <c r="S57" s="36" t="s">
        <v>721</v>
      </c>
      <c r="T57" s="35">
        <v>3</v>
      </c>
      <c r="U57" s="33">
        <f t="shared" si="6"/>
        <v>108</v>
      </c>
    </row>
    <row r="58" spans="1:21" x14ac:dyDescent="0.3">
      <c r="P58" s="49">
        <v>21</v>
      </c>
      <c r="Q58" s="35" t="s">
        <v>750</v>
      </c>
      <c r="R58" s="35" t="s">
        <v>767</v>
      </c>
      <c r="S58" s="36" t="s">
        <v>739</v>
      </c>
      <c r="T58" s="35">
        <v>1</v>
      </c>
      <c r="U58" s="33">
        <f t="shared" si="6"/>
        <v>36</v>
      </c>
    </row>
    <row r="59" spans="1:21" x14ac:dyDescent="0.3">
      <c r="P59" s="54">
        <v>22</v>
      </c>
      <c r="Q59" s="35" t="s">
        <v>750</v>
      </c>
      <c r="R59" s="35" t="s">
        <v>767</v>
      </c>
      <c r="S59" s="36" t="s">
        <v>766</v>
      </c>
      <c r="T59" s="35">
        <v>6</v>
      </c>
      <c r="U59" s="33">
        <f t="shared" si="6"/>
        <v>216</v>
      </c>
    </row>
    <row r="60" spans="1:21" x14ac:dyDescent="0.3">
      <c r="P60" s="49">
        <v>23</v>
      </c>
      <c r="Q60" s="35" t="s">
        <v>750</v>
      </c>
      <c r="R60" s="35" t="s">
        <v>726</v>
      </c>
      <c r="S60" s="36" t="s">
        <v>765</v>
      </c>
      <c r="T60" s="35">
        <v>6</v>
      </c>
      <c r="U60" s="33">
        <f t="shared" si="6"/>
        <v>216</v>
      </c>
    </row>
    <row r="61" spans="1:21" ht="15" customHeight="1" x14ac:dyDescent="0.3">
      <c r="P61" s="54">
        <v>24</v>
      </c>
      <c r="Q61" s="35" t="s">
        <v>750</v>
      </c>
      <c r="R61" s="35" t="s">
        <v>759</v>
      </c>
      <c r="S61" s="36" t="s">
        <v>758</v>
      </c>
      <c r="T61" s="35">
        <v>6</v>
      </c>
      <c r="U61" s="33">
        <f t="shared" si="6"/>
        <v>216</v>
      </c>
    </row>
    <row r="62" spans="1:21" x14ac:dyDescent="0.3">
      <c r="P62" s="49">
        <v>25</v>
      </c>
      <c r="Q62" s="35" t="s">
        <v>750</v>
      </c>
      <c r="R62" s="35" t="s">
        <v>749</v>
      </c>
      <c r="S62" s="36" t="s">
        <v>720</v>
      </c>
      <c r="T62" s="35">
        <v>3</v>
      </c>
      <c r="U62" s="33">
        <f t="shared" si="6"/>
        <v>108</v>
      </c>
    </row>
    <row r="63" spans="1:21" x14ac:dyDescent="0.3">
      <c r="P63" s="54">
        <v>26</v>
      </c>
      <c r="Q63" s="35" t="s">
        <v>750</v>
      </c>
      <c r="R63" s="35" t="s">
        <v>749</v>
      </c>
      <c r="S63" s="36" t="s">
        <v>745</v>
      </c>
      <c r="T63" s="35">
        <v>0</v>
      </c>
      <c r="U63" s="33">
        <f t="shared" si="6"/>
        <v>0</v>
      </c>
    </row>
    <row r="64" spans="1:21" x14ac:dyDescent="0.3">
      <c r="P64" s="49">
        <v>27</v>
      </c>
      <c r="Q64" s="35" t="s">
        <v>750</v>
      </c>
      <c r="R64" s="35" t="s">
        <v>749</v>
      </c>
      <c r="S64" s="36" t="s">
        <v>744</v>
      </c>
      <c r="T64" s="35">
        <v>1</v>
      </c>
      <c r="U64" s="33">
        <f t="shared" si="6"/>
        <v>36</v>
      </c>
    </row>
    <row r="65" spans="11:21" ht="14.5" thickBot="1" x14ac:dyDescent="0.35">
      <c r="K65" s="28"/>
      <c r="L65" s="28"/>
      <c r="M65" s="28"/>
      <c r="N65" s="27"/>
      <c r="P65" s="54">
        <v>28</v>
      </c>
      <c r="Q65" s="35" t="s">
        <v>750</v>
      </c>
      <c r="R65" s="35" t="s">
        <v>749</v>
      </c>
      <c r="S65" s="36" t="s">
        <v>748</v>
      </c>
      <c r="T65" s="35">
        <v>0</v>
      </c>
      <c r="U65" s="33">
        <f t="shared" si="6"/>
        <v>0</v>
      </c>
    </row>
    <row r="66" spans="11:21" ht="14.5" thickBot="1" x14ac:dyDescent="0.35">
      <c r="P66" s="49"/>
      <c r="Q66" s="40"/>
      <c r="R66" s="40"/>
      <c r="S66" s="65"/>
      <c r="T66" s="64">
        <f>SUM(T38:T65)</f>
        <v>105</v>
      </c>
      <c r="U66" s="64">
        <f>SUM(U38:U65)</f>
        <v>3780</v>
      </c>
    </row>
    <row r="67" spans="11:21" x14ac:dyDescent="0.3">
      <c r="R67" s="28"/>
      <c r="S67" s="28"/>
      <c r="T67" s="28"/>
      <c r="U67" s="27"/>
    </row>
    <row r="68" spans="11:21" x14ac:dyDescent="0.3">
      <c r="R68" s="28"/>
      <c r="S68" s="28"/>
      <c r="T68" s="28"/>
      <c r="U68" s="27"/>
    </row>
    <row r="69" spans="11:21" x14ac:dyDescent="0.3">
      <c r="R69" s="28"/>
      <c r="S69" s="28"/>
      <c r="T69" s="28"/>
      <c r="U69" s="27"/>
    </row>
    <row r="70" spans="11:21" x14ac:dyDescent="0.3">
      <c r="R70" s="28"/>
      <c r="S70" s="28"/>
      <c r="T70" s="28"/>
      <c r="U70" s="27"/>
    </row>
    <row r="71" spans="11:21" x14ac:dyDescent="0.3">
      <c r="R71" s="28"/>
      <c r="S71" s="28"/>
      <c r="T71" s="28"/>
      <c r="U71" s="27"/>
    </row>
    <row r="72" spans="11:21" x14ac:dyDescent="0.3">
      <c r="R72" s="28"/>
      <c r="S72" s="28"/>
      <c r="T72" s="28"/>
      <c r="U72" s="27"/>
    </row>
    <row r="73" spans="11:21" x14ac:dyDescent="0.3">
      <c r="R73" s="28"/>
      <c r="S73" s="28"/>
      <c r="T73" s="28"/>
      <c r="U73" s="27"/>
    </row>
    <row r="74" spans="11:21" x14ac:dyDescent="0.3">
      <c r="R74" s="28"/>
      <c r="S74" s="28"/>
      <c r="T74" s="28"/>
      <c r="U74" s="27"/>
    </row>
    <row r="75" spans="11:21" x14ac:dyDescent="0.3">
      <c r="R75" s="28"/>
      <c r="S75" s="28"/>
      <c r="T75" s="28"/>
      <c r="U75" s="27"/>
    </row>
    <row r="76" spans="11:21" x14ac:dyDescent="0.3">
      <c r="R76" s="28"/>
      <c r="S76" s="28"/>
      <c r="T76" s="28"/>
      <c r="U76" s="27"/>
    </row>
    <row r="77" spans="11:21" x14ac:dyDescent="0.3">
      <c r="Q77" s="19"/>
      <c r="R77" s="19"/>
      <c r="S77" s="19"/>
      <c r="T77" s="26"/>
      <c r="U77" s="19"/>
    </row>
    <row r="78" spans="11:21" x14ac:dyDescent="0.3">
      <c r="Q78" s="19"/>
      <c r="R78" s="19"/>
      <c r="S78" s="19"/>
      <c r="T78" s="19"/>
      <c r="U78" s="19"/>
    </row>
    <row r="79" spans="11:21" x14ac:dyDescent="0.3">
      <c r="Q79" s="19"/>
      <c r="R79" s="25"/>
      <c r="S79" s="25"/>
      <c r="T79" s="25"/>
      <c r="U79" s="19"/>
    </row>
    <row r="80" spans="11:21" x14ac:dyDescent="0.3">
      <c r="O80" s="11"/>
      <c r="Q80" s="19"/>
      <c r="R80" s="25"/>
      <c r="S80" s="25"/>
      <c r="T80" s="25"/>
      <c r="U80" s="19"/>
    </row>
    <row r="81" spans="17:21" x14ac:dyDescent="0.3">
      <c r="Q81" s="19"/>
      <c r="R81" s="22"/>
      <c r="S81" s="25"/>
      <c r="T81" s="25"/>
      <c r="U81" s="19"/>
    </row>
    <row r="82" spans="17:21" x14ac:dyDescent="0.3">
      <c r="Q82" s="19"/>
      <c r="R82" s="22"/>
      <c r="S82" s="25"/>
      <c r="T82" s="25"/>
      <c r="U82" s="19"/>
    </row>
    <row r="83" spans="17:21" x14ac:dyDescent="0.3">
      <c r="Q83" s="19"/>
      <c r="R83" s="22"/>
      <c r="S83" s="25"/>
      <c r="T83" s="25"/>
      <c r="U83" s="19"/>
    </row>
    <row r="84" spans="17:21" x14ac:dyDescent="0.3">
      <c r="Q84" s="13"/>
      <c r="R84" s="13"/>
      <c r="S84" s="13"/>
      <c r="T84" s="118"/>
      <c r="U84" s="13"/>
    </row>
    <row r="85" spans="17:21" x14ac:dyDescent="0.3">
      <c r="Q85" s="19"/>
      <c r="R85" s="18"/>
      <c r="S85" s="17"/>
      <c r="T85" s="17"/>
    </row>
    <row r="86" spans="17:21" x14ac:dyDescent="0.3">
      <c r="Q86" s="19"/>
      <c r="R86" s="18"/>
      <c r="S86" s="17"/>
      <c r="T86" s="17"/>
    </row>
    <row r="87" spans="17:21" ht="17.25" customHeight="1" x14ac:dyDescent="0.3">
      <c r="Q87" s="19"/>
      <c r="R87" s="18"/>
      <c r="S87" s="17"/>
      <c r="T87" s="17"/>
    </row>
    <row r="88" spans="17:21" x14ac:dyDescent="0.3">
      <c r="Q88" s="19"/>
      <c r="R88" s="18"/>
      <c r="S88" s="17"/>
      <c r="T88" s="17"/>
    </row>
    <row r="89" spans="17:21" x14ac:dyDescent="0.3">
      <c r="Q89" s="19"/>
      <c r="R89" s="18"/>
      <c r="S89" s="17"/>
      <c r="T89" s="17"/>
    </row>
    <row r="90" spans="17:21" x14ac:dyDescent="0.3">
      <c r="Q90" s="19"/>
      <c r="R90" s="18"/>
      <c r="S90" s="17"/>
      <c r="T90" s="17"/>
    </row>
    <row r="91" spans="17:21" x14ac:dyDescent="0.3">
      <c r="Q91" s="19"/>
      <c r="R91" s="18"/>
      <c r="S91" s="17"/>
      <c r="T91" s="17"/>
    </row>
    <row r="92" spans="17:21" x14ac:dyDescent="0.3">
      <c r="Q92" s="19"/>
      <c r="R92" s="18"/>
      <c r="S92" s="17"/>
      <c r="T92" s="17"/>
    </row>
    <row r="93" spans="17:21" x14ac:dyDescent="0.3">
      <c r="Q93" s="19"/>
      <c r="R93" s="18"/>
      <c r="S93" s="17"/>
      <c r="T93" s="17"/>
    </row>
    <row r="94" spans="17:21" x14ac:dyDescent="0.3">
      <c r="Q94" s="19"/>
      <c r="R94" s="18"/>
      <c r="S94" s="17"/>
      <c r="T94" s="17"/>
    </row>
    <row r="95" spans="17:21" x14ac:dyDescent="0.3">
      <c r="Q95" s="19"/>
      <c r="R95" s="18"/>
      <c r="S95" s="17"/>
      <c r="T95" s="17"/>
    </row>
    <row r="96" spans="17:21" x14ac:dyDescent="0.3">
      <c r="Q96" s="19"/>
      <c r="R96" s="18"/>
      <c r="S96" s="17"/>
      <c r="T96" s="17"/>
    </row>
    <row r="97" spans="17:20" x14ac:dyDescent="0.3">
      <c r="Q97" s="19"/>
      <c r="R97" s="18"/>
      <c r="S97" s="17"/>
      <c r="T97" s="17"/>
    </row>
    <row r="98" spans="17:20" x14ac:dyDescent="0.3">
      <c r="Q98" s="19"/>
      <c r="R98" s="18"/>
      <c r="S98" s="17"/>
      <c r="T98" s="17"/>
    </row>
    <row r="99" spans="17:20" x14ac:dyDescent="0.3">
      <c r="Q99" s="19"/>
      <c r="R99" s="18"/>
      <c r="S99" s="17"/>
      <c r="T99" s="17"/>
    </row>
    <row r="100" spans="17:20" x14ac:dyDescent="0.3">
      <c r="Q100" s="19"/>
      <c r="R100" s="18"/>
      <c r="S100" s="17"/>
      <c r="T100" s="17"/>
    </row>
    <row r="101" spans="17:20" x14ac:dyDescent="0.3">
      <c r="Q101" s="19"/>
      <c r="R101" s="18"/>
      <c r="S101" s="17"/>
      <c r="T101" s="17"/>
    </row>
    <row r="102" spans="17:20" x14ac:dyDescent="0.3">
      <c r="Q102" s="19"/>
      <c r="R102" s="18"/>
      <c r="S102" s="17"/>
      <c r="T102" s="17"/>
    </row>
    <row r="103" spans="17:20" x14ac:dyDescent="0.3">
      <c r="Q103" s="19"/>
      <c r="R103" s="18"/>
      <c r="S103" s="17"/>
      <c r="T103" s="17"/>
    </row>
    <row r="104" spans="17:20" x14ac:dyDescent="0.3">
      <c r="Q104" s="19"/>
      <c r="R104" s="18"/>
      <c r="S104" s="17"/>
      <c r="T104" s="17"/>
    </row>
    <row r="105" spans="17:20" x14ac:dyDescent="0.3">
      <c r="Q105" s="19"/>
      <c r="R105" s="18"/>
      <c r="S105" s="17"/>
      <c r="T105" s="17"/>
    </row>
    <row r="106" spans="17:20" x14ac:dyDescent="0.3">
      <c r="Q106" s="19"/>
      <c r="R106" s="18"/>
      <c r="S106" s="17"/>
      <c r="T106" s="17"/>
    </row>
    <row r="107" spans="17:20" x14ac:dyDescent="0.3">
      <c r="Q107" s="19"/>
      <c r="R107" s="18"/>
      <c r="S107" s="17"/>
      <c r="T107" s="17"/>
    </row>
    <row r="108" spans="17:20" x14ac:dyDescent="0.3">
      <c r="Q108" s="19"/>
      <c r="R108" s="18"/>
      <c r="S108" s="17"/>
      <c r="T108" s="17"/>
    </row>
    <row r="109" spans="17:20" x14ac:dyDescent="0.3">
      <c r="Q109" s="19"/>
      <c r="R109" s="18"/>
      <c r="S109" s="17"/>
      <c r="T109" s="17"/>
    </row>
    <row r="110" spans="17:20" x14ac:dyDescent="0.3">
      <c r="Q110" s="19"/>
      <c r="R110" s="18"/>
      <c r="S110" s="17"/>
      <c r="T110" s="17"/>
    </row>
    <row r="111" spans="17:20" x14ac:dyDescent="0.3">
      <c r="Q111" s="19"/>
      <c r="R111" s="18"/>
      <c r="S111" s="17"/>
      <c r="T111" s="17"/>
    </row>
    <row r="112" spans="17:20" x14ac:dyDescent="0.3">
      <c r="Q112" s="19"/>
      <c r="R112" s="18"/>
      <c r="S112" s="17"/>
      <c r="T112" s="17"/>
    </row>
    <row r="113" spans="17:20" x14ac:dyDescent="0.3">
      <c r="Q113" s="19"/>
      <c r="R113" s="18"/>
      <c r="S113" s="17"/>
      <c r="T113" s="17"/>
    </row>
    <row r="114" spans="17:20" x14ac:dyDescent="0.3">
      <c r="Q114" s="19"/>
      <c r="R114" s="18"/>
      <c r="S114" s="17"/>
      <c r="T114" s="17"/>
    </row>
    <row r="115" spans="17:20" x14ac:dyDescent="0.3">
      <c r="Q115" s="19"/>
      <c r="R115" s="18"/>
      <c r="S115" s="17"/>
      <c r="T115" s="17"/>
    </row>
    <row r="116" spans="17:20" x14ac:dyDescent="0.3">
      <c r="Q116" s="19"/>
      <c r="R116" s="18"/>
      <c r="S116" s="17"/>
      <c r="T116" s="17"/>
    </row>
    <row r="117" spans="17:20" x14ac:dyDescent="0.3">
      <c r="Q117" s="19"/>
      <c r="R117" s="18"/>
      <c r="S117" s="17"/>
      <c r="T117" s="17"/>
    </row>
    <row r="118" spans="17:20" x14ac:dyDescent="0.3">
      <c r="Q118" s="19"/>
      <c r="R118" s="18"/>
      <c r="S118" s="17"/>
      <c r="T118" s="17"/>
    </row>
    <row r="119" spans="17:20" x14ac:dyDescent="0.3">
      <c r="Q119" s="19"/>
      <c r="R119" s="18"/>
      <c r="S119" s="17"/>
      <c r="T119" s="17"/>
    </row>
    <row r="120" spans="17:20" x14ac:dyDescent="0.3">
      <c r="Q120" s="19"/>
      <c r="R120" s="18"/>
      <c r="S120" s="17"/>
      <c r="T120" s="17"/>
    </row>
    <row r="121" spans="17:20" x14ac:dyDescent="0.3">
      <c r="Q121" s="19"/>
      <c r="R121" s="18"/>
      <c r="S121" s="17"/>
      <c r="T121" s="17"/>
    </row>
    <row r="122" spans="17:20" x14ac:dyDescent="0.3">
      <c r="Q122" s="19"/>
      <c r="R122" s="18"/>
      <c r="S122" s="17"/>
      <c r="T122" s="17"/>
    </row>
    <row r="123" spans="17:20" x14ac:dyDescent="0.3">
      <c r="Q123" s="19"/>
      <c r="R123" s="18"/>
      <c r="S123" s="17"/>
      <c r="T123" s="17"/>
    </row>
    <row r="124" spans="17:20" x14ac:dyDescent="0.3">
      <c r="Q124" s="19"/>
      <c r="R124" s="18"/>
      <c r="S124" s="17"/>
      <c r="T124" s="17"/>
    </row>
    <row r="125" spans="17:20" x14ac:dyDescent="0.3">
      <c r="Q125" s="19"/>
      <c r="R125" s="18"/>
      <c r="S125" s="17"/>
      <c r="T125" s="17"/>
    </row>
    <row r="126" spans="17:20" x14ac:dyDescent="0.3">
      <c r="Q126" s="19"/>
      <c r="R126" s="18"/>
      <c r="S126" s="17"/>
      <c r="T126" s="17"/>
    </row>
    <row r="127" spans="17:20" x14ac:dyDescent="0.3">
      <c r="Q127" s="19"/>
      <c r="R127" s="18"/>
      <c r="S127" s="17"/>
      <c r="T127" s="17"/>
    </row>
    <row r="128" spans="17:20" x14ac:dyDescent="0.3">
      <c r="Q128" s="19"/>
      <c r="R128" s="18"/>
      <c r="S128" s="17"/>
      <c r="T128" s="17"/>
    </row>
    <row r="129" spans="17:21" x14ac:dyDescent="0.3">
      <c r="Q129" s="19"/>
      <c r="R129" s="18"/>
      <c r="S129" s="17"/>
      <c r="T129" s="17"/>
    </row>
    <row r="130" spans="17:21" x14ac:dyDescent="0.3">
      <c r="Q130" s="19"/>
      <c r="R130" s="18"/>
      <c r="S130" s="17"/>
      <c r="T130" s="17"/>
    </row>
    <row r="131" spans="17:21" x14ac:dyDescent="0.3">
      <c r="Q131" s="19"/>
      <c r="R131" s="18"/>
      <c r="S131" s="17"/>
      <c r="T131" s="17"/>
    </row>
    <row r="132" spans="17:21" x14ac:dyDescent="0.3">
      <c r="Q132" s="19"/>
      <c r="R132" s="18"/>
      <c r="S132" s="17"/>
      <c r="T132" s="17"/>
    </row>
    <row r="133" spans="17:21" x14ac:dyDescent="0.3">
      <c r="Q133" s="19"/>
      <c r="R133" s="18"/>
      <c r="S133" s="17"/>
      <c r="T133" s="17"/>
    </row>
    <row r="134" spans="17:21" x14ac:dyDescent="0.3">
      <c r="Q134" s="19"/>
      <c r="R134" s="18"/>
      <c r="S134" s="17"/>
      <c r="T134" s="17"/>
    </row>
    <row r="135" spans="17:21" x14ac:dyDescent="0.3">
      <c r="Q135" s="19"/>
      <c r="R135" s="18"/>
      <c r="S135" s="17"/>
      <c r="T135" s="17"/>
    </row>
    <row r="136" spans="17:21" x14ac:dyDescent="0.3">
      <c r="Q136" s="19"/>
      <c r="R136" s="18"/>
      <c r="S136" s="17"/>
      <c r="T136" s="17"/>
    </row>
    <row r="137" spans="17:21" x14ac:dyDescent="0.3">
      <c r="Q137" s="19"/>
      <c r="R137" s="18"/>
      <c r="S137" s="17"/>
      <c r="T137" s="17"/>
    </row>
    <row r="138" spans="17:21" x14ac:dyDescent="0.3">
      <c r="R138" s="16"/>
      <c r="S138" s="15"/>
      <c r="T138" s="14"/>
      <c r="U138" s="13"/>
    </row>
  </sheetData>
  <mergeCells count="3">
    <mergeCell ref="A39:F39"/>
    <mergeCell ref="A41:C41"/>
    <mergeCell ref="A52:C52"/>
  </mergeCells>
  <hyperlinks>
    <hyperlink ref="A52:C52" location="'ВЫБОР РАЙОНА'!A1" display="Назад к выбору района" xr:uid="{00000000-0004-0000-0A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FFC000"/>
  </sheetPr>
  <dimension ref="A1:N706"/>
  <sheetViews>
    <sheetView showGridLines="0" topLeftCell="A13" workbookViewId="0">
      <selection activeCell="H49" sqref="H49"/>
    </sheetView>
  </sheetViews>
  <sheetFormatPr defaultColWidth="9.1796875" defaultRowHeight="14" x14ac:dyDescent="0.3"/>
  <cols>
    <col min="1" max="1" width="25.81640625" style="11" customWidth="1"/>
    <col min="2" max="2" width="17" style="11" customWidth="1"/>
    <col min="3" max="3" width="17.1796875" style="11" customWidth="1"/>
    <col min="4" max="4" width="18.1796875" style="11" customWidth="1"/>
    <col min="5" max="6" width="17.453125" style="11" customWidth="1"/>
    <col min="7" max="8" width="9.1796875" style="11"/>
    <col min="9" max="9" width="9.1796875" style="12"/>
    <col min="10" max="10" width="20" style="12" customWidth="1"/>
    <col min="11" max="11" width="23.7265625" style="12" customWidth="1"/>
    <col min="12" max="13" width="9.1796875" style="12"/>
    <col min="14" max="14" width="13.1796875" style="12" customWidth="1"/>
    <col min="15" max="16384" width="9.1796875" style="11"/>
  </cols>
  <sheetData>
    <row r="1" spans="9:14" x14ac:dyDescent="0.3">
      <c r="I1" s="44" t="s">
        <v>37</v>
      </c>
      <c r="J1" s="44" t="s">
        <v>36</v>
      </c>
      <c r="K1" s="44" t="s">
        <v>35</v>
      </c>
      <c r="L1" s="44" t="s">
        <v>34</v>
      </c>
      <c r="M1" s="44" t="s">
        <v>20</v>
      </c>
      <c r="N1" s="45" t="s">
        <v>33</v>
      </c>
    </row>
    <row r="2" spans="9:14" x14ac:dyDescent="0.3">
      <c r="I2" s="49">
        <v>1</v>
      </c>
      <c r="J2" s="190" t="s">
        <v>818</v>
      </c>
      <c r="K2" s="147" t="s">
        <v>843</v>
      </c>
      <c r="L2" s="147" t="s">
        <v>383</v>
      </c>
      <c r="M2" s="147">
        <v>8</v>
      </c>
      <c r="N2" s="190">
        <f t="shared" ref="N2:N28" si="0">M2*36</f>
        <v>288</v>
      </c>
    </row>
    <row r="3" spans="9:14" x14ac:dyDescent="0.3">
      <c r="I3" s="49">
        <v>2</v>
      </c>
      <c r="J3" s="190" t="s">
        <v>818</v>
      </c>
      <c r="K3" s="147" t="s">
        <v>843</v>
      </c>
      <c r="L3" s="147" t="s">
        <v>846</v>
      </c>
      <c r="M3" s="147">
        <v>1</v>
      </c>
      <c r="N3" s="190">
        <f t="shared" si="0"/>
        <v>36</v>
      </c>
    </row>
    <row r="4" spans="9:14" x14ac:dyDescent="0.3">
      <c r="I4" s="48">
        <v>3</v>
      </c>
      <c r="J4" s="190" t="s">
        <v>818</v>
      </c>
      <c r="K4" s="147" t="s">
        <v>843</v>
      </c>
      <c r="L4" s="147" t="s">
        <v>845</v>
      </c>
      <c r="M4" s="147">
        <v>1</v>
      </c>
      <c r="N4" s="190">
        <f t="shared" si="0"/>
        <v>36</v>
      </c>
    </row>
    <row r="5" spans="9:14" x14ac:dyDescent="0.3">
      <c r="I5" s="49">
        <v>4</v>
      </c>
      <c r="J5" s="190" t="s">
        <v>818</v>
      </c>
      <c r="K5" s="147" t="s">
        <v>843</v>
      </c>
      <c r="L5" s="147" t="s">
        <v>844</v>
      </c>
      <c r="M5" s="147">
        <v>1</v>
      </c>
      <c r="N5" s="190">
        <f t="shared" si="0"/>
        <v>36</v>
      </c>
    </row>
    <row r="6" spans="9:14" x14ac:dyDescent="0.3">
      <c r="I6" s="49">
        <v>5</v>
      </c>
      <c r="J6" s="190" t="s">
        <v>818</v>
      </c>
      <c r="K6" s="147" t="s">
        <v>843</v>
      </c>
      <c r="L6" s="147" t="s">
        <v>150</v>
      </c>
      <c r="M6" s="147">
        <v>7</v>
      </c>
      <c r="N6" s="190">
        <f t="shared" si="0"/>
        <v>252</v>
      </c>
    </row>
    <row r="7" spans="9:14" x14ac:dyDescent="0.3">
      <c r="I7" s="49">
        <v>6</v>
      </c>
      <c r="J7" s="190" t="s">
        <v>818</v>
      </c>
      <c r="K7" s="147" t="s">
        <v>843</v>
      </c>
      <c r="L7" s="147">
        <v>50</v>
      </c>
      <c r="M7" s="147">
        <v>8</v>
      </c>
      <c r="N7" s="190">
        <f t="shared" si="0"/>
        <v>288</v>
      </c>
    </row>
    <row r="8" spans="9:14" x14ac:dyDescent="0.3">
      <c r="I8" s="49">
        <v>7</v>
      </c>
      <c r="J8" s="190" t="s">
        <v>818</v>
      </c>
      <c r="K8" s="147" t="s">
        <v>819</v>
      </c>
      <c r="L8" s="147">
        <v>34</v>
      </c>
      <c r="M8" s="147">
        <v>6</v>
      </c>
      <c r="N8" s="190">
        <f t="shared" si="0"/>
        <v>216</v>
      </c>
    </row>
    <row r="9" spans="9:14" x14ac:dyDescent="0.3">
      <c r="I9" s="48">
        <v>8</v>
      </c>
      <c r="J9" s="190" t="s">
        <v>818</v>
      </c>
      <c r="K9" s="147" t="s">
        <v>819</v>
      </c>
      <c r="L9" s="147" t="s">
        <v>842</v>
      </c>
      <c r="M9" s="147">
        <v>8</v>
      </c>
      <c r="N9" s="190">
        <f t="shared" si="0"/>
        <v>288</v>
      </c>
    </row>
    <row r="10" spans="9:14" x14ac:dyDescent="0.3">
      <c r="I10" s="49">
        <v>9</v>
      </c>
      <c r="J10" s="190" t="s">
        <v>818</v>
      </c>
      <c r="K10" s="147" t="s">
        <v>819</v>
      </c>
      <c r="L10" s="147" t="s">
        <v>841</v>
      </c>
      <c r="M10" s="147">
        <v>8</v>
      </c>
      <c r="N10" s="190">
        <f t="shared" si="0"/>
        <v>288</v>
      </c>
    </row>
    <row r="11" spans="9:14" x14ac:dyDescent="0.3">
      <c r="I11" s="49">
        <v>10</v>
      </c>
      <c r="J11" s="190" t="s">
        <v>818</v>
      </c>
      <c r="K11" s="147" t="s">
        <v>819</v>
      </c>
      <c r="L11" s="147" t="s">
        <v>840</v>
      </c>
      <c r="M11" s="147">
        <v>1</v>
      </c>
      <c r="N11" s="190">
        <f t="shared" si="0"/>
        <v>36</v>
      </c>
    </row>
    <row r="12" spans="9:14" x14ac:dyDescent="0.3">
      <c r="I12" s="49">
        <v>11</v>
      </c>
      <c r="J12" s="190" t="s">
        <v>818</v>
      </c>
      <c r="K12" s="147" t="s">
        <v>817</v>
      </c>
      <c r="L12" s="147" t="s">
        <v>184</v>
      </c>
      <c r="M12" s="147">
        <v>3</v>
      </c>
      <c r="N12" s="190">
        <f t="shared" si="0"/>
        <v>108</v>
      </c>
    </row>
    <row r="13" spans="9:14" x14ac:dyDescent="0.3">
      <c r="I13" s="49">
        <v>12</v>
      </c>
      <c r="J13" s="190" t="s">
        <v>818</v>
      </c>
      <c r="K13" s="147" t="s">
        <v>817</v>
      </c>
      <c r="L13" s="147" t="s">
        <v>175</v>
      </c>
      <c r="M13" s="147">
        <v>6</v>
      </c>
      <c r="N13" s="190">
        <f t="shared" si="0"/>
        <v>216</v>
      </c>
    </row>
    <row r="14" spans="9:14" ht="13.5" customHeight="1" x14ac:dyDescent="0.3">
      <c r="I14" s="48">
        <v>13</v>
      </c>
      <c r="J14" s="190" t="s">
        <v>818</v>
      </c>
      <c r="K14" s="147" t="s">
        <v>839</v>
      </c>
      <c r="L14" s="147">
        <v>10</v>
      </c>
      <c r="M14" s="147">
        <v>2</v>
      </c>
      <c r="N14" s="190">
        <f t="shared" si="0"/>
        <v>72</v>
      </c>
    </row>
    <row r="15" spans="9:14" x14ac:dyDescent="0.3">
      <c r="I15" s="49">
        <v>14</v>
      </c>
      <c r="J15" s="190" t="s">
        <v>818</v>
      </c>
      <c r="K15" s="147" t="s">
        <v>839</v>
      </c>
      <c r="L15" s="147">
        <v>13</v>
      </c>
      <c r="M15" s="147">
        <v>2</v>
      </c>
      <c r="N15" s="190">
        <f t="shared" si="0"/>
        <v>72</v>
      </c>
    </row>
    <row r="16" spans="9:14" x14ac:dyDescent="0.3">
      <c r="I16" s="49">
        <v>15</v>
      </c>
      <c r="J16" s="190" t="s">
        <v>818</v>
      </c>
      <c r="K16" s="147" t="s">
        <v>839</v>
      </c>
      <c r="L16" s="147">
        <v>51</v>
      </c>
      <c r="M16" s="147">
        <v>2</v>
      </c>
      <c r="N16" s="190">
        <f t="shared" si="0"/>
        <v>72</v>
      </c>
    </row>
    <row r="17" spans="9:14" x14ac:dyDescent="0.3">
      <c r="I17" s="49">
        <v>16</v>
      </c>
      <c r="J17" s="190" t="s">
        <v>818</v>
      </c>
      <c r="K17" s="147" t="s">
        <v>839</v>
      </c>
      <c r="L17" s="147">
        <v>59</v>
      </c>
      <c r="M17" s="147">
        <v>2</v>
      </c>
      <c r="N17" s="190">
        <f t="shared" si="0"/>
        <v>72</v>
      </c>
    </row>
    <row r="18" spans="9:14" x14ac:dyDescent="0.3">
      <c r="I18" s="49">
        <v>17</v>
      </c>
      <c r="J18" s="190" t="s">
        <v>818</v>
      </c>
      <c r="K18" s="147" t="s">
        <v>838</v>
      </c>
      <c r="L18" s="147">
        <v>4</v>
      </c>
      <c r="M18" s="147">
        <v>3</v>
      </c>
      <c r="N18" s="190">
        <f t="shared" si="0"/>
        <v>108</v>
      </c>
    </row>
    <row r="19" spans="9:14" x14ac:dyDescent="0.3">
      <c r="I19" s="48">
        <v>18</v>
      </c>
      <c r="J19" s="190" t="s">
        <v>818</v>
      </c>
      <c r="K19" s="147" t="s">
        <v>838</v>
      </c>
      <c r="L19" s="147">
        <v>5</v>
      </c>
      <c r="M19" s="147">
        <v>1</v>
      </c>
      <c r="N19" s="190">
        <f t="shared" si="0"/>
        <v>36</v>
      </c>
    </row>
    <row r="20" spans="9:14" x14ac:dyDescent="0.3">
      <c r="I20" s="49">
        <v>19</v>
      </c>
      <c r="J20" s="190" t="s">
        <v>818</v>
      </c>
      <c r="K20" s="147" t="s">
        <v>838</v>
      </c>
      <c r="L20" s="147">
        <v>6</v>
      </c>
      <c r="M20" s="147">
        <v>6</v>
      </c>
      <c r="N20" s="190">
        <f t="shared" si="0"/>
        <v>216</v>
      </c>
    </row>
    <row r="21" spans="9:14" x14ac:dyDescent="0.3">
      <c r="I21" s="49">
        <v>20</v>
      </c>
      <c r="J21" s="190" t="s">
        <v>818</v>
      </c>
      <c r="K21" s="147" t="s">
        <v>833</v>
      </c>
      <c r="L21" s="147">
        <v>84</v>
      </c>
      <c r="M21" s="147">
        <v>5</v>
      </c>
      <c r="N21" s="190">
        <f t="shared" si="0"/>
        <v>180</v>
      </c>
    </row>
    <row r="22" spans="9:14" x14ac:dyDescent="0.3">
      <c r="I22" s="49">
        <v>21</v>
      </c>
      <c r="J22" s="190" t="s">
        <v>818</v>
      </c>
      <c r="K22" s="147" t="s">
        <v>833</v>
      </c>
      <c r="L22" s="147" t="s">
        <v>836</v>
      </c>
      <c r="M22" s="147">
        <v>3</v>
      </c>
      <c r="N22" s="190">
        <f t="shared" si="0"/>
        <v>108</v>
      </c>
    </row>
    <row r="23" spans="9:14" x14ac:dyDescent="0.3">
      <c r="I23" s="49">
        <v>22</v>
      </c>
      <c r="J23" s="190" t="s">
        <v>818</v>
      </c>
      <c r="K23" s="147" t="s">
        <v>833</v>
      </c>
      <c r="L23" s="147" t="s">
        <v>835</v>
      </c>
      <c r="M23" s="147">
        <v>2</v>
      </c>
      <c r="N23" s="190">
        <f t="shared" si="0"/>
        <v>72</v>
      </c>
    </row>
    <row r="24" spans="9:14" x14ac:dyDescent="0.3">
      <c r="I24" s="48">
        <v>23</v>
      </c>
      <c r="J24" s="190" t="s">
        <v>818</v>
      </c>
      <c r="K24" s="147" t="s">
        <v>833</v>
      </c>
      <c r="L24" s="147" t="s">
        <v>834</v>
      </c>
      <c r="M24" s="147">
        <v>2</v>
      </c>
      <c r="N24" s="190">
        <f t="shared" si="0"/>
        <v>72</v>
      </c>
    </row>
    <row r="25" spans="9:14" x14ac:dyDescent="0.3">
      <c r="I25" s="49">
        <v>24</v>
      </c>
      <c r="J25" s="190" t="s">
        <v>818</v>
      </c>
      <c r="K25" s="147" t="s">
        <v>833</v>
      </c>
      <c r="L25" s="147">
        <v>88</v>
      </c>
      <c r="M25" s="147">
        <v>1</v>
      </c>
      <c r="N25" s="190">
        <f t="shared" si="0"/>
        <v>36</v>
      </c>
    </row>
    <row r="26" spans="9:14" x14ac:dyDescent="0.3">
      <c r="I26" s="49">
        <v>25</v>
      </c>
      <c r="J26" s="190" t="s">
        <v>818</v>
      </c>
      <c r="K26" s="147" t="s">
        <v>833</v>
      </c>
      <c r="L26" s="147">
        <v>92</v>
      </c>
      <c r="M26" s="147">
        <v>1</v>
      </c>
      <c r="N26" s="190">
        <f t="shared" si="0"/>
        <v>36</v>
      </c>
    </row>
    <row r="27" spans="9:14" ht="27" customHeight="1" x14ac:dyDescent="0.3">
      <c r="I27" s="49">
        <v>26</v>
      </c>
      <c r="J27" s="190" t="s">
        <v>818</v>
      </c>
      <c r="K27" s="147" t="s">
        <v>833</v>
      </c>
      <c r="L27" s="147">
        <v>96</v>
      </c>
      <c r="M27" s="147">
        <v>3</v>
      </c>
      <c r="N27" s="190">
        <f t="shared" si="0"/>
        <v>108</v>
      </c>
    </row>
    <row r="28" spans="9:14" x14ac:dyDescent="0.3">
      <c r="I28" s="49">
        <v>27</v>
      </c>
      <c r="J28" s="190" t="s">
        <v>818</v>
      </c>
      <c r="K28" s="147" t="s">
        <v>831</v>
      </c>
      <c r="L28" s="147">
        <v>19</v>
      </c>
      <c r="M28" s="147">
        <v>1</v>
      </c>
      <c r="N28" s="190">
        <f t="shared" si="0"/>
        <v>36</v>
      </c>
    </row>
    <row r="29" spans="9:14" x14ac:dyDescent="0.3">
      <c r="I29" s="48">
        <v>28</v>
      </c>
      <c r="J29" s="190" t="s">
        <v>818</v>
      </c>
      <c r="K29" s="147" t="s">
        <v>831</v>
      </c>
      <c r="L29" s="147">
        <v>28</v>
      </c>
      <c r="M29" s="147">
        <v>5</v>
      </c>
      <c r="N29" s="190">
        <f t="shared" ref="N29:N55" si="1">M29*36</f>
        <v>180</v>
      </c>
    </row>
    <row r="30" spans="9:14" x14ac:dyDescent="0.3">
      <c r="I30" s="49">
        <v>29</v>
      </c>
      <c r="J30" s="190" t="s">
        <v>818</v>
      </c>
      <c r="K30" s="147" t="s">
        <v>831</v>
      </c>
      <c r="L30" s="147">
        <v>39</v>
      </c>
      <c r="M30" s="147">
        <v>2</v>
      </c>
      <c r="N30" s="190">
        <f t="shared" si="1"/>
        <v>72</v>
      </c>
    </row>
    <row r="31" spans="9:14" x14ac:dyDescent="0.3">
      <c r="I31" s="49">
        <v>30</v>
      </c>
      <c r="J31" s="190" t="s">
        <v>818</v>
      </c>
      <c r="K31" s="147" t="s">
        <v>831</v>
      </c>
      <c r="L31" s="147" t="s">
        <v>330</v>
      </c>
      <c r="M31" s="147">
        <v>2</v>
      </c>
      <c r="N31" s="190">
        <f t="shared" si="1"/>
        <v>72</v>
      </c>
    </row>
    <row r="32" spans="9:14" ht="27" customHeight="1" x14ac:dyDescent="0.3">
      <c r="I32" s="49">
        <v>31</v>
      </c>
      <c r="J32" s="190" t="s">
        <v>818</v>
      </c>
      <c r="K32" s="147" t="s">
        <v>831</v>
      </c>
      <c r="L32" s="147" t="s">
        <v>832</v>
      </c>
      <c r="M32" s="147">
        <v>1</v>
      </c>
      <c r="N32" s="190">
        <f t="shared" si="1"/>
        <v>36</v>
      </c>
    </row>
    <row r="33" spans="1:14" x14ac:dyDescent="0.3">
      <c r="I33" s="49">
        <v>32</v>
      </c>
      <c r="J33" s="190" t="s">
        <v>818</v>
      </c>
      <c r="K33" s="147" t="s">
        <v>831</v>
      </c>
      <c r="L33" s="147">
        <v>51</v>
      </c>
      <c r="M33" s="147">
        <v>5</v>
      </c>
      <c r="N33" s="190">
        <f t="shared" si="1"/>
        <v>180</v>
      </c>
    </row>
    <row r="34" spans="1:14" x14ac:dyDescent="0.3">
      <c r="I34" s="48">
        <v>33</v>
      </c>
      <c r="J34" s="190" t="s">
        <v>818</v>
      </c>
      <c r="K34" s="147" t="s">
        <v>830</v>
      </c>
      <c r="L34" s="147">
        <v>9</v>
      </c>
      <c r="M34" s="147">
        <v>1</v>
      </c>
      <c r="N34" s="190">
        <f t="shared" si="1"/>
        <v>36</v>
      </c>
    </row>
    <row r="35" spans="1:14" x14ac:dyDescent="0.3">
      <c r="I35" s="49">
        <v>34</v>
      </c>
      <c r="J35" s="190" t="s">
        <v>818</v>
      </c>
      <c r="K35" s="147" t="s">
        <v>829</v>
      </c>
      <c r="L35" s="147" t="s">
        <v>300</v>
      </c>
      <c r="M35" s="147">
        <v>6</v>
      </c>
      <c r="N35" s="190">
        <f t="shared" si="1"/>
        <v>216</v>
      </c>
    </row>
    <row r="36" spans="1:14" x14ac:dyDescent="0.3">
      <c r="I36" s="49">
        <v>35</v>
      </c>
      <c r="J36" s="190" t="s">
        <v>818</v>
      </c>
      <c r="K36" s="147" t="s">
        <v>828</v>
      </c>
      <c r="L36" s="147">
        <v>10</v>
      </c>
      <c r="M36" s="147">
        <v>3</v>
      </c>
      <c r="N36" s="190">
        <f t="shared" si="1"/>
        <v>108</v>
      </c>
    </row>
    <row r="37" spans="1:14" x14ac:dyDescent="0.3">
      <c r="I37" s="49">
        <v>36</v>
      </c>
      <c r="J37" s="190" t="s">
        <v>818</v>
      </c>
      <c r="K37" s="147" t="s">
        <v>828</v>
      </c>
      <c r="L37" s="147">
        <v>8</v>
      </c>
      <c r="M37" s="147">
        <v>3</v>
      </c>
      <c r="N37" s="190">
        <f t="shared" si="1"/>
        <v>108</v>
      </c>
    </row>
    <row r="38" spans="1:14" x14ac:dyDescent="0.3">
      <c r="I38" s="49">
        <v>37</v>
      </c>
      <c r="J38" s="190" t="s">
        <v>818</v>
      </c>
      <c r="K38" s="147" t="s">
        <v>827</v>
      </c>
      <c r="L38" s="147">
        <v>4</v>
      </c>
      <c r="M38" s="147">
        <v>2</v>
      </c>
      <c r="N38" s="190">
        <f t="shared" si="1"/>
        <v>72</v>
      </c>
    </row>
    <row r="39" spans="1:14" x14ac:dyDescent="0.3">
      <c r="I39" s="48">
        <v>38</v>
      </c>
      <c r="J39" s="190" t="s">
        <v>818</v>
      </c>
      <c r="K39" s="147" t="s">
        <v>827</v>
      </c>
      <c r="L39" s="147">
        <v>6</v>
      </c>
      <c r="M39" s="147">
        <v>2</v>
      </c>
      <c r="N39" s="190">
        <f t="shared" si="1"/>
        <v>72</v>
      </c>
    </row>
    <row r="40" spans="1:14" x14ac:dyDescent="0.3">
      <c r="I40" s="49">
        <v>39</v>
      </c>
      <c r="J40" s="190" t="s">
        <v>818</v>
      </c>
      <c r="K40" s="147" t="s">
        <v>826</v>
      </c>
      <c r="L40" s="147">
        <v>6</v>
      </c>
      <c r="M40" s="147">
        <v>2</v>
      </c>
      <c r="N40" s="190">
        <f t="shared" si="1"/>
        <v>72</v>
      </c>
    </row>
    <row r="41" spans="1:14" x14ac:dyDescent="0.3">
      <c r="I41" s="49">
        <v>40</v>
      </c>
      <c r="J41" s="190" t="s">
        <v>818</v>
      </c>
      <c r="K41" s="147" t="s">
        <v>825</v>
      </c>
      <c r="L41" s="147">
        <v>5</v>
      </c>
      <c r="M41" s="147">
        <v>4</v>
      </c>
      <c r="N41" s="190">
        <f t="shared" si="1"/>
        <v>144</v>
      </c>
    </row>
    <row r="42" spans="1:14" x14ac:dyDescent="0.3">
      <c r="I42" s="49">
        <v>41</v>
      </c>
      <c r="J42" s="190" t="s">
        <v>818</v>
      </c>
      <c r="K42" s="147" t="s">
        <v>824</v>
      </c>
      <c r="L42" s="147" t="s">
        <v>205</v>
      </c>
      <c r="M42" s="147">
        <v>2</v>
      </c>
      <c r="N42" s="190">
        <f t="shared" si="1"/>
        <v>72</v>
      </c>
    </row>
    <row r="43" spans="1:14" x14ac:dyDescent="0.3">
      <c r="I43" s="49">
        <v>42</v>
      </c>
      <c r="J43" s="190" t="s">
        <v>818</v>
      </c>
      <c r="K43" s="147" t="s">
        <v>824</v>
      </c>
      <c r="L43" s="147">
        <v>19</v>
      </c>
      <c r="M43" s="147">
        <v>3</v>
      </c>
      <c r="N43" s="190">
        <f t="shared" si="1"/>
        <v>108</v>
      </c>
    </row>
    <row r="44" spans="1:14" x14ac:dyDescent="0.3">
      <c r="I44" s="48">
        <v>43</v>
      </c>
      <c r="J44" s="190" t="s">
        <v>818</v>
      </c>
      <c r="K44" s="147" t="s">
        <v>824</v>
      </c>
      <c r="L44" s="147">
        <v>5</v>
      </c>
      <c r="M44" s="147">
        <v>3</v>
      </c>
      <c r="N44" s="190">
        <f t="shared" si="1"/>
        <v>108</v>
      </c>
    </row>
    <row r="45" spans="1:14" x14ac:dyDescent="0.3">
      <c r="I45" s="49">
        <v>44</v>
      </c>
      <c r="J45" s="190" t="s">
        <v>818</v>
      </c>
      <c r="K45" s="147" t="s">
        <v>824</v>
      </c>
      <c r="L45" s="147" t="s">
        <v>823</v>
      </c>
      <c r="M45" s="147">
        <v>5</v>
      </c>
      <c r="N45" s="190">
        <f t="shared" si="1"/>
        <v>180</v>
      </c>
    </row>
    <row r="46" spans="1:14" x14ac:dyDescent="0.3">
      <c r="I46" s="49">
        <v>45</v>
      </c>
      <c r="J46" s="190" t="s">
        <v>818</v>
      </c>
      <c r="K46" s="147" t="s">
        <v>822</v>
      </c>
      <c r="L46" s="147">
        <v>6</v>
      </c>
      <c r="M46" s="147">
        <v>2</v>
      </c>
      <c r="N46" s="190">
        <f t="shared" si="1"/>
        <v>72</v>
      </c>
    </row>
    <row r="47" spans="1:14" ht="14.5" thickBot="1" x14ac:dyDescent="0.35">
      <c r="A47" s="553" t="s">
        <v>837</v>
      </c>
      <c r="B47" s="553"/>
      <c r="C47" s="553"/>
      <c r="D47" s="553"/>
      <c r="E47" s="553"/>
      <c r="F47" s="553"/>
      <c r="I47" s="49">
        <v>46</v>
      </c>
      <c r="J47" s="190" t="s">
        <v>818</v>
      </c>
      <c r="K47" s="147" t="s">
        <v>822</v>
      </c>
      <c r="L47" s="147">
        <v>8</v>
      </c>
      <c r="M47" s="147">
        <v>2</v>
      </c>
      <c r="N47" s="190">
        <f t="shared" si="1"/>
        <v>72</v>
      </c>
    </row>
    <row r="48" spans="1:14" ht="28.5" thickBot="1" x14ac:dyDescent="0.35">
      <c r="A48" s="251" t="s">
        <v>123</v>
      </c>
      <c r="B48" s="251" t="s">
        <v>1041</v>
      </c>
      <c r="C48" s="232" t="s">
        <v>122</v>
      </c>
      <c r="D48" s="251" t="s">
        <v>121</v>
      </c>
      <c r="E48" s="251" t="s">
        <v>120</v>
      </c>
      <c r="F48" s="251" t="s">
        <v>119</v>
      </c>
      <c r="I48" s="49">
        <v>47</v>
      </c>
      <c r="J48" s="190" t="s">
        <v>818</v>
      </c>
      <c r="K48" s="147" t="s">
        <v>821</v>
      </c>
      <c r="L48" s="147">
        <v>9</v>
      </c>
      <c r="M48" s="147">
        <v>2</v>
      </c>
      <c r="N48" s="190">
        <f t="shared" si="1"/>
        <v>72</v>
      </c>
    </row>
    <row r="49" spans="1:14" ht="14.5" thickBot="1" x14ac:dyDescent="0.35">
      <c r="A49" s="554" t="s">
        <v>117</v>
      </c>
      <c r="B49" s="555"/>
      <c r="C49" s="556"/>
      <c r="D49" s="233">
        <v>750</v>
      </c>
      <c r="E49" s="233">
        <v>420</v>
      </c>
      <c r="F49" s="233">
        <v>250</v>
      </c>
      <c r="I49" s="48">
        <v>48</v>
      </c>
      <c r="J49" s="190" t="s">
        <v>818</v>
      </c>
      <c r="K49" s="147" t="s">
        <v>820</v>
      </c>
      <c r="L49" s="147">
        <v>1</v>
      </c>
      <c r="M49" s="147">
        <v>1</v>
      </c>
      <c r="N49" s="190">
        <f t="shared" si="1"/>
        <v>36</v>
      </c>
    </row>
    <row r="50" spans="1:14" ht="14.5" thickBot="1" x14ac:dyDescent="0.35">
      <c r="A50" s="234" t="s">
        <v>13</v>
      </c>
      <c r="B50" s="234" t="s">
        <v>1094</v>
      </c>
      <c r="C50" s="262">
        <f>M56</f>
        <v>168</v>
      </c>
      <c r="D50" s="236">
        <f>C50*D49</f>
        <v>126000</v>
      </c>
      <c r="E50" s="236">
        <f>C50*E49</f>
        <v>70560</v>
      </c>
      <c r="F50" s="236">
        <f>C50*F49</f>
        <v>42000</v>
      </c>
      <c r="I50" s="49">
        <v>49</v>
      </c>
      <c r="J50" s="190" t="s">
        <v>818</v>
      </c>
      <c r="K50" s="147" t="s">
        <v>819</v>
      </c>
      <c r="L50" s="147">
        <v>33</v>
      </c>
      <c r="M50" s="147">
        <v>1</v>
      </c>
      <c r="N50" s="190">
        <f t="shared" si="1"/>
        <v>36</v>
      </c>
    </row>
    <row r="51" spans="1:14" ht="14.5" thickBot="1" x14ac:dyDescent="0.35">
      <c r="A51" s="237" t="s">
        <v>5</v>
      </c>
      <c r="B51" s="237"/>
      <c r="C51" s="263">
        <f>SUM(C50:C50)</f>
        <v>168</v>
      </c>
      <c r="D51" s="240">
        <f>SUM(D50:D50)</f>
        <v>126000</v>
      </c>
      <c r="E51" s="240">
        <f>SUM(E50:E50)</f>
        <v>70560</v>
      </c>
      <c r="F51" s="240">
        <f>SUM(F50:F50)</f>
        <v>42000</v>
      </c>
      <c r="I51" s="49">
        <v>50</v>
      </c>
      <c r="J51" s="190" t="s">
        <v>818</v>
      </c>
      <c r="K51" s="147" t="s">
        <v>819</v>
      </c>
      <c r="L51" s="147" t="s">
        <v>226</v>
      </c>
      <c r="M51" s="147">
        <v>2</v>
      </c>
      <c r="N51" s="190">
        <f t="shared" si="1"/>
        <v>72</v>
      </c>
    </row>
    <row r="52" spans="1:14" ht="14.5" thickBot="1" x14ac:dyDescent="0.35">
      <c r="I52" s="49">
        <v>51</v>
      </c>
      <c r="J52" s="190" t="s">
        <v>818</v>
      </c>
      <c r="K52" s="147" t="s">
        <v>819</v>
      </c>
      <c r="L52" s="147">
        <v>41</v>
      </c>
      <c r="M52" s="147">
        <v>5</v>
      </c>
      <c r="N52" s="190">
        <f t="shared" si="1"/>
        <v>180</v>
      </c>
    </row>
    <row r="53" spans="1:14" ht="15.5" thickBot="1" x14ac:dyDescent="0.35">
      <c r="A53" s="558" t="s">
        <v>117</v>
      </c>
      <c r="B53" s="559"/>
      <c r="C53" s="560"/>
      <c r="D53" s="66">
        <v>1650</v>
      </c>
      <c r="E53" s="66">
        <v>900</v>
      </c>
      <c r="F53" s="66">
        <v>540</v>
      </c>
      <c r="I53" s="49">
        <v>52</v>
      </c>
      <c r="J53" s="190" t="s">
        <v>818</v>
      </c>
      <c r="K53" s="147" t="s">
        <v>817</v>
      </c>
      <c r="L53" s="147">
        <v>14</v>
      </c>
      <c r="M53" s="147">
        <v>4</v>
      </c>
      <c r="N53" s="190">
        <f t="shared" si="1"/>
        <v>144</v>
      </c>
    </row>
    <row r="54" spans="1:14" ht="16" thickBot="1" x14ac:dyDescent="0.4">
      <c r="A54" s="61" t="s">
        <v>1140</v>
      </c>
      <c r="B54" s="234" t="s">
        <v>1094</v>
      </c>
      <c r="C54" s="63">
        <f>M59</f>
        <v>8</v>
      </c>
      <c r="D54" s="59">
        <f>C54*D53</f>
        <v>13200</v>
      </c>
      <c r="E54" s="59">
        <f>C54*E53</f>
        <v>7200</v>
      </c>
      <c r="F54" s="59">
        <f>C54*F53</f>
        <v>4320</v>
      </c>
      <c r="I54" s="48">
        <v>53</v>
      </c>
      <c r="J54" s="190" t="s">
        <v>818</v>
      </c>
      <c r="K54" s="147" t="s">
        <v>817</v>
      </c>
      <c r="L54" s="147">
        <v>15</v>
      </c>
      <c r="M54" s="147">
        <v>3</v>
      </c>
      <c r="N54" s="190">
        <f t="shared" si="1"/>
        <v>108</v>
      </c>
    </row>
    <row r="55" spans="1:14" ht="15.5" thickBot="1" x14ac:dyDescent="0.35">
      <c r="A55" s="184" t="s">
        <v>5</v>
      </c>
      <c r="B55" s="184"/>
      <c r="C55" s="198">
        <f>SUM(C54:C54)</f>
        <v>8</v>
      </c>
      <c r="D55" s="186">
        <f>SUM(D54:D54)</f>
        <v>13200</v>
      </c>
      <c r="E55" s="186">
        <f>SUM(E54:E54)</f>
        <v>7200</v>
      </c>
      <c r="F55" s="186">
        <f>SUM(F54:F54)</f>
        <v>4320</v>
      </c>
      <c r="I55" s="49">
        <v>54</v>
      </c>
      <c r="J55" s="295" t="s">
        <v>818</v>
      </c>
      <c r="K55" s="146" t="s">
        <v>817</v>
      </c>
      <c r="L55" s="146">
        <v>19</v>
      </c>
      <c r="M55" s="146">
        <v>1</v>
      </c>
      <c r="N55" s="295">
        <f t="shared" si="1"/>
        <v>36</v>
      </c>
    </row>
    <row r="56" spans="1:14" ht="15.5" thickBot="1" x14ac:dyDescent="0.35">
      <c r="A56" s="477"/>
      <c r="B56" s="477"/>
      <c r="C56" s="478"/>
      <c r="D56" s="479"/>
      <c r="E56" s="479"/>
      <c r="F56" s="479"/>
      <c r="I56" s="144"/>
      <c r="J56" s="110"/>
      <c r="K56" s="110"/>
      <c r="L56" s="294"/>
      <c r="M56" s="145">
        <f>SUM(M2:M55)</f>
        <v>168</v>
      </c>
      <c r="N56" s="145">
        <f>SUM(N2:N55)</f>
        <v>6048</v>
      </c>
    </row>
    <row r="57" spans="1:14" ht="30.5" thickBot="1" x14ac:dyDescent="0.35">
      <c r="A57" s="252" t="s">
        <v>123</v>
      </c>
      <c r="B57" s="252" t="s">
        <v>1041</v>
      </c>
      <c r="C57" s="253" t="s">
        <v>1025</v>
      </c>
      <c r="D57" s="468" t="s">
        <v>1182</v>
      </c>
      <c r="E57" s="469" t="s">
        <v>1183</v>
      </c>
      <c r="F57" s="479"/>
      <c r="I57" s="124"/>
      <c r="J57" s="129"/>
      <c r="K57" s="129"/>
      <c r="L57" s="296"/>
      <c r="M57" s="129"/>
      <c r="N57" s="129"/>
    </row>
    <row r="58" spans="1:14" ht="15.5" thickBot="1" x14ac:dyDescent="0.35">
      <c r="A58" s="467" t="s">
        <v>1024</v>
      </c>
      <c r="B58" s="412"/>
      <c r="C58" s="413"/>
      <c r="D58" s="254">
        <v>3000</v>
      </c>
      <c r="E58" s="254">
        <v>2400</v>
      </c>
      <c r="F58" s="479"/>
      <c r="I58" s="80" t="s">
        <v>37</v>
      </c>
      <c r="J58" s="62" t="s">
        <v>36</v>
      </c>
      <c r="K58" s="62" t="s">
        <v>35</v>
      </c>
      <c r="L58" s="62" t="s">
        <v>34</v>
      </c>
      <c r="M58" s="62" t="s">
        <v>20</v>
      </c>
      <c r="N58" s="62" t="s">
        <v>33</v>
      </c>
    </row>
    <row r="59" spans="1:14" ht="16" thickBot="1" x14ac:dyDescent="0.4">
      <c r="A59" s="167" t="s">
        <v>1228</v>
      </c>
      <c r="B59" s="61" t="s">
        <v>1042</v>
      </c>
      <c r="C59" s="266">
        <f>M62</f>
        <v>4</v>
      </c>
      <c r="D59" s="169">
        <f>C59*D58</f>
        <v>12000</v>
      </c>
      <c r="E59" s="169">
        <f>C59*E58</f>
        <v>9600</v>
      </c>
      <c r="F59" s="479"/>
      <c r="I59" s="49">
        <v>1</v>
      </c>
      <c r="J59" s="73" t="s">
        <v>1140</v>
      </c>
      <c r="K59" s="73" t="s">
        <v>1142</v>
      </c>
      <c r="L59" s="99" t="s">
        <v>1141</v>
      </c>
      <c r="M59" s="73">
        <v>8</v>
      </c>
      <c r="N59" s="98">
        <v>432</v>
      </c>
    </row>
    <row r="60" spans="1:14" ht="15.5" thickBot="1" x14ac:dyDescent="0.35">
      <c r="A60" s="58" t="s">
        <v>5</v>
      </c>
      <c r="B60" s="58"/>
      <c r="C60" s="78">
        <f>SUM(C58:C59)</f>
        <v>4</v>
      </c>
      <c r="D60" s="56">
        <f>SUM(D59)</f>
        <v>12000</v>
      </c>
      <c r="E60" s="56">
        <f>SUM(E59)</f>
        <v>9600</v>
      </c>
      <c r="I60" s="124"/>
      <c r="J60" s="129"/>
      <c r="K60" s="129"/>
      <c r="L60" s="296"/>
      <c r="M60" s="129"/>
      <c r="N60" s="129"/>
    </row>
    <row r="61" spans="1:14" ht="15.5" thickBot="1" x14ac:dyDescent="0.35">
      <c r="A61" s="58"/>
      <c r="B61" s="58"/>
      <c r="C61" s="465"/>
      <c r="D61" s="420"/>
      <c r="E61" s="420"/>
      <c r="I61" s="44" t="s">
        <v>37</v>
      </c>
      <c r="J61" s="44" t="s">
        <v>36</v>
      </c>
      <c r="K61" s="44" t="s">
        <v>35</v>
      </c>
      <c r="L61" s="44" t="s">
        <v>34</v>
      </c>
      <c r="M61" s="305" t="s">
        <v>1022</v>
      </c>
      <c r="N61" s="44" t="s">
        <v>33</v>
      </c>
    </row>
    <row r="62" spans="1:14" ht="15" thickBot="1" x14ac:dyDescent="0.35">
      <c r="A62" s="241" t="s">
        <v>1083</v>
      </c>
      <c r="B62" s="317">
        <f>C51+C55+C60</f>
        <v>180</v>
      </c>
      <c r="I62" s="33">
        <v>1</v>
      </c>
      <c r="J62" s="307" t="s">
        <v>1228</v>
      </c>
      <c r="K62" s="307" t="s">
        <v>1229</v>
      </c>
      <c r="L62" s="307" t="s">
        <v>253</v>
      </c>
      <c r="M62" s="307">
        <v>4</v>
      </c>
      <c r="N62" s="307">
        <v>140</v>
      </c>
    </row>
    <row r="63" spans="1:14" x14ac:dyDescent="0.3">
      <c r="I63" s="124"/>
      <c r="J63" s="124"/>
      <c r="K63" s="124"/>
      <c r="L63" s="124"/>
      <c r="M63" s="297"/>
      <c r="N63" s="124"/>
    </row>
    <row r="64" spans="1:14" x14ac:dyDescent="0.3">
      <c r="I64" s="124"/>
      <c r="J64" s="124"/>
      <c r="K64" s="124"/>
      <c r="L64" s="124"/>
      <c r="M64" s="138"/>
      <c r="N64" s="124"/>
    </row>
    <row r="65" spans="1:14" x14ac:dyDescent="0.3">
      <c r="A65" s="320" t="s">
        <v>1009</v>
      </c>
      <c r="B65" s="320"/>
      <c r="C65" s="320"/>
      <c r="H65" s="125"/>
      <c r="I65" s="137"/>
      <c r="J65" s="137"/>
      <c r="K65" s="137"/>
      <c r="L65" s="137"/>
      <c r="M65" s="137"/>
      <c r="N65" s="137"/>
    </row>
    <row r="66" spans="1:14" x14ac:dyDescent="0.3">
      <c r="H66" s="125"/>
      <c r="I66" s="124"/>
      <c r="J66" s="129"/>
      <c r="K66" s="128"/>
      <c r="L66" s="127"/>
      <c r="M66" s="127"/>
      <c r="N66" s="124"/>
    </row>
    <row r="67" spans="1:14" x14ac:dyDescent="0.3">
      <c r="H67" s="125"/>
      <c r="I67" s="124"/>
      <c r="J67" s="129"/>
      <c r="K67" s="128"/>
      <c r="L67" s="127"/>
      <c r="M67" s="127"/>
      <c r="N67" s="124"/>
    </row>
    <row r="68" spans="1:14" x14ac:dyDescent="0.3">
      <c r="H68" s="125"/>
      <c r="I68" s="124"/>
      <c r="J68" s="129"/>
      <c r="K68" s="128"/>
      <c r="L68" s="127"/>
      <c r="M68" s="127"/>
      <c r="N68" s="124"/>
    </row>
    <row r="69" spans="1:14" x14ac:dyDescent="0.3">
      <c r="H69" s="125"/>
      <c r="I69" s="124"/>
      <c r="J69" s="129"/>
      <c r="K69" s="128"/>
      <c r="L69" s="127"/>
      <c r="M69" s="127"/>
      <c r="N69" s="124"/>
    </row>
    <row r="70" spans="1:14" x14ac:dyDescent="0.3">
      <c r="H70" s="125"/>
      <c r="I70" s="124"/>
      <c r="J70" s="129"/>
      <c r="K70" s="128"/>
      <c r="L70" s="127"/>
      <c r="M70" s="127"/>
      <c r="N70" s="124"/>
    </row>
    <row r="71" spans="1:14" x14ac:dyDescent="0.3">
      <c r="H71" s="125"/>
      <c r="I71" s="124"/>
      <c r="J71" s="129"/>
      <c r="K71" s="128"/>
      <c r="L71" s="127"/>
      <c r="M71" s="127"/>
      <c r="N71" s="124"/>
    </row>
    <row r="72" spans="1:14" x14ac:dyDescent="0.3">
      <c r="H72" s="125"/>
      <c r="I72" s="124"/>
      <c r="J72" s="129"/>
      <c r="K72" s="128"/>
      <c r="L72" s="127"/>
      <c r="M72" s="127"/>
      <c r="N72" s="124"/>
    </row>
    <row r="73" spans="1:14" x14ac:dyDescent="0.3">
      <c r="H73" s="125"/>
      <c r="I73" s="124"/>
      <c r="J73" s="129"/>
      <c r="K73" s="128"/>
      <c r="L73" s="127"/>
      <c r="M73" s="127"/>
      <c r="N73" s="124"/>
    </row>
    <row r="74" spans="1:14" x14ac:dyDescent="0.3">
      <c r="H74" s="125"/>
      <c r="I74" s="124"/>
      <c r="J74" s="129"/>
      <c r="K74" s="128"/>
      <c r="L74" s="127"/>
      <c r="M74" s="127"/>
      <c r="N74" s="124"/>
    </row>
    <row r="75" spans="1:14" x14ac:dyDescent="0.3">
      <c r="H75" s="125"/>
      <c r="I75" s="124"/>
      <c r="J75" s="129"/>
      <c r="K75" s="128"/>
      <c r="L75" s="127"/>
      <c r="M75" s="127"/>
      <c r="N75" s="124"/>
    </row>
    <row r="76" spans="1:14" x14ac:dyDescent="0.3">
      <c r="H76" s="125"/>
      <c r="I76" s="124"/>
      <c r="J76" s="129"/>
      <c r="K76" s="128"/>
      <c r="L76" s="127"/>
      <c r="M76" s="127"/>
      <c r="N76" s="124"/>
    </row>
    <row r="77" spans="1:14" x14ac:dyDescent="0.3">
      <c r="H77" s="125"/>
      <c r="I77" s="124"/>
      <c r="J77" s="129"/>
      <c r="K77" s="128"/>
      <c r="L77" s="127"/>
      <c r="M77" s="127"/>
      <c r="N77" s="124"/>
    </row>
    <row r="78" spans="1:14" x14ac:dyDescent="0.3">
      <c r="H78" s="125"/>
      <c r="I78" s="124"/>
      <c r="J78" s="129"/>
      <c r="K78" s="128"/>
      <c r="L78" s="127"/>
      <c r="M78" s="127"/>
      <c r="N78" s="124"/>
    </row>
    <row r="79" spans="1:14" x14ac:dyDescent="0.3">
      <c r="H79" s="125"/>
      <c r="I79" s="124"/>
      <c r="J79" s="129"/>
      <c r="K79" s="128"/>
      <c r="L79" s="127"/>
      <c r="M79" s="127"/>
      <c r="N79" s="124"/>
    </row>
    <row r="80" spans="1:14" x14ac:dyDescent="0.3">
      <c r="H80" s="125"/>
      <c r="I80" s="124"/>
      <c r="J80" s="129"/>
      <c r="K80" s="128"/>
      <c r="L80" s="127"/>
      <c r="M80" s="127"/>
      <c r="N80" s="124"/>
    </row>
    <row r="81" spans="8:14" x14ac:dyDescent="0.3">
      <c r="H81" s="125"/>
      <c r="I81" s="125"/>
      <c r="J81" s="129"/>
      <c r="K81" s="128"/>
      <c r="L81" s="127"/>
      <c r="M81" s="127"/>
      <c r="N81" s="124"/>
    </row>
    <row r="82" spans="8:14" x14ac:dyDescent="0.3">
      <c r="H82" s="125"/>
      <c r="I82" s="125"/>
      <c r="J82" s="129"/>
      <c r="K82" s="128"/>
      <c r="L82" s="127"/>
      <c r="M82" s="127"/>
      <c r="N82" s="124"/>
    </row>
    <row r="83" spans="8:14" x14ac:dyDescent="0.3">
      <c r="H83" s="125"/>
      <c r="I83" s="125"/>
      <c r="J83" s="129"/>
      <c r="K83" s="128"/>
      <c r="L83" s="127"/>
      <c r="M83" s="127"/>
      <c r="N83" s="124"/>
    </row>
    <row r="84" spans="8:14" x14ac:dyDescent="0.3">
      <c r="H84" s="125"/>
      <c r="I84" s="125"/>
      <c r="J84" s="129"/>
      <c r="K84" s="128"/>
      <c r="L84" s="127"/>
      <c r="M84" s="127"/>
      <c r="N84" s="124"/>
    </row>
    <row r="85" spans="8:14" x14ac:dyDescent="0.3">
      <c r="H85" s="125"/>
      <c r="I85" s="125"/>
      <c r="J85" s="129"/>
      <c r="K85" s="128"/>
      <c r="L85" s="127"/>
      <c r="M85" s="127"/>
      <c r="N85" s="124"/>
    </row>
    <row r="86" spans="8:14" x14ac:dyDescent="0.3">
      <c r="H86" s="125"/>
      <c r="I86" s="125"/>
      <c r="J86" s="129"/>
      <c r="K86" s="128"/>
      <c r="L86" s="127"/>
      <c r="M86" s="127"/>
      <c r="N86" s="124"/>
    </row>
    <row r="87" spans="8:14" x14ac:dyDescent="0.3">
      <c r="H87" s="125"/>
      <c r="I87" s="125"/>
      <c r="J87" s="129"/>
      <c r="K87" s="128"/>
      <c r="L87" s="127"/>
      <c r="M87" s="127"/>
      <c r="N87" s="124"/>
    </row>
    <row r="88" spans="8:14" x14ac:dyDescent="0.3">
      <c r="H88" s="134"/>
      <c r="I88" s="125"/>
      <c r="J88" s="129"/>
      <c r="K88" s="128"/>
      <c r="L88" s="127"/>
      <c r="M88" s="127"/>
      <c r="N88" s="124"/>
    </row>
    <row r="89" spans="8:14" x14ac:dyDescent="0.3">
      <c r="H89" s="125"/>
      <c r="I89" s="125"/>
      <c r="J89" s="129"/>
      <c r="K89" s="128"/>
      <c r="L89" s="133"/>
      <c r="M89" s="127"/>
      <c r="N89" s="124"/>
    </row>
    <row r="90" spans="8:14" x14ac:dyDescent="0.3">
      <c r="H90" s="125"/>
      <c r="I90" s="125"/>
      <c r="J90" s="129"/>
      <c r="K90" s="128"/>
      <c r="L90" s="127"/>
      <c r="M90" s="127"/>
      <c r="N90" s="124"/>
    </row>
    <row r="91" spans="8:14" x14ac:dyDescent="0.3">
      <c r="H91" s="125"/>
      <c r="I91" s="125"/>
      <c r="J91" s="129"/>
      <c r="K91" s="128"/>
      <c r="L91" s="127"/>
      <c r="M91" s="127"/>
      <c r="N91" s="124"/>
    </row>
    <row r="92" spans="8:14" x14ac:dyDescent="0.3">
      <c r="H92" s="125"/>
      <c r="I92" s="125"/>
      <c r="J92" s="129"/>
      <c r="K92" s="128"/>
      <c r="L92" s="127"/>
      <c r="M92" s="127"/>
      <c r="N92" s="124"/>
    </row>
    <row r="93" spans="8:14" x14ac:dyDescent="0.3">
      <c r="H93" s="125"/>
      <c r="I93" s="125"/>
      <c r="J93" s="129"/>
      <c r="K93" s="128"/>
      <c r="L93" s="127"/>
      <c r="M93" s="127"/>
      <c r="N93" s="124"/>
    </row>
    <row r="94" spans="8:14" x14ac:dyDescent="0.3">
      <c r="H94" s="125"/>
      <c r="I94" s="125"/>
      <c r="J94" s="129"/>
      <c r="K94" s="128"/>
      <c r="L94" s="127"/>
      <c r="M94" s="127"/>
      <c r="N94" s="124"/>
    </row>
    <row r="95" spans="8:14" x14ac:dyDescent="0.3">
      <c r="H95" s="125"/>
      <c r="I95" s="125"/>
      <c r="J95" s="129"/>
      <c r="K95" s="128"/>
      <c r="L95" s="127"/>
      <c r="M95" s="127"/>
      <c r="N95" s="124"/>
    </row>
    <row r="96" spans="8:14" x14ac:dyDescent="0.3">
      <c r="H96" s="125"/>
      <c r="I96" s="125"/>
      <c r="J96" s="129"/>
      <c r="K96" s="128"/>
      <c r="L96" s="127"/>
      <c r="M96" s="127"/>
      <c r="N96" s="124"/>
    </row>
    <row r="97" spans="8:14" x14ac:dyDescent="0.3">
      <c r="H97" s="125"/>
      <c r="I97" s="125"/>
      <c r="J97" s="129"/>
      <c r="K97" s="128"/>
      <c r="L97" s="127"/>
      <c r="M97" s="127"/>
      <c r="N97" s="124"/>
    </row>
    <row r="98" spans="8:14" x14ac:dyDescent="0.3">
      <c r="H98" s="125"/>
      <c r="I98" s="125"/>
      <c r="J98" s="129"/>
      <c r="K98" s="128"/>
      <c r="L98" s="127"/>
      <c r="M98" s="127"/>
      <c r="N98" s="124"/>
    </row>
    <row r="99" spans="8:14" x14ac:dyDescent="0.3">
      <c r="H99" s="125"/>
      <c r="I99" s="125"/>
      <c r="J99" s="129"/>
      <c r="K99" s="128"/>
      <c r="L99" s="127"/>
      <c r="M99" s="127"/>
      <c r="N99" s="124"/>
    </row>
    <row r="100" spans="8:14" x14ac:dyDescent="0.3">
      <c r="H100" s="125"/>
      <c r="I100" s="125"/>
      <c r="J100" s="129"/>
      <c r="K100" s="128"/>
      <c r="L100" s="127"/>
      <c r="M100" s="127"/>
      <c r="N100" s="124"/>
    </row>
    <row r="101" spans="8:14" x14ac:dyDescent="0.3">
      <c r="H101" s="125"/>
      <c r="I101" s="125"/>
      <c r="J101" s="129"/>
      <c r="K101" s="128"/>
      <c r="L101" s="127"/>
      <c r="M101" s="127"/>
      <c r="N101" s="124"/>
    </row>
    <row r="102" spans="8:14" x14ac:dyDescent="0.3">
      <c r="H102" s="125"/>
      <c r="I102" s="125"/>
      <c r="J102" s="129"/>
      <c r="K102" s="128"/>
      <c r="L102" s="127"/>
      <c r="M102" s="127"/>
      <c r="N102" s="124"/>
    </row>
    <row r="103" spans="8:14" x14ac:dyDescent="0.3">
      <c r="H103" s="125"/>
      <c r="I103" s="125"/>
      <c r="J103" s="129"/>
      <c r="K103" s="128"/>
      <c r="L103" s="127"/>
      <c r="M103" s="127"/>
      <c r="N103" s="124"/>
    </row>
    <row r="104" spans="8:14" x14ac:dyDescent="0.3">
      <c r="H104" s="125"/>
      <c r="I104" s="125"/>
      <c r="J104" s="129"/>
      <c r="K104" s="128"/>
      <c r="L104" s="127"/>
      <c r="M104" s="127"/>
      <c r="N104" s="124"/>
    </row>
    <row r="105" spans="8:14" x14ac:dyDescent="0.3">
      <c r="H105" s="125"/>
      <c r="I105" s="125"/>
      <c r="J105" s="129"/>
      <c r="K105" s="128"/>
      <c r="L105" s="127"/>
      <c r="M105" s="127"/>
      <c r="N105" s="124"/>
    </row>
    <row r="106" spans="8:14" x14ac:dyDescent="0.3">
      <c r="H106" s="125"/>
      <c r="I106" s="125"/>
      <c r="J106" s="129"/>
      <c r="K106" s="128"/>
      <c r="L106" s="127"/>
      <c r="M106" s="127"/>
      <c r="N106" s="124"/>
    </row>
    <row r="107" spans="8:14" x14ac:dyDescent="0.3">
      <c r="H107" s="125"/>
      <c r="I107" s="125"/>
      <c r="J107" s="129"/>
      <c r="K107" s="128"/>
      <c r="L107" s="127"/>
      <c r="M107" s="127"/>
      <c r="N107" s="124"/>
    </row>
    <row r="108" spans="8:14" x14ac:dyDescent="0.3">
      <c r="H108" s="125"/>
      <c r="I108" s="125"/>
      <c r="J108" s="129"/>
      <c r="K108" s="128"/>
      <c r="L108" s="127"/>
      <c r="M108" s="127"/>
      <c r="N108" s="124"/>
    </row>
    <row r="109" spans="8:14" x14ac:dyDescent="0.3">
      <c r="H109" s="125"/>
      <c r="I109" s="125"/>
      <c r="J109" s="129"/>
      <c r="K109" s="128"/>
      <c r="L109" s="127"/>
      <c r="M109" s="127"/>
      <c r="N109" s="124"/>
    </row>
    <row r="110" spans="8:14" x14ac:dyDescent="0.3">
      <c r="H110" s="125"/>
      <c r="I110" s="125"/>
      <c r="J110" s="129"/>
      <c r="K110" s="128"/>
      <c r="L110" s="127"/>
      <c r="M110" s="127"/>
      <c r="N110" s="124"/>
    </row>
    <row r="111" spans="8:14" x14ac:dyDescent="0.3">
      <c r="H111" s="125"/>
      <c r="I111" s="125"/>
      <c r="J111" s="129"/>
      <c r="K111" s="128"/>
      <c r="L111" s="127"/>
      <c r="M111" s="127"/>
      <c r="N111" s="124"/>
    </row>
    <row r="112" spans="8:14" x14ac:dyDescent="0.3">
      <c r="H112" s="125"/>
      <c r="I112" s="125"/>
      <c r="J112" s="129"/>
      <c r="K112" s="128"/>
      <c r="L112" s="127"/>
      <c r="M112" s="127"/>
      <c r="N112" s="124"/>
    </row>
    <row r="113" spans="8:14" x14ac:dyDescent="0.3">
      <c r="H113" s="125"/>
      <c r="I113" s="125"/>
      <c r="J113" s="129"/>
      <c r="K113" s="128"/>
      <c r="L113" s="127"/>
      <c r="M113" s="127"/>
      <c r="N113" s="124"/>
    </row>
    <row r="114" spans="8:14" x14ac:dyDescent="0.3">
      <c r="H114" s="125"/>
      <c r="I114" s="125"/>
      <c r="J114" s="129"/>
      <c r="K114" s="128"/>
      <c r="L114" s="127"/>
      <c r="M114" s="127"/>
      <c r="N114" s="124"/>
    </row>
    <row r="115" spans="8:14" x14ac:dyDescent="0.3">
      <c r="H115" s="124"/>
      <c r="I115" s="125"/>
      <c r="J115" s="129"/>
      <c r="K115" s="128"/>
      <c r="L115" s="127"/>
      <c r="M115" s="127"/>
      <c r="N115" s="124"/>
    </row>
    <row r="116" spans="8:14" x14ac:dyDescent="0.3">
      <c r="H116" s="124"/>
      <c r="I116" s="125"/>
      <c r="J116" s="129"/>
      <c r="K116" s="128"/>
      <c r="L116" s="127"/>
      <c r="M116" s="127"/>
      <c r="N116" s="124"/>
    </row>
    <row r="117" spans="8:14" x14ac:dyDescent="0.3">
      <c r="H117" s="124"/>
      <c r="I117" s="125"/>
      <c r="J117" s="129"/>
      <c r="K117" s="128"/>
      <c r="L117" s="127"/>
      <c r="M117" s="127"/>
      <c r="N117" s="124"/>
    </row>
    <row r="118" spans="8:14" x14ac:dyDescent="0.3">
      <c r="H118" s="124"/>
      <c r="I118" s="125"/>
      <c r="J118" s="129"/>
      <c r="K118" s="128"/>
      <c r="L118" s="127"/>
      <c r="M118" s="127"/>
      <c r="N118" s="124"/>
    </row>
    <row r="119" spans="8:14" x14ac:dyDescent="0.3">
      <c r="H119" s="124"/>
      <c r="I119" s="125"/>
      <c r="J119" s="129"/>
      <c r="K119" s="128"/>
      <c r="L119" s="127"/>
      <c r="M119" s="127"/>
      <c r="N119" s="124"/>
    </row>
    <row r="120" spans="8:14" x14ac:dyDescent="0.3">
      <c r="H120" s="124"/>
      <c r="I120" s="125"/>
      <c r="J120" s="129"/>
      <c r="K120" s="128"/>
      <c r="L120" s="127"/>
      <c r="M120" s="127"/>
      <c r="N120" s="124"/>
    </row>
    <row r="121" spans="8:14" x14ac:dyDescent="0.3">
      <c r="H121" s="124"/>
      <c r="I121" s="125"/>
      <c r="J121" s="129"/>
      <c r="K121" s="128"/>
      <c r="L121" s="127"/>
      <c r="M121" s="127"/>
      <c r="N121" s="124"/>
    </row>
    <row r="122" spans="8:14" x14ac:dyDescent="0.3">
      <c r="H122" s="124"/>
      <c r="I122" s="125"/>
      <c r="J122" s="129"/>
      <c r="K122" s="128"/>
      <c r="L122" s="127"/>
      <c r="M122" s="127"/>
      <c r="N122" s="124"/>
    </row>
    <row r="123" spans="8:14" x14ac:dyDescent="0.3">
      <c r="H123" s="124"/>
      <c r="I123" s="125"/>
      <c r="J123" s="129"/>
      <c r="K123" s="128"/>
      <c r="L123" s="127"/>
      <c r="M123" s="127"/>
      <c r="N123" s="124"/>
    </row>
    <row r="124" spans="8:14" x14ac:dyDescent="0.3">
      <c r="H124" s="124"/>
      <c r="I124" s="125"/>
      <c r="J124" s="129"/>
      <c r="K124" s="128"/>
      <c r="L124" s="127"/>
      <c r="M124" s="127"/>
      <c r="N124" s="124"/>
    </row>
    <row r="125" spans="8:14" x14ac:dyDescent="0.3">
      <c r="H125" s="124"/>
      <c r="I125" s="125"/>
      <c r="J125" s="129"/>
      <c r="K125" s="128"/>
      <c r="L125" s="127"/>
      <c r="M125" s="127"/>
      <c r="N125" s="124"/>
    </row>
    <row r="126" spans="8:14" x14ac:dyDescent="0.3">
      <c r="H126" s="124"/>
      <c r="I126" s="125"/>
      <c r="J126" s="129"/>
      <c r="K126" s="128"/>
      <c r="L126" s="127"/>
      <c r="M126" s="127"/>
      <c r="N126" s="124"/>
    </row>
    <row r="127" spans="8:14" x14ac:dyDescent="0.3">
      <c r="H127" s="124"/>
      <c r="I127" s="125"/>
      <c r="J127" s="129"/>
      <c r="K127" s="128"/>
      <c r="L127" s="127"/>
      <c r="M127" s="127"/>
      <c r="N127" s="124"/>
    </row>
    <row r="128" spans="8:14" x14ac:dyDescent="0.3">
      <c r="H128" s="124"/>
      <c r="I128" s="125"/>
      <c r="J128" s="129"/>
      <c r="K128" s="128"/>
      <c r="L128" s="127"/>
      <c r="M128" s="127"/>
      <c r="N128" s="124"/>
    </row>
    <row r="129" spans="8:14" x14ac:dyDescent="0.3">
      <c r="H129" s="124"/>
      <c r="I129" s="125"/>
      <c r="J129" s="129"/>
      <c r="K129" s="128"/>
      <c r="L129" s="127"/>
      <c r="M129" s="127"/>
      <c r="N129" s="124"/>
    </row>
    <row r="130" spans="8:14" x14ac:dyDescent="0.3">
      <c r="H130" s="124"/>
      <c r="I130" s="125"/>
      <c r="J130" s="129"/>
      <c r="K130" s="128"/>
      <c r="L130" s="127"/>
      <c r="M130" s="127"/>
      <c r="N130" s="124"/>
    </row>
    <row r="131" spans="8:14" x14ac:dyDescent="0.3">
      <c r="H131" s="124"/>
      <c r="I131" s="125"/>
      <c r="J131" s="129"/>
      <c r="K131" s="128"/>
      <c r="L131" s="127"/>
      <c r="M131" s="127"/>
      <c r="N131" s="124"/>
    </row>
    <row r="132" spans="8:14" x14ac:dyDescent="0.3">
      <c r="H132" s="124"/>
      <c r="I132" s="125"/>
      <c r="J132" s="129"/>
      <c r="K132" s="128"/>
      <c r="L132" s="127"/>
      <c r="M132" s="127"/>
      <c r="N132" s="124"/>
    </row>
    <row r="133" spans="8:14" x14ac:dyDescent="0.3">
      <c r="H133" s="124"/>
      <c r="I133" s="125"/>
      <c r="J133" s="129"/>
      <c r="K133" s="128"/>
      <c r="L133" s="127"/>
      <c r="M133" s="127"/>
      <c r="N133" s="124"/>
    </row>
    <row r="134" spans="8:14" x14ac:dyDescent="0.3">
      <c r="H134" s="124"/>
      <c r="I134" s="125"/>
      <c r="J134" s="129"/>
      <c r="K134" s="128"/>
      <c r="L134" s="127"/>
      <c r="M134" s="127"/>
      <c r="N134" s="124"/>
    </row>
    <row r="135" spans="8:14" x14ac:dyDescent="0.3">
      <c r="H135" s="124"/>
      <c r="I135" s="125"/>
      <c r="J135" s="129"/>
      <c r="K135" s="128"/>
      <c r="L135" s="127"/>
      <c r="M135" s="127"/>
      <c r="N135" s="124"/>
    </row>
    <row r="136" spans="8:14" x14ac:dyDescent="0.3">
      <c r="H136" s="124"/>
      <c r="I136" s="125"/>
      <c r="J136" s="129"/>
      <c r="K136" s="128"/>
      <c r="L136" s="127"/>
      <c r="M136" s="127"/>
      <c r="N136" s="124"/>
    </row>
    <row r="137" spans="8:14" x14ac:dyDescent="0.3">
      <c r="H137" s="124"/>
      <c r="I137" s="125"/>
      <c r="J137" s="129"/>
      <c r="K137" s="128"/>
      <c r="L137" s="127"/>
      <c r="M137" s="127"/>
      <c r="N137" s="124"/>
    </row>
    <row r="138" spans="8:14" x14ac:dyDescent="0.3">
      <c r="H138" s="124"/>
      <c r="I138" s="125"/>
      <c r="J138" s="129"/>
      <c r="K138" s="128"/>
      <c r="L138" s="127"/>
      <c r="M138" s="127"/>
      <c r="N138" s="124"/>
    </row>
    <row r="139" spans="8:14" x14ac:dyDescent="0.3">
      <c r="H139" s="124"/>
      <c r="I139" s="125"/>
      <c r="J139" s="129"/>
      <c r="K139" s="128"/>
      <c r="L139" s="127"/>
      <c r="M139" s="127"/>
      <c r="N139" s="124"/>
    </row>
    <row r="140" spans="8:14" x14ac:dyDescent="0.3">
      <c r="H140" s="124"/>
      <c r="I140" s="125"/>
      <c r="J140" s="129"/>
      <c r="K140" s="128"/>
      <c r="L140" s="127"/>
      <c r="M140" s="127"/>
      <c r="N140" s="124"/>
    </row>
    <row r="141" spans="8:14" x14ac:dyDescent="0.3">
      <c r="H141" s="124"/>
      <c r="I141" s="125"/>
      <c r="J141" s="129"/>
      <c r="K141" s="128"/>
      <c r="L141" s="127"/>
      <c r="M141" s="127"/>
      <c r="N141" s="124"/>
    </row>
    <row r="142" spans="8:14" x14ac:dyDescent="0.3">
      <c r="H142" s="124"/>
      <c r="I142" s="125"/>
      <c r="J142" s="129"/>
      <c r="K142" s="128"/>
      <c r="L142" s="127"/>
      <c r="M142" s="127"/>
      <c r="N142" s="124"/>
    </row>
    <row r="143" spans="8:14" x14ac:dyDescent="0.3">
      <c r="H143" s="124"/>
      <c r="I143" s="125"/>
      <c r="J143" s="129"/>
      <c r="K143" s="128"/>
      <c r="L143" s="127"/>
      <c r="M143" s="127"/>
      <c r="N143" s="124"/>
    </row>
    <row r="144" spans="8:14" x14ac:dyDescent="0.3">
      <c r="H144" s="124"/>
      <c r="I144" s="125"/>
      <c r="J144" s="129"/>
      <c r="K144" s="128"/>
      <c r="L144" s="127"/>
      <c r="M144" s="127"/>
      <c r="N144" s="124"/>
    </row>
    <row r="145" spans="8:14" x14ac:dyDescent="0.3">
      <c r="H145" s="124"/>
      <c r="I145" s="125"/>
      <c r="J145" s="129"/>
      <c r="K145" s="128"/>
      <c r="L145" s="127"/>
      <c r="M145" s="127"/>
      <c r="N145" s="124"/>
    </row>
    <row r="146" spans="8:14" x14ac:dyDescent="0.3">
      <c r="H146" s="124"/>
      <c r="I146" s="125"/>
      <c r="J146" s="129"/>
      <c r="K146" s="128"/>
      <c r="L146" s="127"/>
      <c r="M146" s="127"/>
      <c r="N146" s="124"/>
    </row>
    <row r="147" spans="8:14" x14ac:dyDescent="0.3">
      <c r="H147" s="124"/>
      <c r="I147" s="125"/>
      <c r="J147" s="129"/>
      <c r="K147" s="128"/>
      <c r="L147" s="127"/>
      <c r="M147" s="127"/>
      <c r="N147" s="124"/>
    </row>
    <row r="148" spans="8:14" x14ac:dyDescent="0.3">
      <c r="H148" s="124"/>
      <c r="I148" s="125"/>
      <c r="J148" s="129"/>
      <c r="K148" s="128"/>
      <c r="L148" s="127"/>
      <c r="M148" s="127"/>
      <c r="N148" s="124"/>
    </row>
    <row r="149" spans="8:14" x14ac:dyDescent="0.3">
      <c r="H149" s="124"/>
      <c r="I149" s="125"/>
      <c r="J149" s="129"/>
      <c r="K149" s="128"/>
      <c r="L149" s="127"/>
      <c r="M149" s="127"/>
      <c r="N149" s="124"/>
    </row>
    <row r="150" spans="8:14" x14ac:dyDescent="0.3">
      <c r="H150" s="124"/>
      <c r="I150" s="125"/>
      <c r="J150" s="124"/>
      <c r="K150" s="129"/>
      <c r="L150" s="296"/>
      <c r="M150" s="298"/>
      <c r="N150" s="120"/>
    </row>
    <row r="151" spans="8:14" x14ac:dyDescent="0.3">
      <c r="H151" s="124"/>
      <c r="I151" s="289"/>
      <c r="J151" s="126"/>
      <c r="K151" s="126"/>
      <c r="L151" s="126"/>
      <c r="M151" s="126"/>
      <c r="N151" s="126"/>
    </row>
    <row r="152" spans="8:14" x14ac:dyDescent="0.3">
      <c r="H152" s="124"/>
      <c r="I152" s="289"/>
      <c r="J152" s="126"/>
      <c r="K152" s="126"/>
      <c r="L152" s="126"/>
      <c r="M152" s="126"/>
      <c r="N152" s="126"/>
    </row>
    <row r="153" spans="8:14" x14ac:dyDescent="0.3">
      <c r="H153" s="124"/>
      <c r="I153" s="289"/>
      <c r="J153" s="126"/>
      <c r="K153" s="126"/>
      <c r="L153" s="126"/>
      <c r="M153" s="126"/>
      <c r="N153" s="126"/>
    </row>
    <row r="154" spans="8:14" x14ac:dyDescent="0.3">
      <c r="H154" s="124"/>
      <c r="I154" s="289"/>
      <c r="J154" s="126"/>
      <c r="K154" s="126"/>
      <c r="L154" s="126"/>
      <c r="M154" s="126"/>
      <c r="N154" s="126"/>
    </row>
    <row r="155" spans="8:14" x14ac:dyDescent="0.3">
      <c r="H155" s="124"/>
      <c r="I155" s="289"/>
      <c r="J155" s="126"/>
      <c r="K155" s="126"/>
      <c r="L155" s="126"/>
      <c r="M155" s="126"/>
      <c r="N155" s="126"/>
    </row>
    <row r="156" spans="8:14" x14ac:dyDescent="0.3">
      <c r="H156" s="124"/>
      <c r="I156" s="289"/>
      <c r="J156" s="126"/>
      <c r="K156" s="126"/>
      <c r="L156" s="126"/>
      <c r="M156" s="126"/>
      <c r="N156" s="126"/>
    </row>
    <row r="157" spans="8:14" x14ac:dyDescent="0.3">
      <c r="H157" s="124"/>
      <c r="I157" s="289"/>
      <c r="J157" s="126"/>
      <c r="K157" s="126"/>
      <c r="L157" s="126"/>
      <c r="M157" s="126"/>
      <c r="N157" s="126"/>
    </row>
    <row r="158" spans="8:14" x14ac:dyDescent="0.3">
      <c r="H158" s="124"/>
      <c r="I158" s="289"/>
      <c r="J158" s="126"/>
      <c r="K158" s="126"/>
      <c r="L158" s="126"/>
      <c r="M158" s="126"/>
      <c r="N158" s="126"/>
    </row>
    <row r="159" spans="8:14" x14ac:dyDescent="0.3">
      <c r="H159" s="299"/>
      <c r="I159" s="289"/>
      <c r="J159" s="126"/>
      <c r="K159" s="126"/>
      <c r="L159" s="126"/>
      <c r="M159" s="126"/>
      <c r="N159" s="126"/>
    </row>
    <row r="160" spans="8:14" x14ac:dyDescent="0.3">
      <c r="H160" s="299"/>
      <c r="I160" s="289"/>
      <c r="J160" s="126"/>
      <c r="K160" s="126"/>
      <c r="L160" s="126"/>
      <c r="M160" s="126"/>
      <c r="N160" s="126"/>
    </row>
    <row r="161" spans="8:14" x14ac:dyDescent="0.3">
      <c r="H161" s="299"/>
      <c r="I161" s="289"/>
      <c r="J161" s="126"/>
      <c r="K161" s="126"/>
      <c r="L161" s="126"/>
      <c r="M161" s="126"/>
      <c r="N161" s="126"/>
    </row>
    <row r="162" spans="8:14" x14ac:dyDescent="0.3">
      <c r="H162" s="299"/>
      <c r="I162" s="289"/>
      <c r="J162" s="126"/>
      <c r="K162" s="126"/>
      <c r="L162" s="126"/>
      <c r="M162" s="126"/>
      <c r="N162" s="126"/>
    </row>
    <row r="163" spans="8:14" x14ac:dyDescent="0.3">
      <c r="H163" s="299"/>
      <c r="I163" s="289"/>
      <c r="J163" s="126"/>
      <c r="K163" s="126"/>
      <c r="L163" s="126"/>
      <c r="M163" s="126"/>
      <c r="N163" s="126"/>
    </row>
    <row r="164" spans="8:14" x14ac:dyDescent="0.3">
      <c r="H164" s="299"/>
      <c r="I164" s="289"/>
      <c r="J164" s="126"/>
      <c r="K164" s="126"/>
      <c r="L164" s="126"/>
      <c r="M164" s="126"/>
      <c r="N164" s="126"/>
    </row>
    <row r="165" spans="8:14" x14ac:dyDescent="0.3">
      <c r="H165" s="299"/>
      <c r="I165" s="289"/>
      <c r="J165" s="126"/>
      <c r="K165" s="126"/>
      <c r="L165" s="126"/>
      <c r="M165" s="126"/>
      <c r="N165" s="126"/>
    </row>
    <row r="166" spans="8:14" x14ac:dyDescent="0.3">
      <c r="H166" s="299"/>
      <c r="I166" s="289"/>
      <c r="J166" s="126"/>
      <c r="K166" s="126"/>
      <c r="L166" s="126"/>
      <c r="M166" s="126"/>
      <c r="N166" s="126"/>
    </row>
    <row r="167" spans="8:14" x14ac:dyDescent="0.3">
      <c r="H167" s="299"/>
      <c r="I167" s="289"/>
      <c r="J167" s="126"/>
      <c r="K167" s="126"/>
      <c r="L167" s="126"/>
      <c r="M167" s="126"/>
      <c r="N167" s="126"/>
    </row>
    <row r="168" spans="8:14" x14ac:dyDescent="0.3">
      <c r="H168" s="299"/>
      <c r="I168" s="289"/>
      <c r="J168" s="126"/>
      <c r="K168" s="126"/>
      <c r="L168" s="126"/>
      <c r="M168" s="126"/>
      <c r="N168" s="126"/>
    </row>
    <row r="169" spans="8:14" x14ac:dyDescent="0.3">
      <c r="H169" s="299"/>
      <c r="I169" s="289"/>
      <c r="J169" s="126"/>
      <c r="K169" s="126"/>
      <c r="L169" s="126"/>
      <c r="M169" s="126"/>
      <c r="N169" s="126"/>
    </row>
    <row r="170" spans="8:14" x14ac:dyDescent="0.3">
      <c r="H170" s="299"/>
      <c r="I170" s="289"/>
      <c r="J170" s="126"/>
      <c r="K170" s="126"/>
      <c r="L170" s="126"/>
      <c r="M170" s="126"/>
      <c r="N170" s="126"/>
    </row>
    <row r="171" spans="8:14" x14ac:dyDescent="0.3">
      <c r="H171" s="299"/>
      <c r="I171" s="289"/>
      <c r="J171" s="126"/>
      <c r="K171" s="126"/>
      <c r="L171" s="126"/>
      <c r="M171" s="126"/>
      <c r="N171" s="126"/>
    </row>
    <row r="172" spans="8:14" x14ac:dyDescent="0.3">
      <c r="H172" s="299"/>
      <c r="I172" s="289"/>
      <c r="J172" s="126"/>
      <c r="K172" s="126"/>
      <c r="L172" s="126"/>
      <c r="M172" s="126"/>
      <c r="N172" s="126"/>
    </row>
    <row r="173" spans="8:14" x14ac:dyDescent="0.3">
      <c r="H173" s="299"/>
      <c r="I173" s="289"/>
      <c r="J173" s="126"/>
      <c r="K173" s="126"/>
      <c r="L173" s="126"/>
      <c r="M173" s="126"/>
      <c r="N173" s="126"/>
    </row>
    <row r="174" spans="8:14" x14ac:dyDescent="0.3">
      <c r="H174" s="299"/>
      <c r="I174" s="289"/>
      <c r="J174" s="126"/>
      <c r="K174" s="126"/>
      <c r="L174" s="126"/>
      <c r="M174" s="126"/>
      <c r="N174" s="126"/>
    </row>
    <row r="175" spans="8:14" x14ac:dyDescent="0.3">
      <c r="H175" s="299"/>
      <c r="I175" s="289"/>
      <c r="J175" s="126"/>
      <c r="K175" s="126"/>
      <c r="L175" s="126"/>
      <c r="M175" s="126"/>
      <c r="N175" s="126"/>
    </row>
    <row r="176" spans="8:14" x14ac:dyDescent="0.3">
      <c r="H176" s="299"/>
      <c r="I176" s="289"/>
      <c r="J176" s="126"/>
      <c r="K176" s="126"/>
      <c r="L176" s="126"/>
      <c r="M176" s="126"/>
      <c r="N176" s="126"/>
    </row>
    <row r="177" spans="8:14" x14ac:dyDescent="0.3">
      <c r="H177" s="299"/>
      <c r="I177" s="289"/>
      <c r="J177" s="126"/>
      <c r="K177" s="126"/>
      <c r="L177" s="126"/>
      <c r="M177" s="126"/>
      <c r="N177" s="126"/>
    </row>
    <row r="178" spans="8:14" x14ac:dyDescent="0.3">
      <c r="H178" s="299"/>
      <c r="I178" s="289"/>
      <c r="J178" s="126"/>
      <c r="K178" s="126"/>
      <c r="L178" s="126"/>
      <c r="M178" s="126"/>
      <c r="N178" s="126"/>
    </row>
    <row r="179" spans="8:14" x14ac:dyDescent="0.3">
      <c r="H179" s="299"/>
      <c r="I179" s="289"/>
      <c r="J179" s="126"/>
      <c r="K179" s="126"/>
      <c r="L179" s="126"/>
      <c r="M179" s="126"/>
      <c r="N179" s="126"/>
    </row>
    <row r="180" spans="8:14" x14ac:dyDescent="0.3">
      <c r="H180" s="299"/>
      <c r="I180" s="289"/>
      <c r="J180" s="126"/>
      <c r="K180" s="126"/>
      <c r="L180" s="126"/>
      <c r="M180" s="126"/>
      <c r="N180" s="126"/>
    </row>
    <row r="181" spans="8:14" x14ac:dyDescent="0.3">
      <c r="H181" s="299"/>
      <c r="I181" s="289"/>
      <c r="J181" s="126"/>
      <c r="K181" s="126"/>
      <c r="L181" s="126"/>
      <c r="M181" s="126"/>
      <c r="N181" s="126"/>
    </row>
    <row r="182" spans="8:14" x14ac:dyDescent="0.3">
      <c r="H182" s="299"/>
      <c r="I182" s="289"/>
      <c r="J182" s="126"/>
      <c r="K182" s="126"/>
      <c r="L182" s="126"/>
      <c r="M182" s="126"/>
      <c r="N182" s="126"/>
    </row>
    <row r="183" spans="8:14" x14ac:dyDescent="0.3">
      <c r="H183" s="299"/>
      <c r="I183" s="289"/>
      <c r="J183" s="126"/>
      <c r="K183" s="126"/>
      <c r="L183" s="126"/>
      <c r="M183" s="126"/>
      <c r="N183" s="126"/>
    </row>
    <row r="184" spans="8:14" x14ac:dyDescent="0.3">
      <c r="H184" s="299"/>
      <c r="I184" s="289"/>
      <c r="J184" s="126"/>
      <c r="K184" s="126"/>
      <c r="L184" s="126"/>
      <c r="M184" s="126"/>
      <c r="N184" s="126"/>
    </row>
    <row r="185" spans="8:14" x14ac:dyDescent="0.3">
      <c r="H185" s="299"/>
      <c r="I185" s="289"/>
      <c r="J185" s="126"/>
      <c r="K185" s="126"/>
      <c r="L185" s="126"/>
      <c r="M185" s="126"/>
      <c r="N185" s="126"/>
    </row>
    <row r="186" spans="8:14" x14ac:dyDescent="0.3">
      <c r="H186" s="299"/>
      <c r="I186" s="289"/>
      <c r="J186" s="126"/>
      <c r="K186" s="126"/>
      <c r="L186" s="126"/>
      <c r="M186" s="126"/>
      <c r="N186" s="126"/>
    </row>
    <row r="187" spans="8:14" x14ac:dyDescent="0.3">
      <c r="H187" s="299"/>
      <c r="I187" s="289"/>
      <c r="J187" s="126"/>
      <c r="K187" s="126"/>
      <c r="L187" s="126"/>
      <c r="M187" s="126"/>
      <c r="N187" s="126"/>
    </row>
    <row r="188" spans="8:14" x14ac:dyDescent="0.3">
      <c r="H188" s="299"/>
      <c r="I188" s="289"/>
      <c r="J188" s="126"/>
      <c r="K188" s="126"/>
      <c r="L188" s="126"/>
      <c r="M188" s="126"/>
      <c r="N188" s="126"/>
    </row>
    <row r="189" spans="8:14" x14ac:dyDescent="0.3">
      <c r="H189" s="299"/>
      <c r="I189" s="289"/>
      <c r="J189" s="126"/>
      <c r="K189" s="126"/>
      <c r="L189" s="126"/>
      <c r="M189" s="126"/>
      <c r="N189" s="126"/>
    </row>
    <row r="190" spans="8:14" x14ac:dyDescent="0.3">
      <c r="H190" s="299"/>
      <c r="I190" s="289"/>
      <c r="J190" s="126"/>
      <c r="K190" s="126"/>
      <c r="L190" s="126"/>
      <c r="M190" s="126"/>
      <c r="N190" s="126"/>
    </row>
    <row r="191" spans="8:14" x14ac:dyDescent="0.3">
      <c r="H191" s="299"/>
      <c r="I191" s="289"/>
      <c r="J191" s="126"/>
      <c r="K191" s="126"/>
      <c r="L191" s="126"/>
      <c r="M191" s="126"/>
      <c r="N191" s="126"/>
    </row>
    <row r="192" spans="8:14" x14ac:dyDescent="0.3">
      <c r="H192" s="299"/>
      <c r="I192" s="289"/>
      <c r="J192" s="126"/>
      <c r="K192" s="126"/>
      <c r="L192" s="126"/>
      <c r="M192" s="126"/>
      <c r="N192" s="126"/>
    </row>
    <row r="193" spans="8:14" x14ac:dyDescent="0.3">
      <c r="H193" s="299"/>
      <c r="I193" s="289"/>
      <c r="J193" s="126"/>
      <c r="K193" s="126"/>
      <c r="L193" s="126"/>
      <c r="M193" s="126"/>
      <c r="N193" s="126"/>
    </row>
    <row r="194" spans="8:14" x14ac:dyDescent="0.3">
      <c r="H194" s="299"/>
      <c r="I194" s="289"/>
      <c r="J194" s="126"/>
      <c r="K194" s="126"/>
      <c r="L194" s="126"/>
      <c r="M194" s="126"/>
      <c r="N194" s="126"/>
    </row>
    <row r="195" spans="8:14" x14ac:dyDescent="0.3">
      <c r="H195" s="299"/>
      <c r="I195" s="289"/>
      <c r="J195" s="126"/>
      <c r="K195" s="126"/>
      <c r="L195" s="126"/>
      <c r="M195" s="126"/>
      <c r="N195" s="126"/>
    </row>
    <row r="196" spans="8:14" x14ac:dyDescent="0.3">
      <c r="H196" s="299"/>
      <c r="I196" s="289"/>
      <c r="J196" s="126"/>
      <c r="K196" s="126"/>
      <c r="L196" s="126"/>
      <c r="M196" s="126"/>
      <c r="N196" s="126"/>
    </row>
    <row r="197" spans="8:14" x14ac:dyDescent="0.3">
      <c r="H197" s="299"/>
      <c r="I197" s="289"/>
      <c r="J197" s="126"/>
      <c r="K197" s="126"/>
      <c r="L197" s="126"/>
      <c r="M197" s="126"/>
      <c r="N197" s="126"/>
    </row>
    <row r="198" spans="8:14" x14ac:dyDescent="0.3">
      <c r="H198" s="299"/>
      <c r="I198" s="289"/>
      <c r="J198" s="126"/>
      <c r="K198" s="126"/>
      <c r="L198" s="126"/>
      <c r="M198" s="126"/>
      <c r="N198" s="126"/>
    </row>
    <row r="199" spans="8:14" x14ac:dyDescent="0.3">
      <c r="H199" s="299"/>
      <c r="I199" s="289"/>
      <c r="J199" s="126"/>
      <c r="K199" s="126"/>
      <c r="L199" s="126"/>
      <c r="M199" s="126"/>
      <c r="N199" s="126"/>
    </row>
    <row r="200" spans="8:14" x14ac:dyDescent="0.3">
      <c r="H200" s="299"/>
      <c r="I200" s="289"/>
      <c r="J200" s="126"/>
      <c r="K200" s="126"/>
      <c r="L200" s="126"/>
      <c r="M200" s="126"/>
      <c r="N200" s="126"/>
    </row>
    <row r="201" spans="8:14" x14ac:dyDescent="0.3">
      <c r="H201" s="299"/>
      <c r="I201" s="289"/>
      <c r="J201" s="126"/>
      <c r="K201" s="126"/>
      <c r="L201" s="126"/>
      <c r="M201" s="126"/>
      <c r="N201" s="126"/>
    </row>
    <row r="202" spans="8:14" x14ac:dyDescent="0.3">
      <c r="H202" s="299"/>
      <c r="I202" s="289"/>
      <c r="J202" s="126"/>
      <c r="K202" s="126"/>
      <c r="L202" s="126"/>
      <c r="M202" s="126"/>
      <c r="N202" s="126"/>
    </row>
    <row r="203" spans="8:14" x14ac:dyDescent="0.3">
      <c r="H203" s="299"/>
      <c r="I203" s="289"/>
      <c r="J203" s="126"/>
      <c r="K203" s="126"/>
      <c r="L203" s="126"/>
      <c r="M203" s="126"/>
      <c r="N203" s="126"/>
    </row>
    <row r="204" spans="8:14" x14ac:dyDescent="0.3">
      <c r="H204" s="299"/>
      <c r="I204" s="289"/>
      <c r="J204" s="126"/>
      <c r="K204" s="126"/>
      <c r="L204" s="126"/>
      <c r="M204" s="126"/>
      <c r="N204" s="126"/>
    </row>
    <row r="205" spans="8:14" x14ac:dyDescent="0.3">
      <c r="H205" s="299"/>
      <c r="I205" s="289"/>
      <c r="J205" s="126"/>
      <c r="K205" s="126"/>
      <c r="L205" s="126"/>
      <c r="M205" s="126"/>
      <c r="N205" s="126"/>
    </row>
    <row r="206" spans="8:14" x14ac:dyDescent="0.3">
      <c r="H206" s="299"/>
      <c r="I206" s="289"/>
      <c r="J206" s="126"/>
      <c r="K206" s="126"/>
      <c r="L206" s="126"/>
      <c r="M206" s="126"/>
      <c r="N206" s="126"/>
    </row>
    <row r="207" spans="8:14" x14ac:dyDescent="0.3">
      <c r="H207" s="299"/>
      <c r="I207" s="289"/>
      <c r="J207" s="126"/>
      <c r="K207" s="126"/>
      <c r="L207" s="126"/>
      <c r="M207" s="126"/>
      <c r="N207" s="126"/>
    </row>
    <row r="208" spans="8:14" x14ac:dyDescent="0.3">
      <c r="H208" s="299"/>
      <c r="I208" s="289"/>
      <c r="J208" s="126"/>
      <c r="K208" s="126"/>
      <c r="L208" s="126"/>
      <c r="M208" s="126"/>
      <c r="N208" s="126"/>
    </row>
    <row r="209" spans="8:14" x14ac:dyDescent="0.3">
      <c r="H209" s="299"/>
      <c r="I209" s="289"/>
      <c r="J209" s="126"/>
      <c r="K209" s="126"/>
      <c r="L209" s="126"/>
      <c r="M209" s="126"/>
      <c r="N209" s="126"/>
    </row>
    <row r="210" spans="8:14" x14ac:dyDescent="0.3">
      <c r="H210" s="299"/>
      <c r="I210" s="289"/>
      <c r="J210" s="126"/>
      <c r="K210" s="126"/>
      <c r="L210" s="126"/>
      <c r="M210" s="126"/>
      <c r="N210" s="126"/>
    </row>
    <row r="211" spans="8:14" x14ac:dyDescent="0.3">
      <c r="H211" s="299"/>
      <c r="I211" s="289"/>
      <c r="J211" s="126"/>
      <c r="K211" s="126"/>
      <c r="L211" s="126"/>
      <c r="M211" s="126"/>
      <c r="N211" s="126"/>
    </row>
    <row r="212" spans="8:14" x14ac:dyDescent="0.3">
      <c r="H212" s="299"/>
      <c r="I212" s="289"/>
      <c r="J212" s="126"/>
      <c r="K212" s="126"/>
      <c r="L212" s="126"/>
      <c r="M212" s="126"/>
      <c r="N212" s="126"/>
    </row>
    <row r="213" spans="8:14" x14ac:dyDescent="0.3">
      <c r="H213" s="299"/>
      <c r="I213" s="289"/>
      <c r="J213" s="126"/>
      <c r="K213" s="126"/>
      <c r="L213" s="126"/>
      <c r="M213" s="126"/>
      <c r="N213" s="126"/>
    </row>
    <row r="214" spans="8:14" x14ac:dyDescent="0.3">
      <c r="H214" s="299"/>
      <c r="I214" s="289"/>
      <c r="J214" s="126"/>
      <c r="K214" s="126"/>
      <c r="L214" s="126"/>
      <c r="M214" s="126"/>
      <c r="N214" s="126"/>
    </row>
    <row r="215" spans="8:14" x14ac:dyDescent="0.3">
      <c r="H215" s="299"/>
      <c r="I215" s="289"/>
      <c r="J215" s="126"/>
      <c r="K215" s="126"/>
      <c r="L215" s="126"/>
      <c r="M215" s="126"/>
      <c r="N215" s="126"/>
    </row>
    <row r="216" spans="8:14" x14ac:dyDescent="0.3">
      <c r="H216" s="299"/>
      <c r="I216" s="289"/>
      <c r="J216" s="126"/>
      <c r="K216" s="126"/>
      <c r="L216" s="126"/>
      <c r="M216" s="126"/>
      <c r="N216" s="126"/>
    </row>
    <row r="217" spans="8:14" x14ac:dyDescent="0.3">
      <c r="H217" s="299"/>
      <c r="I217" s="289"/>
      <c r="J217" s="126"/>
      <c r="K217" s="126"/>
      <c r="L217" s="126"/>
      <c r="M217" s="126"/>
      <c r="N217" s="126"/>
    </row>
    <row r="218" spans="8:14" x14ac:dyDescent="0.3">
      <c r="H218" s="299"/>
      <c r="I218" s="289"/>
      <c r="J218" s="126"/>
      <c r="K218" s="126"/>
      <c r="L218" s="126"/>
      <c r="M218" s="126"/>
      <c r="N218" s="126"/>
    </row>
    <row r="219" spans="8:14" x14ac:dyDescent="0.3">
      <c r="H219" s="299"/>
      <c r="I219" s="289"/>
      <c r="J219" s="126"/>
      <c r="K219" s="126"/>
      <c r="L219" s="126"/>
      <c r="M219" s="126"/>
      <c r="N219" s="126"/>
    </row>
    <row r="220" spans="8:14" x14ac:dyDescent="0.3">
      <c r="H220" s="299"/>
      <c r="I220" s="289"/>
      <c r="J220" s="126"/>
      <c r="K220" s="126"/>
      <c r="L220" s="126"/>
      <c r="M220" s="126"/>
      <c r="N220" s="126"/>
    </row>
    <row r="221" spans="8:14" x14ac:dyDescent="0.3">
      <c r="H221" s="299"/>
      <c r="I221" s="289"/>
      <c r="J221" s="126"/>
      <c r="K221" s="126"/>
      <c r="L221" s="126"/>
      <c r="M221" s="126"/>
      <c r="N221" s="126"/>
    </row>
    <row r="222" spans="8:14" x14ac:dyDescent="0.3">
      <c r="H222" s="299"/>
      <c r="I222" s="289"/>
      <c r="J222" s="126"/>
      <c r="K222" s="126"/>
      <c r="L222" s="126"/>
      <c r="M222" s="126"/>
      <c r="N222" s="126"/>
    </row>
    <row r="223" spans="8:14" x14ac:dyDescent="0.3">
      <c r="H223" s="299"/>
      <c r="I223" s="289"/>
      <c r="J223" s="126"/>
      <c r="K223" s="126"/>
      <c r="L223" s="126"/>
      <c r="M223" s="126"/>
      <c r="N223" s="126"/>
    </row>
    <row r="224" spans="8:14" x14ac:dyDescent="0.3">
      <c r="H224" s="299"/>
      <c r="I224" s="289"/>
      <c r="J224" s="126"/>
      <c r="K224" s="126"/>
      <c r="L224" s="126"/>
      <c r="M224" s="126"/>
      <c r="N224" s="126"/>
    </row>
    <row r="225" spans="8:14" x14ac:dyDescent="0.3">
      <c r="H225" s="299"/>
      <c r="I225" s="289"/>
      <c r="J225" s="126"/>
      <c r="K225" s="126"/>
      <c r="L225" s="126"/>
      <c r="M225" s="126"/>
      <c r="N225" s="126"/>
    </row>
    <row r="226" spans="8:14" x14ac:dyDescent="0.3">
      <c r="H226" s="299"/>
      <c r="I226" s="289"/>
      <c r="J226" s="126"/>
      <c r="K226" s="126"/>
      <c r="L226" s="126"/>
      <c r="M226" s="126"/>
      <c r="N226" s="126"/>
    </row>
    <row r="227" spans="8:14" x14ac:dyDescent="0.3">
      <c r="H227" s="299"/>
      <c r="I227" s="289"/>
      <c r="J227" s="126"/>
      <c r="K227" s="126"/>
      <c r="L227" s="126"/>
      <c r="M227" s="126"/>
      <c r="N227" s="126"/>
    </row>
    <row r="228" spans="8:14" x14ac:dyDescent="0.3">
      <c r="H228" s="299"/>
      <c r="I228" s="289"/>
      <c r="J228" s="126"/>
      <c r="K228" s="126"/>
      <c r="L228" s="126"/>
      <c r="M228" s="126"/>
      <c r="N228" s="126"/>
    </row>
    <row r="229" spans="8:14" x14ac:dyDescent="0.3">
      <c r="H229" s="299"/>
      <c r="I229" s="289"/>
      <c r="J229" s="126"/>
      <c r="K229" s="126"/>
      <c r="L229" s="126"/>
      <c r="M229" s="126"/>
      <c r="N229" s="126"/>
    </row>
    <row r="230" spans="8:14" x14ac:dyDescent="0.3">
      <c r="H230" s="299"/>
      <c r="I230" s="289"/>
      <c r="J230" s="126"/>
      <c r="K230" s="126"/>
      <c r="L230" s="126"/>
      <c r="M230" s="126"/>
      <c r="N230" s="126"/>
    </row>
    <row r="231" spans="8:14" x14ac:dyDescent="0.3">
      <c r="H231" s="299"/>
      <c r="I231" s="289"/>
      <c r="J231" s="126"/>
      <c r="K231" s="126"/>
      <c r="L231" s="126"/>
      <c r="M231" s="126"/>
      <c r="N231" s="126"/>
    </row>
    <row r="232" spans="8:14" x14ac:dyDescent="0.3">
      <c r="H232" s="299"/>
      <c r="I232" s="289"/>
      <c r="J232" s="126"/>
      <c r="K232" s="126"/>
      <c r="L232" s="126"/>
      <c r="M232" s="126"/>
      <c r="N232" s="126"/>
    </row>
    <row r="233" spans="8:14" x14ac:dyDescent="0.3">
      <c r="H233" s="299"/>
      <c r="I233" s="289"/>
      <c r="J233" s="126"/>
      <c r="K233" s="126"/>
      <c r="L233" s="126"/>
      <c r="M233" s="126"/>
      <c r="N233" s="126"/>
    </row>
    <row r="234" spans="8:14" x14ac:dyDescent="0.3">
      <c r="H234" s="299"/>
      <c r="I234" s="289"/>
      <c r="J234" s="126"/>
      <c r="K234" s="126"/>
      <c r="L234" s="126"/>
      <c r="M234" s="126"/>
      <c r="N234" s="126"/>
    </row>
    <row r="235" spans="8:14" x14ac:dyDescent="0.3">
      <c r="H235" s="299"/>
      <c r="I235" s="289"/>
      <c r="J235" s="126"/>
      <c r="K235" s="126"/>
      <c r="L235" s="126"/>
      <c r="M235" s="126"/>
      <c r="N235" s="126"/>
    </row>
    <row r="236" spans="8:14" x14ac:dyDescent="0.3">
      <c r="H236" s="299"/>
      <c r="I236" s="289"/>
      <c r="J236" s="126"/>
      <c r="K236" s="126"/>
      <c r="L236" s="126"/>
      <c r="M236" s="126"/>
      <c r="N236" s="126"/>
    </row>
    <row r="237" spans="8:14" x14ac:dyDescent="0.3">
      <c r="H237" s="299"/>
      <c r="I237" s="289"/>
      <c r="J237" s="126"/>
      <c r="K237" s="126"/>
      <c r="L237" s="126"/>
      <c r="M237" s="126"/>
      <c r="N237" s="126"/>
    </row>
    <row r="238" spans="8:14" x14ac:dyDescent="0.3">
      <c r="H238" s="299"/>
      <c r="I238" s="289"/>
      <c r="J238" s="126"/>
      <c r="K238" s="126"/>
      <c r="L238" s="126"/>
      <c r="M238" s="126"/>
      <c r="N238" s="126"/>
    </row>
    <row r="239" spans="8:14" x14ac:dyDescent="0.3">
      <c r="H239" s="299"/>
      <c r="I239" s="289"/>
      <c r="J239" s="126"/>
      <c r="K239" s="126"/>
      <c r="L239" s="126"/>
      <c r="M239" s="126"/>
      <c r="N239" s="126"/>
    </row>
    <row r="240" spans="8:14" x14ac:dyDescent="0.3">
      <c r="H240" s="299"/>
      <c r="I240" s="289"/>
      <c r="J240" s="126"/>
      <c r="K240" s="126"/>
      <c r="L240" s="126"/>
      <c r="M240" s="126"/>
      <c r="N240" s="126"/>
    </row>
    <row r="241" spans="8:14" x14ac:dyDescent="0.3">
      <c r="H241" s="299"/>
      <c r="I241" s="289"/>
      <c r="J241" s="126"/>
      <c r="K241" s="126"/>
      <c r="L241" s="126"/>
      <c r="M241" s="126"/>
      <c r="N241" s="126"/>
    </row>
    <row r="242" spans="8:14" x14ac:dyDescent="0.3">
      <c r="H242" s="299"/>
      <c r="I242" s="289"/>
      <c r="J242" s="126"/>
      <c r="K242" s="126"/>
      <c r="L242" s="126"/>
      <c r="M242" s="126"/>
      <c r="N242" s="126"/>
    </row>
    <row r="243" spans="8:14" x14ac:dyDescent="0.3">
      <c r="H243" s="299"/>
      <c r="I243" s="289"/>
      <c r="J243" s="126"/>
      <c r="K243" s="126"/>
      <c r="L243" s="126"/>
      <c r="M243" s="126"/>
      <c r="N243" s="126"/>
    </row>
    <row r="244" spans="8:14" x14ac:dyDescent="0.3">
      <c r="H244" s="299"/>
      <c r="I244" s="289"/>
      <c r="J244" s="126"/>
      <c r="K244" s="126"/>
      <c r="L244" s="126"/>
      <c r="M244" s="126"/>
      <c r="N244" s="126"/>
    </row>
    <row r="245" spans="8:14" x14ac:dyDescent="0.3">
      <c r="H245" s="299"/>
      <c r="I245" s="289"/>
      <c r="J245" s="126"/>
      <c r="K245" s="126"/>
      <c r="L245" s="126"/>
      <c r="M245" s="126"/>
      <c r="N245" s="126"/>
    </row>
    <row r="246" spans="8:14" x14ac:dyDescent="0.3">
      <c r="H246" s="299"/>
      <c r="I246" s="289"/>
      <c r="J246" s="126"/>
      <c r="K246" s="126"/>
      <c r="L246" s="126"/>
      <c r="M246" s="126"/>
      <c r="N246" s="126"/>
    </row>
    <row r="247" spans="8:14" x14ac:dyDescent="0.3">
      <c r="H247" s="299"/>
      <c r="I247" s="289"/>
      <c r="J247" s="126"/>
      <c r="K247" s="126"/>
      <c r="L247" s="126"/>
      <c r="M247" s="126"/>
      <c r="N247" s="126"/>
    </row>
    <row r="248" spans="8:14" x14ac:dyDescent="0.3">
      <c r="H248" s="299"/>
      <c r="I248" s="289"/>
      <c r="J248" s="126"/>
      <c r="K248" s="126"/>
      <c r="L248" s="126"/>
      <c r="M248" s="126"/>
      <c r="N248" s="126"/>
    </row>
    <row r="249" spans="8:14" x14ac:dyDescent="0.3">
      <c r="H249" s="299"/>
      <c r="I249" s="289"/>
      <c r="J249" s="126"/>
      <c r="K249" s="126"/>
      <c r="L249" s="126"/>
      <c r="M249" s="126"/>
      <c r="N249" s="126"/>
    </row>
    <row r="250" spans="8:14" x14ac:dyDescent="0.3">
      <c r="H250" s="299"/>
      <c r="I250" s="289"/>
      <c r="J250" s="126"/>
      <c r="K250" s="126"/>
      <c r="L250" s="126"/>
      <c r="M250" s="126"/>
      <c r="N250" s="126"/>
    </row>
    <row r="251" spans="8:14" x14ac:dyDescent="0.3">
      <c r="H251" s="299"/>
      <c r="I251" s="289"/>
      <c r="J251" s="126"/>
      <c r="K251" s="126"/>
      <c r="L251" s="126"/>
      <c r="M251" s="126"/>
      <c r="N251" s="126"/>
    </row>
    <row r="252" spans="8:14" x14ac:dyDescent="0.3">
      <c r="H252" s="299"/>
      <c r="I252" s="289"/>
      <c r="J252" s="126"/>
      <c r="K252" s="126"/>
      <c r="L252" s="126"/>
      <c r="M252" s="126"/>
      <c r="N252" s="126"/>
    </row>
    <row r="253" spans="8:14" x14ac:dyDescent="0.3">
      <c r="H253" s="299"/>
      <c r="I253" s="289"/>
      <c r="J253" s="126"/>
      <c r="K253" s="126"/>
      <c r="L253" s="126"/>
      <c r="M253" s="126"/>
      <c r="N253" s="126"/>
    </row>
    <row r="254" spans="8:14" x14ac:dyDescent="0.3">
      <c r="H254" s="299"/>
      <c r="I254" s="289"/>
      <c r="J254" s="126"/>
      <c r="K254" s="126"/>
      <c r="L254" s="126"/>
      <c r="M254" s="126"/>
      <c r="N254" s="126"/>
    </row>
    <row r="255" spans="8:14" x14ac:dyDescent="0.3">
      <c r="H255" s="299"/>
      <c r="I255" s="289"/>
      <c r="J255" s="126"/>
      <c r="K255" s="126"/>
      <c r="L255" s="126"/>
      <c r="M255" s="126"/>
      <c r="N255" s="126"/>
    </row>
    <row r="256" spans="8:14" x14ac:dyDescent="0.3">
      <c r="H256" s="299"/>
      <c r="I256" s="289"/>
      <c r="J256" s="126"/>
      <c r="K256" s="126"/>
      <c r="L256" s="126"/>
      <c r="M256" s="126"/>
      <c r="N256" s="126"/>
    </row>
    <row r="257" spans="8:14" x14ac:dyDescent="0.3">
      <c r="H257" s="299"/>
      <c r="I257" s="289"/>
      <c r="J257" s="126"/>
      <c r="K257" s="126"/>
      <c r="L257" s="126"/>
      <c r="M257" s="126"/>
      <c r="N257" s="126"/>
    </row>
    <row r="258" spans="8:14" x14ac:dyDescent="0.3">
      <c r="H258" s="299"/>
      <c r="I258" s="289"/>
      <c r="J258" s="126"/>
      <c r="K258" s="126"/>
      <c r="L258" s="126"/>
      <c r="M258" s="126"/>
      <c r="N258" s="126"/>
    </row>
    <row r="259" spans="8:14" x14ac:dyDescent="0.3">
      <c r="H259" s="299"/>
      <c r="I259" s="289"/>
      <c r="J259" s="126"/>
      <c r="K259" s="126"/>
      <c r="L259" s="126"/>
      <c r="M259" s="126"/>
      <c r="N259" s="126"/>
    </row>
    <row r="260" spans="8:14" x14ac:dyDescent="0.3">
      <c r="H260" s="299"/>
      <c r="I260" s="289"/>
      <c r="J260" s="126"/>
      <c r="K260" s="126"/>
      <c r="L260" s="126"/>
      <c r="M260" s="126"/>
      <c r="N260" s="126"/>
    </row>
    <row r="261" spans="8:14" x14ac:dyDescent="0.3">
      <c r="H261" s="299"/>
      <c r="I261" s="289"/>
      <c r="J261" s="126"/>
      <c r="K261" s="126"/>
      <c r="L261" s="126"/>
      <c r="M261" s="126"/>
      <c r="N261" s="126"/>
    </row>
    <row r="262" spans="8:14" x14ac:dyDescent="0.3">
      <c r="H262" s="299"/>
      <c r="I262" s="289"/>
      <c r="J262" s="126"/>
      <c r="K262" s="126"/>
      <c r="L262" s="126"/>
      <c r="M262" s="126"/>
      <c r="N262" s="126"/>
    </row>
    <row r="263" spans="8:14" x14ac:dyDescent="0.3">
      <c r="H263" s="299"/>
      <c r="I263" s="289"/>
      <c r="J263" s="126"/>
      <c r="K263" s="126"/>
      <c r="L263" s="126"/>
      <c r="M263" s="126"/>
      <c r="N263" s="126"/>
    </row>
    <row r="264" spans="8:14" x14ac:dyDescent="0.3">
      <c r="H264" s="299"/>
      <c r="I264" s="289"/>
      <c r="J264" s="126"/>
      <c r="K264" s="126"/>
      <c r="L264" s="126"/>
      <c r="M264" s="126"/>
      <c r="N264" s="126"/>
    </row>
    <row r="265" spans="8:14" x14ac:dyDescent="0.3">
      <c r="H265" s="299"/>
      <c r="I265" s="289"/>
      <c r="J265" s="126"/>
      <c r="K265" s="126"/>
      <c r="L265" s="126"/>
      <c r="M265" s="126"/>
      <c r="N265" s="126"/>
    </row>
    <row r="266" spans="8:14" x14ac:dyDescent="0.3">
      <c r="H266" s="299"/>
      <c r="I266" s="289"/>
      <c r="J266" s="126"/>
      <c r="K266" s="126"/>
      <c r="L266" s="126"/>
      <c r="M266" s="126"/>
      <c r="N266" s="126"/>
    </row>
    <row r="267" spans="8:14" x14ac:dyDescent="0.3">
      <c r="H267" s="299"/>
      <c r="I267" s="289"/>
      <c r="J267" s="126"/>
      <c r="K267" s="126"/>
      <c r="L267" s="126"/>
      <c r="M267" s="126"/>
      <c r="N267" s="126"/>
    </row>
    <row r="268" spans="8:14" x14ac:dyDescent="0.3">
      <c r="H268" s="299"/>
      <c r="I268" s="289"/>
      <c r="J268" s="126"/>
      <c r="K268" s="126"/>
      <c r="L268" s="126"/>
      <c r="M268" s="126"/>
      <c r="N268" s="126"/>
    </row>
    <row r="269" spans="8:14" x14ac:dyDescent="0.3">
      <c r="H269" s="299"/>
      <c r="I269" s="289"/>
      <c r="J269" s="126"/>
      <c r="K269" s="126"/>
      <c r="L269" s="126"/>
      <c r="M269" s="126"/>
      <c r="N269" s="126"/>
    </row>
    <row r="270" spans="8:14" x14ac:dyDescent="0.3">
      <c r="H270" s="299"/>
      <c r="I270" s="289"/>
      <c r="J270" s="126"/>
      <c r="K270" s="126"/>
      <c r="L270" s="126"/>
      <c r="M270" s="126"/>
      <c r="N270" s="126"/>
    </row>
    <row r="271" spans="8:14" x14ac:dyDescent="0.3">
      <c r="H271" s="299"/>
      <c r="I271" s="289"/>
      <c r="J271" s="126"/>
      <c r="K271" s="126"/>
      <c r="L271" s="126"/>
      <c r="M271" s="126"/>
      <c r="N271" s="126"/>
    </row>
    <row r="272" spans="8:14" x14ac:dyDescent="0.3">
      <c r="H272" s="299"/>
      <c r="N272" s="290"/>
    </row>
    <row r="273" spans="8:14" x14ac:dyDescent="0.3">
      <c r="H273" s="299"/>
      <c r="N273" s="290"/>
    </row>
    <row r="274" spans="8:14" x14ac:dyDescent="0.3">
      <c r="H274" s="299"/>
      <c r="N274" s="290"/>
    </row>
    <row r="275" spans="8:14" x14ac:dyDescent="0.3">
      <c r="H275" s="299"/>
      <c r="N275" s="290"/>
    </row>
    <row r="276" spans="8:14" x14ac:dyDescent="0.3">
      <c r="H276" s="299"/>
      <c r="N276" s="290"/>
    </row>
    <row r="277" spans="8:14" x14ac:dyDescent="0.3">
      <c r="H277" s="299"/>
      <c r="N277" s="290"/>
    </row>
    <row r="278" spans="8:14" x14ac:dyDescent="0.3">
      <c r="H278" s="299"/>
      <c r="N278" s="290"/>
    </row>
    <row r="279" spans="8:14" x14ac:dyDescent="0.3">
      <c r="H279" s="299"/>
      <c r="N279" s="290"/>
    </row>
    <row r="280" spans="8:14" x14ac:dyDescent="0.3">
      <c r="H280" s="299"/>
      <c r="N280" s="290"/>
    </row>
    <row r="281" spans="8:14" x14ac:dyDescent="0.3">
      <c r="H281" s="299"/>
      <c r="N281" s="290"/>
    </row>
    <row r="282" spans="8:14" x14ac:dyDescent="0.3">
      <c r="H282" s="299"/>
      <c r="N282" s="290"/>
    </row>
    <row r="283" spans="8:14" x14ac:dyDescent="0.3">
      <c r="H283" s="299"/>
      <c r="N283" s="290"/>
    </row>
    <row r="284" spans="8:14" x14ac:dyDescent="0.3">
      <c r="H284" s="299"/>
      <c r="N284" s="290"/>
    </row>
    <row r="285" spans="8:14" x14ac:dyDescent="0.3">
      <c r="H285" s="300"/>
      <c r="N285" s="290"/>
    </row>
    <row r="286" spans="8:14" x14ac:dyDescent="0.3">
      <c r="H286" s="300"/>
      <c r="N286" s="290"/>
    </row>
    <row r="287" spans="8:14" x14ac:dyDescent="0.3">
      <c r="H287" s="300"/>
      <c r="N287" s="290"/>
    </row>
    <row r="288" spans="8:14" x14ac:dyDescent="0.3">
      <c r="H288" s="300"/>
      <c r="N288" s="290"/>
    </row>
    <row r="289" spans="8:14" x14ac:dyDescent="0.3">
      <c r="H289" s="300"/>
      <c r="N289" s="290"/>
    </row>
    <row r="290" spans="8:14" x14ac:dyDescent="0.3">
      <c r="H290" s="300"/>
      <c r="N290" s="290"/>
    </row>
    <row r="291" spans="8:14" x14ac:dyDescent="0.3">
      <c r="H291" s="300"/>
      <c r="N291" s="290"/>
    </row>
    <row r="292" spans="8:14" x14ac:dyDescent="0.3">
      <c r="H292" s="300"/>
      <c r="N292" s="290"/>
    </row>
    <row r="293" spans="8:14" x14ac:dyDescent="0.3">
      <c r="H293" s="300"/>
      <c r="N293" s="290"/>
    </row>
    <row r="294" spans="8:14" x14ac:dyDescent="0.3">
      <c r="H294" s="300"/>
      <c r="N294" s="290"/>
    </row>
    <row r="295" spans="8:14" x14ac:dyDescent="0.3">
      <c r="H295" s="300"/>
      <c r="N295" s="290"/>
    </row>
    <row r="296" spans="8:14" x14ac:dyDescent="0.3">
      <c r="H296" s="300"/>
      <c r="N296" s="290"/>
    </row>
    <row r="297" spans="8:14" x14ac:dyDescent="0.3">
      <c r="H297" s="300"/>
      <c r="N297" s="290"/>
    </row>
    <row r="298" spans="8:14" x14ac:dyDescent="0.3">
      <c r="H298" s="300"/>
      <c r="N298" s="290"/>
    </row>
    <row r="299" spans="8:14" x14ac:dyDescent="0.3">
      <c r="H299" s="300"/>
      <c r="N299" s="290"/>
    </row>
    <row r="300" spans="8:14" x14ac:dyDescent="0.3">
      <c r="H300" s="300"/>
      <c r="N300" s="290"/>
    </row>
    <row r="301" spans="8:14" x14ac:dyDescent="0.3">
      <c r="H301" s="300"/>
      <c r="N301" s="290"/>
    </row>
    <row r="302" spans="8:14" x14ac:dyDescent="0.3">
      <c r="H302" s="300"/>
      <c r="N302" s="290"/>
    </row>
    <row r="303" spans="8:14" x14ac:dyDescent="0.3">
      <c r="H303" s="300"/>
      <c r="N303" s="290"/>
    </row>
    <row r="304" spans="8:14" x14ac:dyDescent="0.3">
      <c r="H304" s="300"/>
      <c r="N304" s="290"/>
    </row>
    <row r="305" spans="8:14" x14ac:dyDescent="0.3">
      <c r="H305" s="300"/>
      <c r="N305" s="290"/>
    </row>
    <row r="306" spans="8:14" x14ac:dyDescent="0.3">
      <c r="H306" s="300"/>
      <c r="N306" s="290"/>
    </row>
    <row r="307" spans="8:14" x14ac:dyDescent="0.3">
      <c r="H307" s="300"/>
      <c r="N307" s="290"/>
    </row>
    <row r="308" spans="8:14" x14ac:dyDescent="0.3">
      <c r="H308" s="300"/>
      <c r="N308" s="290"/>
    </row>
    <row r="309" spans="8:14" x14ac:dyDescent="0.3">
      <c r="H309" s="300"/>
      <c r="N309" s="290"/>
    </row>
    <row r="310" spans="8:14" x14ac:dyDescent="0.3">
      <c r="H310" s="300"/>
      <c r="N310" s="290"/>
    </row>
    <row r="311" spans="8:14" x14ac:dyDescent="0.3">
      <c r="H311" s="300"/>
      <c r="N311" s="290"/>
    </row>
    <row r="312" spans="8:14" x14ac:dyDescent="0.3">
      <c r="H312" s="300"/>
      <c r="N312" s="290"/>
    </row>
    <row r="313" spans="8:14" x14ac:dyDescent="0.3">
      <c r="H313" s="300"/>
      <c r="N313" s="290"/>
    </row>
    <row r="314" spans="8:14" x14ac:dyDescent="0.3">
      <c r="H314" s="300"/>
      <c r="N314" s="290"/>
    </row>
    <row r="315" spans="8:14" x14ac:dyDescent="0.3">
      <c r="H315" s="300"/>
      <c r="N315" s="290"/>
    </row>
    <row r="316" spans="8:14" x14ac:dyDescent="0.3">
      <c r="H316" s="300"/>
      <c r="N316" s="290"/>
    </row>
    <row r="317" spans="8:14" x14ac:dyDescent="0.3">
      <c r="H317" s="300"/>
      <c r="N317" s="290"/>
    </row>
    <row r="318" spans="8:14" x14ac:dyDescent="0.3">
      <c r="H318" s="300"/>
      <c r="N318" s="290"/>
    </row>
    <row r="319" spans="8:14" x14ac:dyDescent="0.3">
      <c r="H319" s="300"/>
      <c r="N319" s="290"/>
    </row>
    <row r="320" spans="8:14" x14ac:dyDescent="0.3">
      <c r="H320" s="300"/>
      <c r="N320" s="290"/>
    </row>
    <row r="321" spans="8:14" x14ac:dyDescent="0.3">
      <c r="H321" s="300"/>
      <c r="N321" s="290"/>
    </row>
    <row r="322" spans="8:14" x14ac:dyDescent="0.3">
      <c r="H322" s="300"/>
      <c r="N322" s="290"/>
    </row>
    <row r="323" spans="8:14" x14ac:dyDescent="0.3">
      <c r="H323" s="300"/>
      <c r="N323" s="290"/>
    </row>
    <row r="324" spans="8:14" x14ac:dyDescent="0.3">
      <c r="H324" s="300"/>
      <c r="N324" s="290"/>
    </row>
    <row r="325" spans="8:14" x14ac:dyDescent="0.3">
      <c r="H325" s="300"/>
      <c r="N325" s="290"/>
    </row>
    <row r="326" spans="8:14" x14ac:dyDescent="0.3">
      <c r="H326" s="300"/>
      <c r="N326" s="290"/>
    </row>
    <row r="327" spans="8:14" x14ac:dyDescent="0.3">
      <c r="H327" s="300"/>
      <c r="N327" s="290"/>
    </row>
    <row r="328" spans="8:14" x14ac:dyDescent="0.3">
      <c r="H328" s="300"/>
      <c r="N328" s="290"/>
    </row>
    <row r="329" spans="8:14" x14ac:dyDescent="0.3">
      <c r="H329" s="300"/>
      <c r="N329" s="290"/>
    </row>
    <row r="330" spans="8:14" x14ac:dyDescent="0.3">
      <c r="H330" s="300"/>
      <c r="N330" s="290"/>
    </row>
    <row r="331" spans="8:14" x14ac:dyDescent="0.3">
      <c r="H331" s="300"/>
      <c r="N331" s="290"/>
    </row>
    <row r="332" spans="8:14" x14ac:dyDescent="0.3">
      <c r="H332" s="300"/>
      <c r="N332" s="290"/>
    </row>
    <row r="333" spans="8:14" x14ac:dyDescent="0.3">
      <c r="H333" s="300"/>
      <c r="N333" s="290"/>
    </row>
    <row r="334" spans="8:14" x14ac:dyDescent="0.3">
      <c r="H334" s="300"/>
      <c r="N334" s="290"/>
    </row>
    <row r="335" spans="8:14" x14ac:dyDescent="0.3">
      <c r="H335" s="300"/>
      <c r="N335" s="290"/>
    </row>
    <row r="336" spans="8:14" x14ac:dyDescent="0.3">
      <c r="H336" s="300"/>
      <c r="N336" s="290"/>
    </row>
    <row r="337" spans="8:14" x14ac:dyDescent="0.3">
      <c r="H337" s="300"/>
      <c r="N337" s="290"/>
    </row>
    <row r="338" spans="8:14" x14ac:dyDescent="0.3">
      <c r="H338" s="300"/>
      <c r="N338" s="290"/>
    </row>
    <row r="339" spans="8:14" x14ac:dyDescent="0.3">
      <c r="H339" s="300"/>
      <c r="N339" s="290"/>
    </row>
    <row r="340" spans="8:14" x14ac:dyDescent="0.3">
      <c r="H340" s="300"/>
      <c r="N340" s="290"/>
    </row>
    <row r="341" spans="8:14" x14ac:dyDescent="0.3">
      <c r="H341" s="300"/>
      <c r="N341" s="290"/>
    </row>
    <row r="342" spans="8:14" x14ac:dyDescent="0.3">
      <c r="H342" s="300"/>
      <c r="N342" s="290"/>
    </row>
    <row r="343" spans="8:14" x14ac:dyDescent="0.3">
      <c r="H343" s="300"/>
      <c r="N343" s="290"/>
    </row>
    <row r="344" spans="8:14" x14ac:dyDescent="0.3">
      <c r="H344" s="300"/>
      <c r="N344" s="290"/>
    </row>
    <row r="345" spans="8:14" x14ac:dyDescent="0.3">
      <c r="H345" s="300"/>
      <c r="N345" s="290"/>
    </row>
    <row r="346" spans="8:14" x14ac:dyDescent="0.3">
      <c r="H346" s="300"/>
      <c r="N346" s="290"/>
    </row>
    <row r="347" spans="8:14" x14ac:dyDescent="0.3">
      <c r="H347" s="300"/>
      <c r="N347" s="290"/>
    </row>
    <row r="348" spans="8:14" x14ac:dyDescent="0.3">
      <c r="H348" s="300"/>
      <c r="N348" s="290"/>
    </row>
    <row r="349" spans="8:14" x14ac:dyDescent="0.3">
      <c r="H349" s="300"/>
      <c r="N349" s="290"/>
    </row>
    <row r="350" spans="8:14" x14ac:dyDescent="0.3">
      <c r="H350" s="300"/>
      <c r="N350" s="290"/>
    </row>
    <row r="351" spans="8:14" x14ac:dyDescent="0.3">
      <c r="H351" s="300"/>
      <c r="N351" s="290"/>
    </row>
    <row r="352" spans="8:14" x14ac:dyDescent="0.3">
      <c r="H352" s="300"/>
      <c r="N352" s="290"/>
    </row>
    <row r="353" spans="8:14" x14ac:dyDescent="0.3">
      <c r="H353" s="300"/>
      <c r="N353" s="290"/>
    </row>
    <row r="354" spans="8:14" x14ac:dyDescent="0.3">
      <c r="H354" s="300"/>
      <c r="N354" s="290"/>
    </row>
    <row r="355" spans="8:14" x14ac:dyDescent="0.3">
      <c r="H355" s="300"/>
      <c r="N355" s="290"/>
    </row>
    <row r="356" spans="8:14" x14ac:dyDescent="0.3">
      <c r="H356" s="300"/>
      <c r="N356" s="290"/>
    </row>
    <row r="357" spans="8:14" x14ac:dyDescent="0.3">
      <c r="H357" s="300"/>
      <c r="N357" s="290"/>
    </row>
    <row r="358" spans="8:14" x14ac:dyDescent="0.3">
      <c r="H358" s="300"/>
      <c r="N358" s="290"/>
    </row>
    <row r="359" spans="8:14" x14ac:dyDescent="0.3">
      <c r="H359" s="300"/>
      <c r="N359" s="290"/>
    </row>
    <row r="360" spans="8:14" x14ac:dyDescent="0.3">
      <c r="H360" s="300"/>
      <c r="N360" s="290"/>
    </row>
    <row r="361" spans="8:14" x14ac:dyDescent="0.3">
      <c r="H361" s="300"/>
      <c r="N361" s="290"/>
    </row>
    <row r="362" spans="8:14" x14ac:dyDescent="0.3">
      <c r="H362" s="300"/>
      <c r="N362" s="290"/>
    </row>
    <row r="363" spans="8:14" x14ac:dyDescent="0.3">
      <c r="H363" s="300"/>
      <c r="N363" s="290"/>
    </row>
    <row r="364" spans="8:14" x14ac:dyDescent="0.3">
      <c r="H364" s="300"/>
      <c r="N364" s="290"/>
    </row>
    <row r="365" spans="8:14" x14ac:dyDescent="0.3">
      <c r="H365" s="300"/>
      <c r="N365" s="290"/>
    </row>
    <row r="366" spans="8:14" x14ac:dyDescent="0.3">
      <c r="H366" s="300"/>
      <c r="N366" s="290"/>
    </row>
    <row r="367" spans="8:14" x14ac:dyDescent="0.3">
      <c r="H367" s="300"/>
      <c r="N367" s="290"/>
    </row>
    <row r="368" spans="8:14" x14ac:dyDescent="0.3">
      <c r="H368" s="300"/>
      <c r="N368" s="290"/>
    </row>
    <row r="369" spans="8:14" x14ac:dyDescent="0.3">
      <c r="H369" s="300"/>
      <c r="N369" s="290"/>
    </row>
    <row r="370" spans="8:14" x14ac:dyDescent="0.3">
      <c r="H370" s="300"/>
      <c r="N370" s="290"/>
    </row>
    <row r="371" spans="8:14" x14ac:dyDescent="0.3">
      <c r="H371" s="300"/>
      <c r="N371" s="290"/>
    </row>
    <row r="372" spans="8:14" x14ac:dyDescent="0.3">
      <c r="H372" s="300"/>
      <c r="N372" s="290"/>
    </row>
    <row r="373" spans="8:14" x14ac:dyDescent="0.3">
      <c r="H373" s="300"/>
      <c r="N373" s="290"/>
    </row>
    <row r="374" spans="8:14" x14ac:dyDescent="0.3">
      <c r="H374" s="300"/>
      <c r="N374" s="290"/>
    </row>
    <row r="375" spans="8:14" x14ac:dyDescent="0.3">
      <c r="H375" s="300"/>
      <c r="N375" s="290"/>
    </row>
    <row r="376" spans="8:14" x14ac:dyDescent="0.3">
      <c r="H376" s="300"/>
      <c r="N376" s="290"/>
    </row>
    <row r="377" spans="8:14" x14ac:dyDescent="0.3">
      <c r="H377" s="300"/>
      <c r="N377" s="290"/>
    </row>
    <row r="378" spans="8:14" x14ac:dyDescent="0.3">
      <c r="H378" s="300"/>
      <c r="N378" s="290"/>
    </row>
    <row r="379" spans="8:14" x14ac:dyDescent="0.3">
      <c r="H379" s="300"/>
      <c r="N379" s="290"/>
    </row>
    <row r="380" spans="8:14" x14ac:dyDescent="0.3">
      <c r="H380" s="300"/>
      <c r="N380" s="290"/>
    </row>
    <row r="381" spans="8:14" x14ac:dyDescent="0.3">
      <c r="H381" s="300"/>
      <c r="N381" s="290"/>
    </row>
    <row r="382" spans="8:14" x14ac:dyDescent="0.3">
      <c r="H382" s="300"/>
      <c r="N382" s="290"/>
    </row>
    <row r="383" spans="8:14" x14ac:dyDescent="0.3">
      <c r="H383" s="300"/>
      <c r="N383" s="290"/>
    </row>
    <row r="384" spans="8:14" x14ac:dyDescent="0.3">
      <c r="H384" s="300"/>
      <c r="N384" s="290"/>
    </row>
    <row r="385" spans="8:14" x14ac:dyDescent="0.3">
      <c r="H385" s="300"/>
      <c r="N385" s="290"/>
    </row>
    <row r="386" spans="8:14" x14ac:dyDescent="0.3">
      <c r="H386" s="300"/>
      <c r="N386" s="290"/>
    </row>
    <row r="387" spans="8:14" x14ac:dyDescent="0.3">
      <c r="H387" s="300"/>
      <c r="N387" s="290"/>
    </row>
    <row r="388" spans="8:14" x14ac:dyDescent="0.3">
      <c r="H388" s="300"/>
      <c r="N388" s="290"/>
    </row>
    <row r="389" spans="8:14" x14ac:dyDescent="0.3">
      <c r="H389" s="300"/>
      <c r="N389" s="290"/>
    </row>
    <row r="390" spans="8:14" x14ac:dyDescent="0.3">
      <c r="H390" s="300"/>
      <c r="N390" s="290"/>
    </row>
    <row r="391" spans="8:14" x14ac:dyDescent="0.3">
      <c r="H391" s="300"/>
      <c r="N391" s="290"/>
    </row>
    <row r="392" spans="8:14" x14ac:dyDescent="0.3">
      <c r="H392" s="300"/>
      <c r="N392" s="290"/>
    </row>
    <row r="393" spans="8:14" x14ac:dyDescent="0.3">
      <c r="H393" s="300"/>
      <c r="N393" s="290"/>
    </row>
    <row r="394" spans="8:14" x14ac:dyDescent="0.3">
      <c r="H394" s="300"/>
      <c r="N394" s="290"/>
    </row>
    <row r="395" spans="8:14" x14ac:dyDescent="0.3">
      <c r="H395" s="300"/>
      <c r="N395" s="290"/>
    </row>
    <row r="396" spans="8:14" x14ac:dyDescent="0.3">
      <c r="H396" s="300"/>
      <c r="N396" s="290"/>
    </row>
    <row r="397" spans="8:14" x14ac:dyDescent="0.3">
      <c r="H397" s="300"/>
      <c r="N397" s="290"/>
    </row>
    <row r="398" spans="8:14" x14ac:dyDescent="0.3">
      <c r="H398" s="300"/>
      <c r="N398" s="290"/>
    </row>
    <row r="399" spans="8:14" x14ac:dyDescent="0.3">
      <c r="H399" s="300"/>
      <c r="N399" s="290"/>
    </row>
    <row r="400" spans="8:14" x14ac:dyDescent="0.3">
      <c r="H400" s="300"/>
      <c r="N400" s="290"/>
    </row>
    <row r="401" spans="8:14" x14ac:dyDescent="0.3">
      <c r="H401" s="300"/>
      <c r="N401" s="290"/>
    </row>
    <row r="402" spans="8:14" x14ac:dyDescent="0.3">
      <c r="H402" s="300"/>
      <c r="N402" s="290"/>
    </row>
    <row r="403" spans="8:14" x14ac:dyDescent="0.3">
      <c r="H403" s="300"/>
      <c r="N403" s="290"/>
    </row>
    <row r="404" spans="8:14" x14ac:dyDescent="0.3">
      <c r="H404" s="300"/>
      <c r="N404" s="290"/>
    </row>
    <row r="405" spans="8:14" x14ac:dyDescent="0.3">
      <c r="H405" s="300"/>
      <c r="N405" s="290"/>
    </row>
    <row r="406" spans="8:14" x14ac:dyDescent="0.3">
      <c r="H406" s="300"/>
      <c r="N406" s="290"/>
    </row>
    <row r="407" spans="8:14" x14ac:dyDescent="0.3">
      <c r="H407" s="300"/>
      <c r="N407" s="290"/>
    </row>
    <row r="408" spans="8:14" x14ac:dyDescent="0.3">
      <c r="H408" s="300"/>
      <c r="N408" s="290"/>
    </row>
    <row r="409" spans="8:14" x14ac:dyDescent="0.3">
      <c r="H409" s="300"/>
      <c r="N409" s="290"/>
    </row>
    <row r="410" spans="8:14" x14ac:dyDescent="0.3">
      <c r="H410" s="300"/>
      <c r="N410" s="290"/>
    </row>
    <row r="411" spans="8:14" x14ac:dyDescent="0.3">
      <c r="H411" s="300"/>
      <c r="N411" s="290"/>
    </row>
    <row r="412" spans="8:14" x14ac:dyDescent="0.3">
      <c r="H412" s="300"/>
      <c r="N412" s="290"/>
    </row>
    <row r="413" spans="8:14" x14ac:dyDescent="0.3">
      <c r="H413" s="300"/>
      <c r="N413" s="290"/>
    </row>
    <row r="414" spans="8:14" x14ac:dyDescent="0.3">
      <c r="H414" s="300"/>
      <c r="N414" s="290"/>
    </row>
    <row r="415" spans="8:14" x14ac:dyDescent="0.3">
      <c r="H415" s="300"/>
      <c r="N415" s="290"/>
    </row>
    <row r="416" spans="8:14" x14ac:dyDescent="0.3">
      <c r="H416" s="300"/>
      <c r="N416" s="290"/>
    </row>
    <row r="417" spans="8:14" x14ac:dyDescent="0.3">
      <c r="H417" s="300"/>
      <c r="N417" s="290"/>
    </row>
    <row r="418" spans="8:14" x14ac:dyDescent="0.3">
      <c r="H418" s="300"/>
      <c r="N418" s="290"/>
    </row>
    <row r="419" spans="8:14" x14ac:dyDescent="0.3">
      <c r="H419" s="300"/>
      <c r="N419" s="290"/>
    </row>
    <row r="420" spans="8:14" x14ac:dyDescent="0.3">
      <c r="H420" s="300"/>
      <c r="N420" s="290"/>
    </row>
    <row r="421" spans="8:14" x14ac:dyDescent="0.3">
      <c r="H421" s="300"/>
      <c r="N421" s="290"/>
    </row>
    <row r="422" spans="8:14" x14ac:dyDescent="0.3">
      <c r="H422" s="300"/>
      <c r="N422" s="290"/>
    </row>
    <row r="423" spans="8:14" x14ac:dyDescent="0.3">
      <c r="H423" s="300"/>
      <c r="N423" s="290"/>
    </row>
    <row r="424" spans="8:14" x14ac:dyDescent="0.3">
      <c r="H424" s="300"/>
      <c r="N424" s="290"/>
    </row>
    <row r="425" spans="8:14" x14ac:dyDescent="0.3">
      <c r="H425" s="300"/>
      <c r="N425" s="290"/>
    </row>
    <row r="426" spans="8:14" x14ac:dyDescent="0.3">
      <c r="H426" s="300"/>
      <c r="N426" s="290"/>
    </row>
    <row r="427" spans="8:14" x14ac:dyDescent="0.3">
      <c r="H427" s="300"/>
      <c r="N427" s="290"/>
    </row>
    <row r="428" spans="8:14" x14ac:dyDescent="0.3">
      <c r="H428" s="300"/>
      <c r="N428" s="290"/>
    </row>
    <row r="429" spans="8:14" x14ac:dyDescent="0.3">
      <c r="H429" s="300"/>
      <c r="N429" s="290"/>
    </row>
    <row r="430" spans="8:14" x14ac:dyDescent="0.3">
      <c r="H430" s="300"/>
      <c r="N430" s="290"/>
    </row>
    <row r="431" spans="8:14" x14ac:dyDescent="0.3">
      <c r="H431" s="300"/>
      <c r="N431" s="290"/>
    </row>
    <row r="432" spans="8:14" x14ac:dyDescent="0.3">
      <c r="H432" s="300"/>
      <c r="N432" s="290"/>
    </row>
    <row r="433" spans="8:14" x14ac:dyDescent="0.3">
      <c r="H433" s="300"/>
      <c r="N433" s="290"/>
    </row>
    <row r="434" spans="8:14" x14ac:dyDescent="0.3">
      <c r="H434" s="300"/>
      <c r="N434" s="290"/>
    </row>
    <row r="435" spans="8:14" x14ac:dyDescent="0.3">
      <c r="H435" s="300"/>
      <c r="N435" s="290"/>
    </row>
    <row r="436" spans="8:14" x14ac:dyDescent="0.3">
      <c r="H436" s="300"/>
      <c r="N436" s="290"/>
    </row>
    <row r="437" spans="8:14" x14ac:dyDescent="0.3">
      <c r="H437" s="300"/>
      <c r="N437" s="290"/>
    </row>
    <row r="438" spans="8:14" x14ac:dyDescent="0.3">
      <c r="H438" s="300"/>
      <c r="N438" s="290"/>
    </row>
    <row r="439" spans="8:14" x14ac:dyDescent="0.3">
      <c r="H439" s="300"/>
      <c r="N439" s="290"/>
    </row>
    <row r="440" spans="8:14" x14ac:dyDescent="0.3">
      <c r="H440" s="300"/>
      <c r="N440" s="290"/>
    </row>
    <row r="441" spans="8:14" x14ac:dyDescent="0.3">
      <c r="H441" s="300"/>
      <c r="N441" s="290"/>
    </row>
    <row r="442" spans="8:14" x14ac:dyDescent="0.3">
      <c r="H442" s="300"/>
      <c r="N442" s="290"/>
    </row>
    <row r="443" spans="8:14" x14ac:dyDescent="0.3">
      <c r="H443" s="300"/>
      <c r="N443" s="290"/>
    </row>
    <row r="444" spans="8:14" x14ac:dyDescent="0.3">
      <c r="H444" s="300"/>
      <c r="N444" s="290"/>
    </row>
    <row r="445" spans="8:14" x14ac:dyDescent="0.3">
      <c r="H445" s="300"/>
      <c r="N445" s="290"/>
    </row>
    <row r="446" spans="8:14" x14ac:dyDescent="0.3">
      <c r="H446" s="300"/>
      <c r="N446" s="290"/>
    </row>
    <row r="447" spans="8:14" x14ac:dyDescent="0.3">
      <c r="H447" s="300"/>
      <c r="N447" s="290"/>
    </row>
    <row r="448" spans="8:14" x14ac:dyDescent="0.3">
      <c r="H448" s="300"/>
      <c r="N448" s="290"/>
    </row>
    <row r="449" spans="8:14" x14ac:dyDescent="0.3">
      <c r="H449" s="300"/>
      <c r="N449" s="290"/>
    </row>
    <row r="450" spans="8:14" x14ac:dyDescent="0.3">
      <c r="H450" s="300"/>
      <c r="N450" s="290"/>
    </row>
    <row r="451" spans="8:14" x14ac:dyDescent="0.3">
      <c r="H451" s="300"/>
      <c r="N451" s="290"/>
    </row>
    <row r="452" spans="8:14" x14ac:dyDescent="0.3">
      <c r="H452" s="300"/>
      <c r="N452" s="290"/>
    </row>
    <row r="453" spans="8:14" x14ac:dyDescent="0.3">
      <c r="H453" s="300"/>
      <c r="N453" s="290"/>
    </row>
    <row r="454" spans="8:14" x14ac:dyDescent="0.3">
      <c r="H454" s="300"/>
      <c r="N454" s="290"/>
    </row>
    <row r="455" spans="8:14" x14ac:dyDescent="0.3">
      <c r="H455" s="300"/>
      <c r="N455" s="290"/>
    </row>
    <row r="456" spans="8:14" x14ac:dyDescent="0.3">
      <c r="H456" s="300"/>
      <c r="N456" s="290"/>
    </row>
    <row r="457" spans="8:14" x14ac:dyDescent="0.3">
      <c r="H457" s="300"/>
      <c r="N457" s="290"/>
    </row>
    <row r="458" spans="8:14" x14ac:dyDescent="0.3">
      <c r="H458" s="300"/>
      <c r="N458" s="290"/>
    </row>
    <row r="459" spans="8:14" x14ac:dyDescent="0.3">
      <c r="H459" s="300"/>
      <c r="N459" s="290"/>
    </row>
    <row r="460" spans="8:14" x14ac:dyDescent="0.3">
      <c r="H460" s="300"/>
      <c r="N460" s="290"/>
    </row>
    <row r="461" spans="8:14" x14ac:dyDescent="0.3">
      <c r="H461" s="300"/>
      <c r="N461" s="290"/>
    </row>
    <row r="462" spans="8:14" x14ac:dyDescent="0.3">
      <c r="H462" s="300"/>
      <c r="N462" s="290"/>
    </row>
    <row r="463" spans="8:14" x14ac:dyDescent="0.3">
      <c r="H463" s="300"/>
      <c r="N463" s="290"/>
    </row>
    <row r="464" spans="8:14" x14ac:dyDescent="0.3">
      <c r="H464" s="300"/>
      <c r="N464" s="290"/>
    </row>
    <row r="465" spans="8:14" x14ac:dyDescent="0.3">
      <c r="H465" s="300"/>
      <c r="N465" s="290"/>
    </row>
    <row r="466" spans="8:14" x14ac:dyDescent="0.3">
      <c r="H466" s="300"/>
      <c r="N466" s="290"/>
    </row>
    <row r="467" spans="8:14" x14ac:dyDescent="0.3">
      <c r="H467" s="300"/>
      <c r="N467" s="290"/>
    </row>
    <row r="468" spans="8:14" x14ac:dyDescent="0.3">
      <c r="H468" s="300"/>
      <c r="N468" s="290"/>
    </row>
    <row r="469" spans="8:14" x14ac:dyDescent="0.3">
      <c r="H469" s="300"/>
      <c r="N469" s="290"/>
    </row>
    <row r="470" spans="8:14" x14ac:dyDescent="0.3">
      <c r="H470" s="300"/>
      <c r="N470" s="290"/>
    </row>
    <row r="471" spans="8:14" x14ac:dyDescent="0.3">
      <c r="H471" s="300"/>
      <c r="N471" s="290"/>
    </row>
    <row r="472" spans="8:14" x14ac:dyDescent="0.3">
      <c r="H472" s="300"/>
      <c r="N472" s="290"/>
    </row>
    <row r="473" spans="8:14" x14ac:dyDescent="0.3">
      <c r="H473" s="300"/>
      <c r="N473" s="290"/>
    </row>
    <row r="474" spans="8:14" x14ac:dyDescent="0.3">
      <c r="H474" s="300"/>
      <c r="N474" s="290"/>
    </row>
    <row r="475" spans="8:14" x14ac:dyDescent="0.3">
      <c r="H475" s="300"/>
      <c r="N475" s="290"/>
    </row>
    <row r="476" spans="8:14" x14ac:dyDescent="0.3">
      <c r="H476" s="300"/>
      <c r="N476" s="290"/>
    </row>
    <row r="477" spans="8:14" x14ac:dyDescent="0.3">
      <c r="H477" s="300"/>
      <c r="N477" s="290"/>
    </row>
    <row r="478" spans="8:14" x14ac:dyDescent="0.3">
      <c r="H478" s="300"/>
      <c r="N478" s="290"/>
    </row>
    <row r="479" spans="8:14" x14ac:dyDescent="0.3">
      <c r="H479" s="300"/>
      <c r="N479" s="290"/>
    </row>
    <row r="480" spans="8:14" x14ac:dyDescent="0.3">
      <c r="H480" s="300"/>
      <c r="N480" s="290"/>
    </row>
    <row r="481" spans="8:14" x14ac:dyDescent="0.3">
      <c r="H481" s="300"/>
      <c r="N481" s="290"/>
    </row>
    <row r="482" spans="8:14" x14ac:dyDescent="0.3">
      <c r="H482" s="300"/>
      <c r="N482" s="290"/>
    </row>
    <row r="483" spans="8:14" x14ac:dyDescent="0.3">
      <c r="H483" s="300"/>
      <c r="N483" s="290"/>
    </row>
    <row r="484" spans="8:14" x14ac:dyDescent="0.3">
      <c r="H484" s="300"/>
      <c r="N484" s="290"/>
    </row>
    <row r="485" spans="8:14" x14ac:dyDescent="0.3">
      <c r="H485" s="300"/>
      <c r="N485" s="290"/>
    </row>
    <row r="486" spans="8:14" x14ac:dyDescent="0.3">
      <c r="H486" s="300"/>
      <c r="N486" s="290"/>
    </row>
    <row r="487" spans="8:14" x14ac:dyDescent="0.3">
      <c r="H487" s="300"/>
      <c r="N487" s="290"/>
    </row>
    <row r="488" spans="8:14" x14ac:dyDescent="0.3">
      <c r="H488" s="300"/>
      <c r="N488" s="290"/>
    </row>
    <row r="489" spans="8:14" x14ac:dyDescent="0.3">
      <c r="H489" s="300"/>
      <c r="N489" s="290"/>
    </row>
    <row r="490" spans="8:14" x14ac:dyDescent="0.3">
      <c r="H490" s="300"/>
      <c r="N490" s="290"/>
    </row>
    <row r="491" spans="8:14" x14ac:dyDescent="0.3">
      <c r="H491" s="300"/>
      <c r="N491" s="290"/>
    </row>
    <row r="492" spans="8:14" x14ac:dyDescent="0.3">
      <c r="H492" s="300"/>
      <c r="N492" s="290"/>
    </row>
    <row r="493" spans="8:14" x14ac:dyDescent="0.3">
      <c r="H493" s="300"/>
      <c r="N493" s="290"/>
    </row>
    <row r="494" spans="8:14" x14ac:dyDescent="0.3">
      <c r="H494" s="300"/>
      <c r="N494" s="290"/>
    </row>
    <row r="495" spans="8:14" x14ac:dyDescent="0.3">
      <c r="H495" s="300"/>
      <c r="N495" s="290"/>
    </row>
    <row r="496" spans="8:14" x14ac:dyDescent="0.3">
      <c r="H496" s="300"/>
      <c r="N496" s="290"/>
    </row>
    <row r="497" spans="8:14" x14ac:dyDescent="0.3">
      <c r="H497" s="300"/>
      <c r="N497" s="290"/>
    </row>
    <row r="498" spans="8:14" x14ac:dyDescent="0.3">
      <c r="H498" s="300"/>
      <c r="N498" s="290"/>
    </row>
    <row r="499" spans="8:14" x14ac:dyDescent="0.3">
      <c r="H499" s="300"/>
      <c r="N499" s="290"/>
    </row>
    <row r="500" spans="8:14" x14ac:dyDescent="0.3">
      <c r="H500" s="300"/>
      <c r="N500" s="290"/>
    </row>
    <row r="501" spans="8:14" x14ac:dyDescent="0.3">
      <c r="H501" s="300"/>
      <c r="N501" s="290"/>
    </row>
    <row r="502" spans="8:14" x14ac:dyDescent="0.3">
      <c r="H502" s="300"/>
      <c r="N502" s="290"/>
    </row>
    <row r="503" spans="8:14" x14ac:dyDescent="0.3">
      <c r="H503" s="300"/>
      <c r="N503" s="290"/>
    </row>
    <row r="504" spans="8:14" x14ac:dyDescent="0.3">
      <c r="H504" s="300"/>
      <c r="N504" s="290"/>
    </row>
    <row r="505" spans="8:14" x14ac:dyDescent="0.3">
      <c r="H505" s="300"/>
      <c r="N505" s="290"/>
    </row>
    <row r="506" spans="8:14" x14ac:dyDescent="0.3">
      <c r="H506" s="300"/>
      <c r="N506" s="290"/>
    </row>
    <row r="507" spans="8:14" x14ac:dyDescent="0.3">
      <c r="H507" s="300"/>
      <c r="N507" s="290"/>
    </row>
    <row r="508" spans="8:14" x14ac:dyDescent="0.3">
      <c r="H508" s="300"/>
      <c r="N508" s="290"/>
    </row>
    <row r="509" spans="8:14" x14ac:dyDescent="0.3">
      <c r="H509" s="300"/>
      <c r="N509" s="290"/>
    </row>
    <row r="510" spans="8:14" x14ac:dyDescent="0.3">
      <c r="H510" s="300"/>
      <c r="N510" s="290"/>
    </row>
    <row r="511" spans="8:14" x14ac:dyDescent="0.3">
      <c r="H511" s="300"/>
      <c r="N511" s="290"/>
    </row>
    <row r="512" spans="8:14" x14ac:dyDescent="0.3">
      <c r="H512" s="300"/>
      <c r="N512" s="290"/>
    </row>
    <row r="513" spans="8:14" x14ac:dyDescent="0.3">
      <c r="H513" s="300"/>
      <c r="N513" s="290"/>
    </row>
    <row r="514" spans="8:14" x14ac:dyDescent="0.3">
      <c r="H514" s="300"/>
      <c r="N514" s="290"/>
    </row>
    <row r="515" spans="8:14" x14ac:dyDescent="0.3">
      <c r="H515" s="300"/>
      <c r="N515" s="290"/>
    </row>
    <row r="516" spans="8:14" x14ac:dyDescent="0.3">
      <c r="H516" s="300"/>
      <c r="N516" s="290"/>
    </row>
    <row r="517" spans="8:14" x14ac:dyDescent="0.3">
      <c r="H517" s="300"/>
      <c r="N517" s="290"/>
    </row>
    <row r="518" spans="8:14" x14ac:dyDescent="0.3">
      <c r="H518" s="300"/>
      <c r="N518" s="290"/>
    </row>
    <row r="519" spans="8:14" x14ac:dyDescent="0.3">
      <c r="H519" s="300"/>
      <c r="N519" s="290"/>
    </row>
    <row r="520" spans="8:14" x14ac:dyDescent="0.3">
      <c r="H520" s="300"/>
      <c r="N520" s="290"/>
    </row>
    <row r="521" spans="8:14" x14ac:dyDescent="0.3">
      <c r="H521" s="300"/>
      <c r="N521" s="290"/>
    </row>
    <row r="522" spans="8:14" x14ac:dyDescent="0.3">
      <c r="H522" s="300"/>
      <c r="N522" s="290"/>
    </row>
    <row r="523" spans="8:14" x14ac:dyDescent="0.3">
      <c r="H523" s="300"/>
      <c r="N523" s="290"/>
    </row>
    <row r="524" spans="8:14" x14ac:dyDescent="0.3">
      <c r="H524" s="300"/>
      <c r="N524" s="290"/>
    </row>
    <row r="525" spans="8:14" x14ac:dyDescent="0.3">
      <c r="H525" s="300"/>
      <c r="N525" s="290"/>
    </row>
    <row r="526" spans="8:14" x14ac:dyDescent="0.3">
      <c r="H526" s="300"/>
      <c r="N526" s="290"/>
    </row>
    <row r="527" spans="8:14" x14ac:dyDescent="0.3">
      <c r="H527" s="300"/>
      <c r="N527" s="290"/>
    </row>
    <row r="528" spans="8:14" x14ac:dyDescent="0.3">
      <c r="H528" s="300"/>
      <c r="N528" s="290"/>
    </row>
    <row r="529" spans="8:14" x14ac:dyDescent="0.3">
      <c r="H529" s="300"/>
      <c r="N529" s="290"/>
    </row>
    <row r="530" spans="8:14" x14ac:dyDescent="0.3">
      <c r="H530" s="300"/>
      <c r="N530" s="290"/>
    </row>
    <row r="531" spans="8:14" x14ac:dyDescent="0.3">
      <c r="H531" s="300"/>
      <c r="N531" s="290"/>
    </row>
    <row r="532" spans="8:14" x14ac:dyDescent="0.3">
      <c r="H532" s="300"/>
      <c r="N532" s="290"/>
    </row>
    <row r="533" spans="8:14" x14ac:dyDescent="0.3">
      <c r="H533" s="300"/>
      <c r="N533" s="290"/>
    </row>
    <row r="534" spans="8:14" x14ac:dyDescent="0.3">
      <c r="H534" s="300"/>
      <c r="N534" s="290"/>
    </row>
    <row r="535" spans="8:14" x14ac:dyDescent="0.3">
      <c r="H535" s="300"/>
      <c r="N535" s="290"/>
    </row>
    <row r="536" spans="8:14" x14ac:dyDescent="0.3">
      <c r="H536" s="300"/>
      <c r="N536" s="290"/>
    </row>
    <row r="537" spans="8:14" x14ac:dyDescent="0.3">
      <c r="H537" s="300"/>
      <c r="N537" s="290"/>
    </row>
    <row r="538" spans="8:14" x14ac:dyDescent="0.3">
      <c r="H538" s="300"/>
      <c r="N538" s="290"/>
    </row>
    <row r="539" spans="8:14" x14ac:dyDescent="0.3">
      <c r="H539" s="300"/>
      <c r="N539" s="290"/>
    </row>
    <row r="540" spans="8:14" x14ac:dyDescent="0.3">
      <c r="H540" s="300"/>
      <c r="N540" s="290"/>
    </row>
    <row r="541" spans="8:14" x14ac:dyDescent="0.3">
      <c r="H541" s="300"/>
      <c r="N541" s="290"/>
    </row>
    <row r="542" spans="8:14" x14ac:dyDescent="0.3">
      <c r="H542" s="300"/>
      <c r="N542" s="290"/>
    </row>
    <row r="543" spans="8:14" x14ac:dyDescent="0.3">
      <c r="H543" s="300"/>
      <c r="N543" s="290"/>
    </row>
    <row r="544" spans="8:14" x14ac:dyDescent="0.3">
      <c r="H544" s="300"/>
      <c r="N544" s="290"/>
    </row>
    <row r="545" spans="8:14" x14ac:dyDescent="0.3">
      <c r="H545" s="300"/>
      <c r="N545" s="290"/>
    </row>
    <row r="546" spans="8:14" x14ac:dyDescent="0.3">
      <c r="H546" s="300"/>
      <c r="N546" s="290"/>
    </row>
    <row r="547" spans="8:14" x14ac:dyDescent="0.3">
      <c r="H547" s="300"/>
      <c r="N547" s="290"/>
    </row>
    <row r="548" spans="8:14" x14ac:dyDescent="0.3">
      <c r="H548" s="300"/>
      <c r="N548" s="290"/>
    </row>
    <row r="549" spans="8:14" x14ac:dyDescent="0.3">
      <c r="H549" s="300"/>
      <c r="N549" s="290"/>
    </row>
    <row r="550" spans="8:14" x14ac:dyDescent="0.3">
      <c r="H550" s="300"/>
      <c r="N550" s="290"/>
    </row>
    <row r="551" spans="8:14" x14ac:dyDescent="0.3">
      <c r="H551" s="300"/>
      <c r="N551" s="290"/>
    </row>
    <row r="552" spans="8:14" x14ac:dyDescent="0.3">
      <c r="H552" s="300"/>
      <c r="N552" s="290"/>
    </row>
    <row r="553" spans="8:14" x14ac:dyDescent="0.3">
      <c r="H553" s="300"/>
      <c r="N553" s="290"/>
    </row>
    <row r="554" spans="8:14" x14ac:dyDescent="0.3">
      <c r="H554" s="300"/>
      <c r="N554" s="290"/>
    </row>
    <row r="555" spans="8:14" x14ac:dyDescent="0.3">
      <c r="H555" s="300"/>
      <c r="N555" s="290"/>
    </row>
    <row r="556" spans="8:14" x14ac:dyDescent="0.3">
      <c r="H556" s="300"/>
      <c r="N556" s="290"/>
    </row>
    <row r="557" spans="8:14" x14ac:dyDescent="0.3">
      <c r="H557" s="300"/>
      <c r="N557" s="290"/>
    </row>
    <row r="558" spans="8:14" x14ac:dyDescent="0.3">
      <c r="H558" s="300"/>
      <c r="N558" s="290"/>
    </row>
    <row r="559" spans="8:14" x14ac:dyDescent="0.3">
      <c r="H559" s="300"/>
      <c r="N559" s="290"/>
    </row>
    <row r="560" spans="8:14" x14ac:dyDescent="0.3">
      <c r="H560" s="300"/>
      <c r="N560" s="290"/>
    </row>
    <row r="561" spans="8:14" x14ac:dyDescent="0.3">
      <c r="H561" s="300"/>
      <c r="N561" s="290"/>
    </row>
    <row r="562" spans="8:14" x14ac:dyDescent="0.3">
      <c r="H562" s="300"/>
      <c r="N562" s="290"/>
    </row>
    <row r="563" spans="8:14" x14ac:dyDescent="0.3">
      <c r="H563" s="300"/>
      <c r="N563" s="290"/>
    </row>
    <row r="564" spans="8:14" x14ac:dyDescent="0.3">
      <c r="H564" s="300"/>
      <c r="N564" s="290"/>
    </row>
    <row r="565" spans="8:14" x14ac:dyDescent="0.3">
      <c r="H565" s="300"/>
      <c r="N565" s="290"/>
    </row>
    <row r="566" spans="8:14" x14ac:dyDescent="0.3">
      <c r="H566" s="300"/>
      <c r="N566" s="290"/>
    </row>
    <row r="567" spans="8:14" x14ac:dyDescent="0.3">
      <c r="H567" s="300"/>
      <c r="N567" s="290"/>
    </row>
    <row r="568" spans="8:14" x14ac:dyDescent="0.3">
      <c r="H568" s="300"/>
      <c r="N568" s="290"/>
    </row>
    <row r="569" spans="8:14" x14ac:dyDescent="0.3">
      <c r="H569" s="300"/>
      <c r="N569" s="290"/>
    </row>
    <row r="570" spans="8:14" x14ac:dyDescent="0.3">
      <c r="H570" s="300"/>
      <c r="N570" s="290"/>
    </row>
    <row r="571" spans="8:14" x14ac:dyDescent="0.3">
      <c r="H571" s="300"/>
      <c r="N571" s="290"/>
    </row>
    <row r="572" spans="8:14" x14ac:dyDescent="0.3">
      <c r="H572" s="300"/>
      <c r="N572" s="290"/>
    </row>
    <row r="573" spans="8:14" x14ac:dyDescent="0.3">
      <c r="H573" s="300"/>
      <c r="N573" s="290"/>
    </row>
    <row r="574" spans="8:14" x14ac:dyDescent="0.3">
      <c r="H574" s="300"/>
      <c r="N574" s="290"/>
    </row>
    <row r="575" spans="8:14" x14ac:dyDescent="0.3">
      <c r="H575" s="300"/>
      <c r="N575" s="290"/>
    </row>
    <row r="576" spans="8:14" x14ac:dyDescent="0.3">
      <c r="H576" s="300"/>
      <c r="N576" s="290"/>
    </row>
    <row r="577" spans="8:14" x14ac:dyDescent="0.3">
      <c r="H577" s="300"/>
      <c r="N577" s="290"/>
    </row>
    <row r="578" spans="8:14" x14ac:dyDescent="0.3">
      <c r="H578" s="300"/>
      <c r="N578" s="290"/>
    </row>
    <row r="579" spans="8:14" x14ac:dyDescent="0.3">
      <c r="H579" s="300"/>
      <c r="N579" s="290"/>
    </row>
    <row r="580" spans="8:14" x14ac:dyDescent="0.3">
      <c r="H580" s="300"/>
      <c r="N580" s="290"/>
    </row>
    <row r="581" spans="8:14" x14ac:dyDescent="0.3">
      <c r="H581" s="300"/>
      <c r="N581" s="290"/>
    </row>
    <row r="582" spans="8:14" x14ac:dyDescent="0.3">
      <c r="H582" s="300"/>
      <c r="N582" s="290"/>
    </row>
    <row r="583" spans="8:14" x14ac:dyDescent="0.3">
      <c r="H583" s="300"/>
      <c r="N583" s="290"/>
    </row>
    <row r="584" spans="8:14" x14ac:dyDescent="0.3">
      <c r="H584" s="300"/>
      <c r="N584" s="290"/>
    </row>
    <row r="585" spans="8:14" x14ac:dyDescent="0.3">
      <c r="H585" s="300"/>
      <c r="N585" s="290"/>
    </row>
    <row r="586" spans="8:14" x14ac:dyDescent="0.3">
      <c r="H586" s="300"/>
      <c r="N586" s="290"/>
    </row>
    <row r="587" spans="8:14" x14ac:dyDescent="0.3">
      <c r="H587" s="300"/>
      <c r="N587" s="290"/>
    </row>
    <row r="588" spans="8:14" x14ac:dyDescent="0.3">
      <c r="H588" s="300"/>
      <c r="N588" s="290"/>
    </row>
    <row r="589" spans="8:14" x14ac:dyDescent="0.3">
      <c r="H589" s="300"/>
      <c r="N589" s="290"/>
    </row>
    <row r="590" spans="8:14" x14ac:dyDescent="0.3">
      <c r="H590" s="300"/>
      <c r="N590" s="290"/>
    </row>
    <row r="591" spans="8:14" x14ac:dyDescent="0.3">
      <c r="H591" s="300"/>
      <c r="N591" s="290"/>
    </row>
    <row r="592" spans="8:14" x14ac:dyDescent="0.3">
      <c r="H592" s="300"/>
      <c r="N592" s="290"/>
    </row>
    <row r="593" spans="8:14" x14ac:dyDescent="0.3">
      <c r="H593" s="300"/>
      <c r="N593" s="290"/>
    </row>
    <row r="594" spans="8:14" x14ac:dyDescent="0.3">
      <c r="H594" s="300"/>
      <c r="N594" s="290"/>
    </row>
    <row r="595" spans="8:14" x14ac:dyDescent="0.3">
      <c r="H595" s="300"/>
      <c r="N595" s="290"/>
    </row>
    <row r="596" spans="8:14" x14ac:dyDescent="0.3">
      <c r="H596" s="300"/>
      <c r="N596" s="290"/>
    </row>
    <row r="597" spans="8:14" x14ac:dyDescent="0.3">
      <c r="H597" s="300"/>
      <c r="N597" s="290"/>
    </row>
    <row r="598" spans="8:14" x14ac:dyDescent="0.3">
      <c r="H598" s="300"/>
      <c r="N598" s="290"/>
    </row>
    <row r="599" spans="8:14" x14ac:dyDescent="0.3">
      <c r="H599" s="300"/>
      <c r="N599" s="290"/>
    </row>
    <row r="600" spans="8:14" x14ac:dyDescent="0.3">
      <c r="H600" s="300"/>
      <c r="N600" s="290"/>
    </row>
    <row r="601" spans="8:14" x14ac:dyDescent="0.3">
      <c r="H601" s="300"/>
      <c r="N601" s="290"/>
    </row>
    <row r="602" spans="8:14" x14ac:dyDescent="0.3">
      <c r="H602" s="300"/>
      <c r="N602" s="290"/>
    </row>
    <row r="603" spans="8:14" x14ac:dyDescent="0.3">
      <c r="H603" s="300"/>
      <c r="N603" s="290"/>
    </row>
    <row r="604" spans="8:14" x14ac:dyDescent="0.3">
      <c r="H604" s="300"/>
      <c r="N604" s="290"/>
    </row>
    <row r="605" spans="8:14" x14ac:dyDescent="0.3">
      <c r="H605" s="300"/>
      <c r="N605" s="290"/>
    </row>
    <row r="606" spans="8:14" x14ac:dyDescent="0.3">
      <c r="H606" s="300"/>
      <c r="N606" s="290"/>
    </row>
    <row r="607" spans="8:14" x14ac:dyDescent="0.3">
      <c r="H607" s="300"/>
      <c r="N607" s="290"/>
    </row>
    <row r="608" spans="8:14" x14ac:dyDescent="0.3">
      <c r="H608" s="300"/>
      <c r="N608" s="290"/>
    </row>
    <row r="609" spans="8:14" x14ac:dyDescent="0.3">
      <c r="H609" s="300"/>
      <c r="N609" s="290"/>
    </row>
    <row r="610" spans="8:14" x14ac:dyDescent="0.3">
      <c r="H610" s="300"/>
      <c r="N610" s="290"/>
    </row>
    <row r="611" spans="8:14" x14ac:dyDescent="0.3">
      <c r="H611" s="300"/>
      <c r="N611" s="290"/>
    </row>
    <row r="612" spans="8:14" x14ac:dyDescent="0.3">
      <c r="H612" s="300"/>
      <c r="N612" s="290"/>
    </row>
    <row r="613" spans="8:14" x14ac:dyDescent="0.3">
      <c r="H613" s="300"/>
      <c r="N613" s="290"/>
    </row>
    <row r="614" spans="8:14" x14ac:dyDescent="0.3">
      <c r="H614" s="300"/>
      <c r="N614" s="290"/>
    </row>
    <row r="615" spans="8:14" x14ac:dyDescent="0.3">
      <c r="H615" s="300"/>
      <c r="N615" s="290"/>
    </row>
    <row r="616" spans="8:14" x14ac:dyDescent="0.3">
      <c r="H616" s="300"/>
      <c r="N616" s="290"/>
    </row>
    <row r="617" spans="8:14" x14ac:dyDescent="0.3">
      <c r="H617" s="300"/>
      <c r="N617" s="290"/>
    </row>
    <row r="618" spans="8:14" x14ac:dyDescent="0.3">
      <c r="H618" s="300"/>
      <c r="N618" s="290"/>
    </row>
    <row r="619" spans="8:14" x14ac:dyDescent="0.3">
      <c r="H619" s="300"/>
      <c r="N619" s="290"/>
    </row>
    <row r="620" spans="8:14" x14ac:dyDescent="0.3">
      <c r="H620" s="300"/>
      <c r="N620" s="290"/>
    </row>
    <row r="621" spans="8:14" x14ac:dyDescent="0.3">
      <c r="H621" s="300"/>
      <c r="N621" s="290"/>
    </row>
    <row r="622" spans="8:14" x14ac:dyDescent="0.3">
      <c r="H622" s="300"/>
      <c r="N622" s="290"/>
    </row>
    <row r="623" spans="8:14" x14ac:dyDescent="0.3">
      <c r="H623" s="300"/>
      <c r="N623" s="290"/>
    </row>
    <row r="624" spans="8:14" x14ac:dyDescent="0.3">
      <c r="H624" s="300"/>
      <c r="N624" s="290"/>
    </row>
    <row r="625" spans="8:14" x14ac:dyDescent="0.3">
      <c r="H625" s="300"/>
      <c r="N625" s="290"/>
    </row>
    <row r="626" spans="8:14" x14ac:dyDescent="0.3">
      <c r="H626" s="300"/>
      <c r="N626" s="290"/>
    </row>
    <row r="627" spans="8:14" x14ac:dyDescent="0.3">
      <c r="H627" s="300"/>
      <c r="N627" s="290"/>
    </row>
    <row r="628" spans="8:14" x14ac:dyDescent="0.3">
      <c r="H628" s="300"/>
      <c r="N628" s="290"/>
    </row>
    <row r="629" spans="8:14" x14ac:dyDescent="0.3">
      <c r="H629" s="300"/>
      <c r="N629" s="290"/>
    </row>
    <row r="630" spans="8:14" x14ac:dyDescent="0.3">
      <c r="H630" s="300"/>
      <c r="N630" s="290"/>
    </row>
    <row r="631" spans="8:14" x14ac:dyDescent="0.3">
      <c r="H631" s="300"/>
      <c r="N631" s="290"/>
    </row>
    <row r="632" spans="8:14" x14ac:dyDescent="0.3">
      <c r="H632" s="300"/>
      <c r="N632" s="290"/>
    </row>
    <row r="633" spans="8:14" x14ac:dyDescent="0.3">
      <c r="H633" s="300"/>
      <c r="N633" s="290"/>
    </row>
    <row r="634" spans="8:14" x14ac:dyDescent="0.3">
      <c r="H634" s="300"/>
      <c r="N634" s="290"/>
    </row>
    <row r="635" spans="8:14" x14ac:dyDescent="0.3">
      <c r="H635" s="300"/>
      <c r="N635" s="290"/>
    </row>
    <row r="636" spans="8:14" x14ac:dyDescent="0.3">
      <c r="H636" s="300"/>
      <c r="N636" s="290"/>
    </row>
    <row r="637" spans="8:14" x14ac:dyDescent="0.3">
      <c r="H637" s="300"/>
      <c r="N637" s="290"/>
    </row>
    <row r="638" spans="8:14" x14ac:dyDescent="0.3">
      <c r="H638" s="300"/>
      <c r="N638" s="290"/>
    </row>
    <row r="639" spans="8:14" x14ac:dyDescent="0.3">
      <c r="H639" s="300"/>
      <c r="N639" s="290"/>
    </row>
    <row r="640" spans="8:14" x14ac:dyDescent="0.3">
      <c r="H640" s="300"/>
      <c r="N640" s="290"/>
    </row>
    <row r="641" spans="8:14" x14ac:dyDescent="0.3">
      <c r="H641" s="300"/>
      <c r="N641" s="290"/>
    </row>
    <row r="642" spans="8:14" x14ac:dyDescent="0.3">
      <c r="H642" s="300"/>
      <c r="N642" s="290"/>
    </row>
    <row r="643" spans="8:14" x14ac:dyDescent="0.3">
      <c r="H643" s="300"/>
      <c r="N643" s="290"/>
    </row>
    <row r="644" spans="8:14" x14ac:dyDescent="0.3">
      <c r="H644" s="300"/>
      <c r="N644" s="290"/>
    </row>
    <row r="645" spans="8:14" x14ac:dyDescent="0.3">
      <c r="H645" s="300"/>
      <c r="N645" s="290"/>
    </row>
    <row r="646" spans="8:14" x14ac:dyDescent="0.3">
      <c r="H646" s="300"/>
      <c r="N646" s="290"/>
    </row>
    <row r="647" spans="8:14" x14ac:dyDescent="0.3">
      <c r="H647" s="300"/>
      <c r="N647" s="290"/>
    </row>
    <row r="648" spans="8:14" x14ac:dyDescent="0.3">
      <c r="H648" s="300"/>
      <c r="N648" s="290"/>
    </row>
    <row r="649" spans="8:14" x14ac:dyDescent="0.3">
      <c r="H649" s="300"/>
      <c r="N649" s="290"/>
    </row>
    <row r="650" spans="8:14" x14ac:dyDescent="0.3">
      <c r="H650" s="300"/>
      <c r="N650" s="290"/>
    </row>
    <row r="651" spans="8:14" x14ac:dyDescent="0.3">
      <c r="H651" s="300"/>
      <c r="N651" s="290"/>
    </row>
    <row r="652" spans="8:14" x14ac:dyDescent="0.3">
      <c r="H652" s="300"/>
      <c r="N652" s="290"/>
    </row>
    <row r="653" spans="8:14" x14ac:dyDescent="0.3">
      <c r="H653" s="300"/>
      <c r="N653" s="290"/>
    </row>
    <row r="654" spans="8:14" x14ac:dyDescent="0.3">
      <c r="H654" s="300"/>
      <c r="N654" s="290"/>
    </row>
    <row r="655" spans="8:14" x14ac:dyDescent="0.3">
      <c r="H655" s="300"/>
      <c r="N655" s="290"/>
    </row>
    <row r="656" spans="8:14" x14ac:dyDescent="0.3">
      <c r="H656" s="300"/>
      <c r="N656" s="290"/>
    </row>
    <row r="657" spans="8:14" x14ac:dyDescent="0.3">
      <c r="H657" s="300"/>
      <c r="N657" s="290"/>
    </row>
    <row r="658" spans="8:14" x14ac:dyDescent="0.3">
      <c r="H658" s="300"/>
      <c r="N658" s="290"/>
    </row>
    <row r="659" spans="8:14" x14ac:dyDescent="0.3">
      <c r="H659" s="300"/>
      <c r="N659" s="290"/>
    </row>
    <row r="660" spans="8:14" x14ac:dyDescent="0.3">
      <c r="H660" s="300"/>
      <c r="N660" s="290"/>
    </row>
    <row r="661" spans="8:14" x14ac:dyDescent="0.3">
      <c r="H661" s="300"/>
      <c r="N661" s="290"/>
    </row>
    <row r="662" spans="8:14" x14ac:dyDescent="0.3">
      <c r="H662" s="300"/>
      <c r="N662" s="290"/>
    </row>
    <row r="663" spans="8:14" x14ac:dyDescent="0.3">
      <c r="H663" s="300"/>
      <c r="N663" s="290"/>
    </row>
    <row r="664" spans="8:14" x14ac:dyDescent="0.3">
      <c r="H664" s="300"/>
      <c r="N664" s="290"/>
    </row>
    <row r="665" spans="8:14" x14ac:dyDescent="0.3">
      <c r="H665" s="300"/>
      <c r="N665" s="290"/>
    </row>
    <row r="666" spans="8:14" x14ac:dyDescent="0.3">
      <c r="H666" s="300"/>
      <c r="N666" s="290"/>
    </row>
    <row r="667" spans="8:14" x14ac:dyDescent="0.3">
      <c r="H667" s="300"/>
      <c r="N667" s="290"/>
    </row>
    <row r="668" spans="8:14" x14ac:dyDescent="0.3">
      <c r="H668" s="300"/>
      <c r="N668" s="290"/>
    </row>
    <row r="669" spans="8:14" x14ac:dyDescent="0.3">
      <c r="H669" s="300"/>
      <c r="N669" s="290"/>
    </row>
    <row r="670" spans="8:14" x14ac:dyDescent="0.3">
      <c r="H670" s="300"/>
      <c r="N670" s="290"/>
    </row>
    <row r="671" spans="8:14" x14ac:dyDescent="0.3">
      <c r="H671" s="300"/>
      <c r="N671" s="290"/>
    </row>
    <row r="672" spans="8:14" x14ac:dyDescent="0.3">
      <c r="H672" s="300"/>
      <c r="N672" s="290"/>
    </row>
    <row r="673" spans="8:14" x14ac:dyDescent="0.3">
      <c r="H673" s="300"/>
      <c r="N673" s="290"/>
    </row>
    <row r="674" spans="8:14" x14ac:dyDescent="0.3">
      <c r="H674" s="300"/>
      <c r="N674" s="290"/>
    </row>
    <row r="675" spans="8:14" x14ac:dyDescent="0.3">
      <c r="H675" s="300"/>
      <c r="N675" s="290"/>
    </row>
    <row r="676" spans="8:14" x14ac:dyDescent="0.3">
      <c r="H676" s="300"/>
      <c r="N676" s="290"/>
    </row>
    <row r="677" spans="8:14" x14ac:dyDescent="0.3">
      <c r="H677" s="300"/>
      <c r="N677" s="290"/>
    </row>
    <row r="678" spans="8:14" x14ac:dyDescent="0.3">
      <c r="H678" s="300"/>
      <c r="N678" s="290"/>
    </row>
    <row r="679" spans="8:14" x14ac:dyDescent="0.3">
      <c r="H679" s="300"/>
      <c r="N679" s="290"/>
    </row>
    <row r="680" spans="8:14" x14ac:dyDescent="0.3">
      <c r="H680" s="300"/>
      <c r="N680" s="290"/>
    </row>
    <row r="681" spans="8:14" x14ac:dyDescent="0.3">
      <c r="H681" s="300"/>
      <c r="N681" s="290"/>
    </row>
    <row r="682" spans="8:14" x14ac:dyDescent="0.3">
      <c r="H682" s="300"/>
      <c r="N682" s="290"/>
    </row>
    <row r="683" spans="8:14" x14ac:dyDescent="0.3">
      <c r="H683" s="300"/>
      <c r="N683" s="290"/>
    </row>
    <row r="684" spans="8:14" x14ac:dyDescent="0.3">
      <c r="H684" s="300"/>
      <c r="N684" s="290"/>
    </row>
    <row r="685" spans="8:14" x14ac:dyDescent="0.3">
      <c r="H685" s="300"/>
      <c r="N685" s="290"/>
    </row>
    <row r="686" spans="8:14" x14ac:dyDescent="0.3">
      <c r="H686" s="300"/>
      <c r="N686" s="290"/>
    </row>
    <row r="687" spans="8:14" x14ac:dyDescent="0.3">
      <c r="H687" s="300"/>
      <c r="N687" s="290"/>
    </row>
    <row r="688" spans="8:14" x14ac:dyDescent="0.3">
      <c r="H688" s="300"/>
      <c r="N688" s="290"/>
    </row>
    <row r="689" spans="8:14" x14ac:dyDescent="0.3">
      <c r="H689" s="300"/>
      <c r="N689" s="290"/>
    </row>
    <row r="690" spans="8:14" x14ac:dyDescent="0.3">
      <c r="H690" s="300"/>
      <c r="N690" s="290"/>
    </row>
    <row r="691" spans="8:14" x14ac:dyDescent="0.3">
      <c r="H691" s="300"/>
      <c r="N691" s="290"/>
    </row>
    <row r="692" spans="8:14" x14ac:dyDescent="0.3">
      <c r="H692" s="300"/>
      <c r="N692" s="290"/>
    </row>
    <row r="693" spans="8:14" x14ac:dyDescent="0.3">
      <c r="H693" s="300"/>
      <c r="N693" s="290"/>
    </row>
    <row r="694" spans="8:14" x14ac:dyDescent="0.3">
      <c r="H694" s="300"/>
      <c r="N694" s="290"/>
    </row>
    <row r="695" spans="8:14" x14ac:dyDescent="0.3">
      <c r="H695" s="300"/>
      <c r="N695" s="290"/>
    </row>
    <row r="696" spans="8:14" x14ac:dyDescent="0.3">
      <c r="H696" s="300"/>
      <c r="N696" s="290"/>
    </row>
    <row r="697" spans="8:14" x14ac:dyDescent="0.3">
      <c r="H697" s="300"/>
      <c r="N697" s="290"/>
    </row>
    <row r="698" spans="8:14" x14ac:dyDescent="0.3">
      <c r="H698" s="300"/>
      <c r="I698" s="291"/>
      <c r="J698" s="291"/>
      <c r="K698" s="291"/>
      <c r="L698" s="291"/>
      <c r="M698" s="291"/>
      <c r="N698" s="292"/>
    </row>
    <row r="699" spans="8:14" x14ac:dyDescent="0.3">
      <c r="H699" s="300"/>
    </row>
    <row r="700" spans="8:14" x14ac:dyDescent="0.3">
      <c r="H700" s="300"/>
    </row>
    <row r="701" spans="8:14" x14ac:dyDescent="0.3">
      <c r="H701" s="300"/>
    </row>
    <row r="702" spans="8:14" x14ac:dyDescent="0.3">
      <c r="H702" s="300"/>
    </row>
    <row r="703" spans="8:14" x14ac:dyDescent="0.3">
      <c r="H703" s="300"/>
    </row>
    <row r="704" spans="8:14" x14ac:dyDescent="0.3">
      <c r="H704" s="300"/>
    </row>
    <row r="705" spans="8:8" x14ac:dyDescent="0.3">
      <c r="H705" s="300"/>
    </row>
    <row r="706" spans="8:8" x14ac:dyDescent="0.3">
      <c r="H706" s="301"/>
    </row>
  </sheetData>
  <autoFilter ref="I1:N1" xr:uid="{00000000-0009-0000-0000-00000B000000}">
    <sortState xmlns:xlrd2="http://schemas.microsoft.com/office/spreadsheetml/2017/richdata2" ref="I2:N62">
      <sortCondition ref="I1"/>
    </sortState>
  </autoFilter>
  <mergeCells count="3">
    <mergeCell ref="A47:F47"/>
    <mergeCell ref="A49:C49"/>
    <mergeCell ref="A53:C53"/>
  </mergeCells>
  <hyperlinks>
    <hyperlink ref="A65:C65" location="'ВЫБОР РАЙОНА'!A1" display="Назад к выбору района" xr:uid="{00000000-0004-0000-0B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50"/>
  </sheetPr>
  <dimension ref="A1:M75"/>
  <sheetViews>
    <sheetView showGridLines="0" showRowColHeaders="0" workbookViewId="0">
      <selection activeCell="G47" sqref="G47"/>
    </sheetView>
  </sheetViews>
  <sheetFormatPr defaultColWidth="8.81640625" defaultRowHeight="14.5" x14ac:dyDescent="0.35"/>
  <cols>
    <col min="1" max="1" width="30.453125" customWidth="1"/>
    <col min="2" max="2" width="24.453125" customWidth="1"/>
    <col min="3" max="3" width="24" customWidth="1"/>
    <col min="4" max="4" width="18.1796875" customWidth="1"/>
    <col min="5" max="5" width="17.453125" customWidth="1"/>
    <col min="6" max="6" width="14.81640625" customWidth="1"/>
    <col min="9" max="9" width="23" customWidth="1"/>
    <col min="10" max="10" width="25" customWidth="1"/>
    <col min="11" max="11" width="13" customWidth="1"/>
    <col min="12" max="12" width="15.453125" customWidth="1"/>
    <col min="13" max="13" width="11" customWidth="1"/>
    <col min="14" max="14" width="15.7265625" customWidth="1"/>
  </cols>
  <sheetData>
    <row r="1" spans="8:13" ht="15.5" x14ac:dyDescent="0.35">
      <c r="H1" s="44" t="s">
        <v>37</v>
      </c>
      <c r="I1" s="44" t="s">
        <v>36</v>
      </c>
      <c r="J1" s="44" t="s">
        <v>35</v>
      </c>
      <c r="K1" s="44" t="s">
        <v>34</v>
      </c>
      <c r="L1" s="311" t="s">
        <v>1022</v>
      </c>
      <c r="M1" s="44" t="s">
        <v>33</v>
      </c>
    </row>
    <row r="2" spans="8:13" x14ac:dyDescent="0.35">
      <c r="H2" s="382">
        <v>1</v>
      </c>
      <c r="I2" s="307" t="s">
        <v>1081</v>
      </c>
      <c r="J2" s="307" t="s">
        <v>1080</v>
      </c>
      <c r="K2" s="307" t="s">
        <v>1087</v>
      </c>
      <c r="L2" s="307">
        <v>4</v>
      </c>
      <c r="M2" s="382">
        <v>303</v>
      </c>
    </row>
    <row r="3" spans="8:13" x14ac:dyDescent="0.35">
      <c r="H3" s="382">
        <v>2</v>
      </c>
      <c r="I3" s="307" t="s">
        <v>1081</v>
      </c>
      <c r="J3" s="307" t="s">
        <v>1080</v>
      </c>
      <c r="K3" s="307" t="s">
        <v>1088</v>
      </c>
      <c r="L3" s="307">
        <v>3</v>
      </c>
      <c r="M3" s="382">
        <v>398</v>
      </c>
    </row>
    <row r="4" spans="8:13" x14ac:dyDescent="0.35">
      <c r="H4" s="382">
        <v>3</v>
      </c>
      <c r="I4" s="307" t="s">
        <v>1081</v>
      </c>
      <c r="J4" s="307" t="s">
        <v>1092</v>
      </c>
      <c r="K4" s="307" t="s">
        <v>1089</v>
      </c>
      <c r="L4" s="307">
        <v>3</v>
      </c>
      <c r="M4" s="382">
        <v>169</v>
      </c>
    </row>
    <row r="5" spans="8:13" x14ac:dyDescent="0.35">
      <c r="H5" s="144"/>
      <c r="I5" s="143"/>
      <c r="J5" s="143"/>
      <c r="K5" s="142"/>
      <c r="L5" s="141">
        <f>SUM(L2:L4)</f>
        <v>10</v>
      </c>
      <c r="M5" s="141">
        <f>SUM(M2:M4)</f>
        <v>870</v>
      </c>
    </row>
    <row r="6" spans="8:13" x14ac:dyDescent="0.35">
      <c r="M6" s="383"/>
    </row>
    <row r="7" spans="8:13" ht="15.5" x14ac:dyDescent="0.35">
      <c r="H7" s="44" t="s">
        <v>37</v>
      </c>
      <c r="I7" s="44" t="s">
        <v>36</v>
      </c>
      <c r="J7" s="44" t="s">
        <v>35</v>
      </c>
      <c r="K7" s="44" t="s">
        <v>34</v>
      </c>
      <c r="L7" s="311" t="s">
        <v>1022</v>
      </c>
      <c r="M7" s="44" t="s">
        <v>33</v>
      </c>
    </row>
    <row r="8" spans="8:13" x14ac:dyDescent="0.35">
      <c r="H8" s="384">
        <v>1</v>
      </c>
      <c r="I8" s="307" t="s">
        <v>1082</v>
      </c>
      <c r="J8" s="307" t="s">
        <v>1080</v>
      </c>
      <c r="K8" s="307" t="s">
        <v>1086</v>
      </c>
      <c r="L8" s="307">
        <v>9</v>
      </c>
      <c r="M8" s="382">
        <v>797</v>
      </c>
    </row>
    <row r="9" spans="8:13" x14ac:dyDescent="0.35">
      <c r="H9" s="144"/>
      <c r="I9" s="143"/>
      <c r="J9" s="143"/>
      <c r="K9" s="142"/>
      <c r="L9" s="141">
        <f>SUM(L8)</f>
        <v>9</v>
      </c>
      <c r="M9" s="141">
        <f>SUM(M8)</f>
        <v>797</v>
      </c>
    </row>
    <row r="11" spans="8:13" x14ac:dyDescent="0.35">
      <c r="H11" s="44" t="s">
        <v>37</v>
      </c>
      <c r="I11" s="44" t="s">
        <v>36</v>
      </c>
      <c r="J11" s="44" t="s">
        <v>35</v>
      </c>
      <c r="K11" s="44" t="s">
        <v>34</v>
      </c>
      <c r="L11" s="44" t="s">
        <v>20</v>
      </c>
      <c r="M11" s="45" t="s">
        <v>33</v>
      </c>
    </row>
    <row r="12" spans="8:13" x14ac:dyDescent="0.35">
      <c r="H12" s="49">
        <v>1</v>
      </c>
      <c r="I12" s="93" t="s">
        <v>1239</v>
      </c>
      <c r="J12" s="293" t="s">
        <v>1143</v>
      </c>
      <c r="K12" s="73">
        <v>68</v>
      </c>
      <c r="L12" s="293">
        <v>2</v>
      </c>
      <c r="M12" s="93">
        <f t="shared" ref="M12:M37" si="0">L12*36</f>
        <v>72</v>
      </c>
    </row>
    <row r="13" spans="8:13" x14ac:dyDescent="0.35">
      <c r="H13" s="48">
        <v>2</v>
      </c>
      <c r="I13" s="93" t="s">
        <v>1239</v>
      </c>
      <c r="J13" s="293" t="s">
        <v>1144</v>
      </c>
      <c r="K13" s="73" t="s">
        <v>1145</v>
      </c>
      <c r="L13" s="293">
        <v>3</v>
      </c>
      <c r="M13" s="93">
        <f t="shared" si="0"/>
        <v>108</v>
      </c>
    </row>
    <row r="14" spans="8:13" x14ac:dyDescent="0.35">
      <c r="H14" s="49">
        <v>3</v>
      </c>
      <c r="I14" s="93" t="s">
        <v>1239</v>
      </c>
      <c r="J14" s="414" t="s">
        <v>1144</v>
      </c>
      <c r="K14" s="415" t="s">
        <v>1146</v>
      </c>
      <c r="L14" s="414">
        <v>2</v>
      </c>
      <c r="M14" s="93">
        <f t="shared" si="0"/>
        <v>72</v>
      </c>
    </row>
    <row r="15" spans="8:13" x14ac:dyDescent="0.35">
      <c r="H15" s="49">
        <v>4</v>
      </c>
      <c r="I15" s="93" t="s">
        <v>1239</v>
      </c>
      <c r="J15" s="293" t="s">
        <v>1147</v>
      </c>
      <c r="K15" s="73" t="s">
        <v>1148</v>
      </c>
      <c r="L15" s="293">
        <v>4</v>
      </c>
      <c r="M15" s="93">
        <f t="shared" si="0"/>
        <v>144</v>
      </c>
    </row>
    <row r="16" spans="8:13" x14ac:dyDescent="0.35">
      <c r="H16" s="48">
        <v>5</v>
      </c>
      <c r="I16" s="93" t="s">
        <v>1239</v>
      </c>
      <c r="J16" s="293" t="s">
        <v>1147</v>
      </c>
      <c r="K16" s="73">
        <v>35</v>
      </c>
      <c r="L16" s="293">
        <v>13</v>
      </c>
      <c r="M16" s="93">
        <f t="shared" si="0"/>
        <v>468</v>
      </c>
    </row>
    <row r="17" spans="7:13" x14ac:dyDescent="0.35">
      <c r="H17" s="49">
        <v>6</v>
      </c>
      <c r="I17" s="93" t="s">
        <v>1239</v>
      </c>
      <c r="J17" s="293" t="s">
        <v>1147</v>
      </c>
      <c r="K17" s="73" t="s">
        <v>131</v>
      </c>
      <c r="L17" s="293">
        <v>3</v>
      </c>
      <c r="M17" s="93">
        <f t="shared" si="0"/>
        <v>108</v>
      </c>
    </row>
    <row r="18" spans="7:13" x14ac:dyDescent="0.35">
      <c r="H18" s="49">
        <v>7</v>
      </c>
      <c r="I18" s="93" t="s">
        <v>1239</v>
      </c>
      <c r="J18" s="293" t="s">
        <v>1147</v>
      </c>
      <c r="K18" s="73">
        <v>37</v>
      </c>
      <c r="L18" s="293">
        <v>14</v>
      </c>
      <c r="M18" s="93">
        <f t="shared" si="0"/>
        <v>504</v>
      </c>
    </row>
    <row r="19" spans="7:13" x14ac:dyDescent="0.35">
      <c r="H19" s="48">
        <v>8</v>
      </c>
      <c r="I19" s="93" t="s">
        <v>1239</v>
      </c>
      <c r="J19" s="293" t="s">
        <v>1147</v>
      </c>
      <c r="K19" s="73" t="s">
        <v>231</v>
      </c>
      <c r="L19" s="293">
        <v>4</v>
      </c>
      <c r="M19" s="93">
        <f t="shared" si="0"/>
        <v>144</v>
      </c>
    </row>
    <row r="20" spans="7:13" x14ac:dyDescent="0.35">
      <c r="H20" s="49">
        <v>9</v>
      </c>
      <c r="I20" s="93" t="s">
        <v>1239</v>
      </c>
      <c r="J20" s="293" t="s">
        <v>1147</v>
      </c>
      <c r="K20" s="73">
        <v>39</v>
      </c>
      <c r="L20" s="293">
        <v>12</v>
      </c>
      <c r="M20" s="93">
        <f t="shared" si="0"/>
        <v>432</v>
      </c>
    </row>
    <row r="21" spans="7:13" x14ac:dyDescent="0.35">
      <c r="H21" s="49">
        <v>10</v>
      </c>
      <c r="I21" s="93" t="s">
        <v>1239</v>
      </c>
      <c r="J21" s="293" t="s">
        <v>1147</v>
      </c>
      <c r="K21" s="143" t="s">
        <v>217</v>
      </c>
      <c r="L21" s="293">
        <v>9</v>
      </c>
      <c r="M21" s="93">
        <f t="shared" si="0"/>
        <v>324</v>
      </c>
    </row>
    <row r="22" spans="7:13" x14ac:dyDescent="0.35">
      <c r="H22" s="48">
        <v>11</v>
      </c>
      <c r="I22" s="93" t="s">
        <v>1239</v>
      </c>
      <c r="J22" s="293" t="s">
        <v>1149</v>
      </c>
      <c r="K22" s="416" t="s">
        <v>211</v>
      </c>
      <c r="L22" s="293">
        <v>2</v>
      </c>
      <c r="M22" s="93">
        <f t="shared" si="0"/>
        <v>72</v>
      </c>
    </row>
    <row r="23" spans="7:13" x14ac:dyDescent="0.35">
      <c r="H23" s="49">
        <v>12</v>
      </c>
      <c r="I23" s="93" t="s">
        <v>1239</v>
      </c>
      <c r="J23" s="293" t="s">
        <v>1149</v>
      </c>
      <c r="K23" s="416" t="s">
        <v>150</v>
      </c>
      <c r="L23" s="293">
        <v>5</v>
      </c>
      <c r="M23" s="93">
        <f t="shared" si="0"/>
        <v>180</v>
      </c>
    </row>
    <row r="24" spans="7:13" x14ac:dyDescent="0.35">
      <c r="H24" s="49">
        <v>13</v>
      </c>
      <c r="I24" s="93" t="s">
        <v>1239</v>
      </c>
      <c r="J24" s="293" t="s">
        <v>1149</v>
      </c>
      <c r="K24" s="416" t="s">
        <v>175</v>
      </c>
      <c r="L24" s="293">
        <v>6</v>
      </c>
      <c r="M24" s="93">
        <f>L24*36</f>
        <v>216</v>
      </c>
    </row>
    <row r="25" spans="7:13" s="310" customFormat="1" x14ac:dyDescent="0.35">
      <c r="H25" s="48">
        <v>14</v>
      </c>
      <c r="I25" s="93" t="s">
        <v>1239</v>
      </c>
      <c r="J25" s="293" t="s">
        <v>1150</v>
      </c>
      <c r="K25" s="416">
        <v>34</v>
      </c>
      <c r="L25" s="293">
        <v>4</v>
      </c>
      <c r="M25" s="93">
        <f t="shared" si="0"/>
        <v>144</v>
      </c>
    </row>
    <row r="26" spans="7:13" x14ac:dyDescent="0.35">
      <c r="H26" s="49">
        <v>15</v>
      </c>
      <c r="I26" s="93" t="s">
        <v>1239</v>
      </c>
      <c r="J26" s="293" t="s">
        <v>1150</v>
      </c>
      <c r="K26" s="416" t="s">
        <v>217</v>
      </c>
      <c r="L26" s="293">
        <v>4</v>
      </c>
      <c r="M26" s="93">
        <f t="shared" si="0"/>
        <v>144</v>
      </c>
    </row>
    <row r="27" spans="7:13" x14ac:dyDescent="0.35">
      <c r="H27" s="49">
        <v>16</v>
      </c>
      <c r="I27" s="93" t="s">
        <v>1239</v>
      </c>
      <c r="J27" s="293" t="s">
        <v>1150</v>
      </c>
      <c r="K27" s="416" t="s">
        <v>1151</v>
      </c>
      <c r="L27" s="293">
        <v>6</v>
      </c>
      <c r="M27" s="93">
        <f t="shared" si="0"/>
        <v>216</v>
      </c>
    </row>
    <row r="28" spans="7:13" x14ac:dyDescent="0.35">
      <c r="H28" s="48">
        <v>17</v>
      </c>
      <c r="I28" s="93" t="s">
        <v>1239</v>
      </c>
      <c r="J28" s="293" t="s">
        <v>1150</v>
      </c>
      <c r="K28" s="416" t="s">
        <v>1152</v>
      </c>
      <c r="L28" s="293">
        <v>4</v>
      </c>
      <c r="M28" s="93">
        <f t="shared" si="0"/>
        <v>144</v>
      </c>
    </row>
    <row r="29" spans="7:13" x14ac:dyDescent="0.35">
      <c r="G29" s="310"/>
      <c r="H29" s="49">
        <v>18</v>
      </c>
      <c r="I29" s="93" t="s">
        <v>1239</v>
      </c>
      <c r="J29" s="293" t="s">
        <v>1150</v>
      </c>
      <c r="K29" s="416" t="s">
        <v>1153</v>
      </c>
      <c r="L29" s="293">
        <v>5</v>
      </c>
      <c r="M29" s="93">
        <f t="shared" si="0"/>
        <v>180</v>
      </c>
    </row>
    <row r="30" spans="7:13" x14ac:dyDescent="0.35">
      <c r="H30" s="49">
        <v>19</v>
      </c>
      <c r="I30" s="93" t="s">
        <v>1239</v>
      </c>
      <c r="J30" s="293" t="s">
        <v>1150</v>
      </c>
      <c r="K30" s="416">
        <v>51</v>
      </c>
      <c r="L30" s="293">
        <v>4</v>
      </c>
      <c r="M30" s="93">
        <f t="shared" si="0"/>
        <v>144</v>
      </c>
    </row>
    <row r="31" spans="7:13" x14ac:dyDescent="0.35">
      <c r="H31" s="48">
        <v>20</v>
      </c>
      <c r="I31" s="93" t="s">
        <v>1239</v>
      </c>
      <c r="J31" s="293" t="s">
        <v>1156</v>
      </c>
      <c r="K31" s="416">
        <v>4</v>
      </c>
      <c r="L31" s="293">
        <v>1</v>
      </c>
      <c r="M31" s="93">
        <f>L31*36</f>
        <v>36</v>
      </c>
    </row>
    <row r="32" spans="7:13" x14ac:dyDescent="0.35">
      <c r="H32" s="49">
        <v>21</v>
      </c>
      <c r="I32" s="93" t="s">
        <v>1239</v>
      </c>
      <c r="J32" s="416" t="s">
        <v>1176</v>
      </c>
      <c r="K32" s="416" t="s">
        <v>1177</v>
      </c>
      <c r="L32" s="460">
        <v>2</v>
      </c>
      <c r="M32" s="417">
        <f t="shared" si="0"/>
        <v>72</v>
      </c>
    </row>
    <row r="33" spans="1:13" x14ac:dyDescent="0.35">
      <c r="H33" s="49">
        <v>22</v>
      </c>
      <c r="I33" s="93" t="s">
        <v>1239</v>
      </c>
      <c r="J33" s="293" t="s">
        <v>1143</v>
      </c>
      <c r="K33" s="460">
        <v>14</v>
      </c>
      <c r="L33" s="461">
        <v>3</v>
      </c>
      <c r="M33" s="462">
        <f t="shared" si="0"/>
        <v>108</v>
      </c>
    </row>
    <row r="34" spans="1:13" x14ac:dyDescent="0.35">
      <c r="H34" s="48">
        <v>23</v>
      </c>
      <c r="I34" s="93" t="s">
        <v>1239</v>
      </c>
      <c r="J34" s="293" t="s">
        <v>1143</v>
      </c>
      <c r="K34" s="463" t="s">
        <v>1178</v>
      </c>
      <c r="L34" s="461">
        <v>1</v>
      </c>
      <c r="M34" s="462">
        <f t="shared" si="0"/>
        <v>36</v>
      </c>
    </row>
    <row r="35" spans="1:13" x14ac:dyDescent="0.35">
      <c r="H35" s="49">
        <v>24</v>
      </c>
      <c r="I35" s="93" t="s">
        <v>1239</v>
      </c>
      <c r="J35" s="293" t="s">
        <v>1147</v>
      </c>
      <c r="K35" s="463" t="s">
        <v>816</v>
      </c>
      <c r="L35" s="461">
        <v>7</v>
      </c>
      <c r="M35" s="462">
        <f t="shared" si="0"/>
        <v>252</v>
      </c>
    </row>
    <row r="36" spans="1:13" x14ac:dyDescent="0.35">
      <c r="H36" s="49">
        <v>25</v>
      </c>
      <c r="I36" s="93" t="s">
        <v>1239</v>
      </c>
      <c r="J36" s="293" t="s">
        <v>1179</v>
      </c>
      <c r="K36" s="463">
        <v>1</v>
      </c>
      <c r="L36" s="461">
        <v>13</v>
      </c>
      <c r="M36" s="462">
        <f t="shared" si="0"/>
        <v>468</v>
      </c>
    </row>
    <row r="37" spans="1:13" x14ac:dyDescent="0.35">
      <c r="H37" s="48">
        <v>26</v>
      </c>
      <c r="I37" s="93" t="s">
        <v>1239</v>
      </c>
      <c r="J37" s="293" t="s">
        <v>1150</v>
      </c>
      <c r="K37" s="463" t="s">
        <v>1180</v>
      </c>
      <c r="L37" s="463">
        <v>2</v>
      </c>
      <c r="M37" s="463">
        <f t="shared" si="0"/>
        <v>72</v>
      </c>
    </row>
    <row r="38" spans="1:13" x14ac:dyDescent="0.35">
      <c r="H38" s="382"/>
      <c r="I38" s="382"/>
      <c r="J38" s="382"/>
      <c r="K38" s="382"/>
      <c r="L38" s="464">
        <f>SUM(L12:L37)</f>
        <v>135</v>
      </c>
      <c r="M38" s="464">
        <f>SUM(M12:M37)</f>
        <v>4860</v>
      </c>
    </row>
    <row r="39" spans="1:13" x14ac:dyDescent="0.35">
      <c r="H39" s="383"/>
      <c r="I39" s="383"/>
      <c r="J39" s="383"/>
      <c r="K39" s="383"/>
      <c r="L39" s="480"/>
      <c r="M39" s="480"/>
    </row>
    <row r="40" spans="1:13" x14ac:dyDescent="0.35">
      <c r="H40" s="44" t="s">
        <v>37</v>
      </c>
      <c r="I40" s="44" t="s">
        <v>36</v>
      </c>
      <c r="J40" s="44" t="s">
        <v>35</v>
      </c>
      <c r="K40" s="44" t="s">
        <v>34</v>
      </c>
      <c r="L40" s="44" t="s">
        <v>20</v>
      </c>
      <c r="M40" s="45" t="s">
        <v>33</v>
      </c>
    </row>
    <row r="41" spans="1:13" x14ac:dyDescent="0.35">
      <c r="H41" s="49">
        <v>1</v>
      </c>
      <c r="I41" s="93" t="s">
        <v>1240</v>
      </c>
      <c r="J41" s="481" t="s">
        <v>1241</v>
      </c>
      <c r="K41" s="481">
        <v>46</v>
      </c>
      <c r="L41" s="481">
        <v>4</v>
      </c>
      <c r="M41" s="481">
        <v>70</v>
      </c>
    </row>
    <row r="42" spans="1:13" x14ac:dyDescent="0.35">
      <c r="H42" s="48">
        <v>2</v>
      </c>
      <c r="I42" s="93" t="s">
        <v>1240</v>
      </c>
      <c r="J42" s="481" t="s">
        <v>1241</v>
      </c>
      <c r="K42" s="481">
        <v>48</v>
      </c>
      <c r="L42" s="481">
        <v>4</v>
      </c>
      <c r="M42" s="481">
        <v>100</v>
      </c>
    </row>
    <row r="43" spans="1:13" x14ac:dyDescent="0.35">
      <c r="H43" s="49">
        <v>3</v>
      </c>
      <c r="I43" s="93" t="s">
        <v>1240</v>
      </c>
      <c r="J43" s="481" t="s">
        <v>1242</v>
      </c>
      <c r="K43" s="481">
        <v>39</v>
      </c>
      <c r="L43" s="481">
        <v>2</v>
      </c>
      <c r="M43" s="481">
        <v>70</v>
      </c>
    </row>
    <row r="44" spans="1:13" x14ac:dyDescent="0.35">
      <c r="H44" s="49">
        <v>4</v>
      </c>
      <c r="I44" s="93" t="s">
        <v>1240</v>
      </c>
      <c r="J44" s="481" t="s">
        <v>1243</v>
      </c>
      <c r="K44" s="481">
        <v>44</v>
      </c>
      <c r="L44" s="481">
        <v>5</v>
      </c>
      <c r="M44" s="481">
        <v>88</v>
      </c>
    </row>
    <row r="45" spans="1:13" ht="16" thickBot="1" x14ac:dyDescent="0.4">
      <c r="A45" s="557" t="s">
        <v>1096</v>
      </c>
      <c r="B45" s="557"/>
      <c r="C45" s="557"/>
      <c r="D45" s="557"/>
      <c r="E45" s="310"/>
      <c r="F45" s="310"/>
      <c r="H45" s="48">
        <v>5</v>
      </c>
      <c r="I45" s="93" t="s">
        <v>1240</v>
      </c>
      <c r="J45" s="481" t="s">
        <v>1243</v>
      </c>
      <c r="K45" s="481">
        <v>46</v>
      </c>
      <c r="L45" s="481">
        <v>2</v>
      </c>
      <c r="M45" s="481">
        <v>63</v>
      </c>
    </row>
    <row r="46" spans="1:13" ht="30.5" thickBot="1" x14ac:dyDescent="0.4">
      <c r="A46" s="252" t="s">
        <v>123</v>
      </c>
      <c r="B46" s="252" t="s">
        <v>1041</v>
      </c>
      <c r="C46" s="253" t="s">
        <v>1025</v>
      </c>
      <c r="D46" s="468" t="s">
        <v>1182</v>
      </c>
      <c r="E46" s="469" t="s">
        <v>1181</v>
      </c>
      <c r="F46" s="310"/>
      <c r="H46" s="49">
        <v>6</v>
      </c>
      <c r="I46" s="93" t="s">
        <v>1240</v>
      </c>
      <c r="J46" s="481" t="s">
        <v>1243</v>
      </c>
      <c r="K46" s="481" t="s">
        <v>1244</v>
      </c>
      <c r="L46" s="481">
        <v>3</v>
      </c>
      <c r="M46" s="481">
        <v>65</v>
      </c>
    </row>
    <row r="47" spans="1:13" ht="16" thickBot="1" x14ac:dyDescent="0.4">
      <c r="A47" s="570" t="s">
        <v>1024</v>
      </c>
      <c r="B47" s="571"/>
      <c r="C47" s="572"/>
      <c r="D47" s="254">
        <v>2700</v>
      </c>
      <c r="E47" s="254">
        <v>2000</v>
      </c>
      <c r="H47" s="48">
        <v>7</v>
      </c>
      <c r="I47" s="93" t="s">
        <v>1240</v>
      </c>
      <c r="J47" s="481" t="s">
        <v>1245</v>
      </c>
      <c r="K47" s="481">
        <v>37</v>
      </c>
      <c r="L47" s="481">
        <v>2</v>
      </c>
      <c r="M47" s="482">
        <v>52</v>
      </c>
    </row>
    <row r="48" spans="1:13" ht="16" thickBot="1" x14ac:dyDescent="0.4">
      <c r="A48" s="315" t="s">
        <v>1081</v>
      </c>
      <c r="B48" s="255" t="s">
        <v>1042</v>
      </c>
      <c r="C48" s="316">
        <f>L5</f>
        <v>10</v>
      </c>
      <c r="D48" s="257">
        <f>C48*D47</f>
        <v>27000</v>
      </c>
      <c r="E48" s="257">
        <f>C48*E47</f>
        <v>20000</v>
      </c>
      <c r="H48" s="49">
        <v>8</v>
      </c>
      <c r="I48" s="93" t="s">
        <v>1240</v>
      </c>
      <c r="J48" s="481" t="s">
        <v>1245</v>
      </c>
      <c r="K48" s="481">
        <v>43</v>
      </c>
      <c r="L48" s="481">
        <v>2</v>
      </c>
      <c r="M48" s="481">
        <v>58</v>
      </c>
    </row>
    <row r="49" spans="1:13" ht="16" thickBot="1" x14ac:dyDescent="0.4">
      <c r="A49" s="315" t="s">
        <v>1082</v>
      </c>
      <c r="B49" s="255" t="s">
        <v>1042</v>
      </c>
      <c r="C49" s="316">
        <v>9</v>
      </c>
      <c r="D49" s="257">
        <f>C49*D47</f>
        <v>24300</v>
      </c>
      <c r="E49" s="257">
        <f>C49*E47</f>
        <v>18000</v>
      </c>
      <c r="H49" s="49">
        <v>9</v>
      </c>
      <c r="I49" s="93" t="s">
        <v>1240</v>
      </c>
      <c r="J49" s="481" t="s">
        <v>1245</v>
      </c>
      <c r="K49" s="481">
        <v>47</v>
      </c>
      <c r="L49" s="481">
        <v>3</v>
      </c>
      <c r="M49" s="481">
        <v>98</v>
      </c>
    </row>
    <row r="50" spans="1:13" ht="16" thickBot="1" x14ac:dyDescent="0.4">
      <c r="A50" s="58" t="s">
        <v>5</v>
      </c>
      <c r="B50" s="58"/>
      <c r="C50" s="57">
        <f>SUM(C48:C49)</f>
        <v>19</v>
      </c>
      <c r="D50" s="56">
        <f>SUM(D48:D49)</f>
        <v>51300</v>
      </c>
      <c r="E50" s="56">
        <f>SUM(E48:E49)</f>
        <v>38000</v>
      </c>
      <c r="H50" s="48">
        <v>10</v>
      </c>
      <c r="I50" s="93" t="s">
        <v>1240</v>
      </c>
      <c r="J50" s="481" t="s">
        <v>1245</v>
      </c>
      <c r="K50" s="481">
        <v>49</v>
      </c>
      <c r="L50" s="481">
        <v>7</v>
      </c>
      <c r="M50" s="481">
        <v>94</v>
      </c>
    </row>
    <row r="51" spans="1:13" ht="15.5" x14ac:dyDescent="0.35">
      <c r="A51" s="418"/>
      <c r="B51" s="418"/>
      <c r="C51" s="419"/>
      <c r="D51" s="420"/>
      <c r="H51" s="49">
        <v>11</v>
      </c>
      <c r="I51" s="93" t="s">
        <v>1240</v>
      </c>
      <c r="J51" s="481" t="s">
        <v>1246</v>
      </c>
      <c r="K51" s="481">
        <v>11</v>
      </c>
      <c r="L51" s="481">
        <v>3</v>
      </c>
      <c r="M51" s="481">
        <v>55</v>
      </c>
    </row>
    <row r="52" spans="1:13" ht="15" thickBot="1" x14ac:dyDescent="0.4">
      <c r="H52" s="48">
        <v>12</v>
      </c>
      <c r="I52" s="93" t="s">
        <v>1240</v>
      </c>
      <c r="J52" s="481" t="s">
        <v>1246</v>
      </c>
      <c r="K52" s="481">
        <v>25</v>
      </c>
      <c r="L52" s="481">
        <v>2</v>
      </c>
      <c r="M52" s="481">
        <v>40</v>
      </c>
    </row>
    <row r="53" spans="1:13" ht="30.5" thickBot="1" x14ac:dyDescent="0.4">
      <c r="A53" s="67" t="s">
        <v>123</v>
      </c>
      <c r="B53" s="67" t="s">
        <v>1041</v>
      </c>
      <c r="C53" s="67" t="s">
        <v>122</v>
      </c>
      <c r="D53" s="67" t="s">
        <v>121</v>
      </c>
      <c r="E53" s="67" t="s">
        <v>120</v>
      </c>
      <c r="F53" s="67" t="s">
        <v>119</v>
      </c>
      <c r="H53" s="49">
        <v>13</v>
      </c>
      <c r="I53" s="93" t="s">
        <v>1240</v>
      </c>
      <c r="J53" s="481" t="s">
        <v>1247</v>
      </c>
      <c r="K53" s="481">
        <v>14</v>
      </c>
      <c r="L53" s="481">
        <v>1</v>
      </c>
      <c r="M53" s="481">
        <v>28</v>
      </c>
    </row>
    <row r="54" spans="1:13" ht="16" thickBot="1" x14ac:dyDescent="0.4">
      <c r="A54" s="558" t="s">
        <v>117</v>
      </c>
      <c r="B54" s="559"/>
      <c r="C54" s="560"/>
      <c r="D54" s="66">
        <v>750</v>
      </c>
      <c r="E54" s="66">
        <v>420</v>
      </c>
      <c r="F54" s="66">
        <v>250</v>
      </c>
      <c r="H54" s="49">
        <v>14</v>
      </c>
      <c r="I54" s="93" t="s">
        <v>1240</v>
      </c>
      <c r="J54" s="481" t="s">
        <v>1248</v>
      </c>
      <c r="K54" s="481">
        <v>72</v>
      </c>
      <c r="L54" s="481">
        <v>4</v>
      </c>
      <c r="M54" s="481">
        <v>64</v>
      </c>
    </row>
    <row r="55" spans="1:13" ht="16" thickBot="1" x14ac:dyDescent="0.4">
      <c r="A55" s="61" t="s">
        <v>1239</v>
      </c>
      <c r="B55" s="234" t="s">
        <v>1094</v>
      </c>
      <c r="C55" s="63">
        <f>L38</f>
        <v>135</v>
      </c>
      <c r="D55" s="59">
        <f>C55*D54</f>
        <v>101250</v>
      </c>
      <c r="E55" s="59">
        <f>C55*E54</f>
        <v>56700</v>
      </c>
      <c r="F55" s="59">
        <f>C55*F54</f>
        <v>33750</v>
      </c>
      <c r="H55" s="48">
        <v>15</v>
      </c>
      <c r="I55" s="93" t="s">
        <v>1240</v>
      </c>
      <c r="J55" s="481" t="s">
        <v>1249</v>
      </c>
      <c r="K55" s="481">
        <v>53</v>
      </c>
      <c r="L55" s="481">
        <v>2</v>
      </c>
      <c r="M55" s="481">
        <v>52</v>
      </c>
    </row>
    <row r="56" spans="1:13" ht="16" thickBot="1" x14ac:dyDescent="0.4">
      <c r="A56" s="61" t="s">
        <v>1240</v>
      </c>
      <c r="B56" s="234" t="s">
        <v>1094</v>
      </c>
      <c r="C56" s="63">
        <f>L75</f>
        <v>91</v>
      </c>
      <c r="D56" s="59">
        <f>C56*D54</f>
        <v>68250</v>
      </c>
      <c r="E56" s="59">
        <f>C56*E54</f>
        <v>38220</v>
      </c>
      <c r="F56" s="59">
        <f>C56*F54</f>
        <v>22750</v>
      </c>
      <c r="H56" s="49">
        <v>16</v>
      </c>
      <c r="I56" s="93" t="s">
        <v>1240</v>
      </c>
      <c r="J56" s="481" t="s">
        <v>1249</v>
      </c>
      <c r="K56" s="481">
        <v>55</v>
      </c>
      <c r="L56" s="481">
        <v>1</v>
      </c>
      <c r="M56" s="481">
        <v>27</v>
      </c>
    </row>
    <row r="57" spans="1:13" ht="16" thickBot="1" x14ac:dyDescent="0.4">
      <c r="A57" s="58" t="s">
        <v>5</v>
      </c>
      <c r="B57" s="58"/>
      <c r="C57" s="57">
        <f>SUM(C55:C56)</f>
        <v>226</v>
      </c>
      <c r="D57" s="56">
        <f>SUM(D55:D56)</f>
        <v>169500</v>
      </c>
      <c r="E57" s="56">
        <f>SUM(E55:E56)</f>
        <v>94920</v>
      </c>
      <c r="F57" s="56">
        <f>SUM(F55:F56)</f>
        <v>56500</v>
      </c>
      <c r="H57" s="48">
        <v>17</v>
      </c>
      <c r="I57" s="93" t="s">
        <v>1240</v>
      </c>
      <c r="J57" s="482" t="s">
        <v>1249</v>
      </c>
      <c r="K57" s="482">
        <v>57</v>
      </c>
      <c r="L57" s="482">
        <v>1</v>
      </c>
      <c r="M57" s="482">
        <v>36</v>
      </c>
    </row>
    <row r="58" spans="1:13" ht="15" thickBot="1" x14ac:dyDescent="0.4">
      <c r="A58" s="11"/>
      <c r="B58" s="11"/>
      <c r="C58" s="11"/>
      <c r="D58" s="11"/>
      <c r="H58" s="49">
        <v>18</v>
      </c>
      <c r="I58" s="93" t="s">
        <v>1240</v>
      </c>
      <c r="J58" s="481" t="s">
        <v>1249</v>
      </c>
      <c r="K58" s="481">
        <v>73</v>
      </c>
      <c r="L58" s="481">
        <v>2</v>
      </c>
      <c r="M58" s="481">
        <v>44</v>
      </c>
    </row>
    <row r="59" spans="1:13" ht="15" thickBot="1" x14ac:dyDescent="0.4">
      <c r="A59" s="241" t="s">
        <v>1083</v>
      </c>
      <c r="B59" s="317">
        <f>C50+C57</f>
        <v>245</v>
      </c>
      <c r="C59" s="11"/>
      <c r="D59" s="11"/>
      <c r="H59" s="49">
        <v>19</v>
      </c>
      <c r="I59" s="93" t="s">
        <v>1240</v>
      </c>
      <c r="J59" s="481" t="s">
        <v>1249</v>
      </c>
      <c r="K59" s="481">
        <v>75</v>
      </c>
      <c r="L59" s="481">
        <v>4</v>
      </c>
      <c r="M59" s="481">
        <v>69</v>
      </c>
    </row>
    <row r="60" spans="1:13" x14ac:dyDescent="0.35">
      <c r="A60" s="320" t="s">
        <v>1009</v>
      </c>
      <c r="B60" s="320"/>
      <c r="C60" s="320"/>
      <c r="D60" s="11"/>
      <c r="H60" s="48">
        <v>20</v>
      </c>
      <c r="I60" s="93" t="s">
        <v>1240</v>
      </c>
      <c r="J60" s="481" t="s">
        <v>1250</v>
      </c>
      <c r="K60" s="481">
        <v>42</v>
      </c>
      <c r="L60" s="481">
        <v>3</v>
      </c>
      <c r="M60" s="481">
        <v>60</v>
      </c>
    </row>
    <row r="61" spans="1:13" x14ac:dyDescent="0.35">
      <c r="H61" s="49">
        <v>21</v>
      </c>
      <c r="I61" s="93" t="s">
        <v>1240</v>
      </c>
      <c r="J61" s="481" t="s">
        <v>1250</v>
      </c>
      <c r="K61" s="481">
        <v>48</v>
      </c>
      <c r="L61" s="481">
        <v>7</v>
      </c>
      <c r="M61" s="481">
        <v>103</v>
      </c>
    </row>
    <row r="62" spans="1:13" x14ac:dyDescent="0.35">
      <c r="H62" s="48">
        <v>22</v>
      </c>
      <c r="I62" s="93" t="s">
        <v>1240</v>
      </c>
      <c r="J62" s="481" t="s">
        <v>1250</v>
      </c>
      <c r="K62" s="481">
        <v>56</v>
      </c>
      <c r="L62" s="481">
        <v>2</v>
      </c>
      <c r="M62" s="481">
        <v>57</v>
      </c>
    </row>
    <row r="63" spans="1:13" x14ac:dyDescent="0.35">
      <c r="H63" s="49">
        <v>23</v>
      </c>
      <c r="I63" s="93" t="s">
        <v>1240</v>
      </c>
      <c r="J63" s="481" t="s">
        <v>1250</v>
      </c>
      <c r="K63" s="481">
        <v>58</v>
      </c>
      <c r="L63" s="481">
        <v>1</v>
      </c>
      <c r="M63" s="481">
        <v>58</v>
      </c>
    </row>
    <row r="64" spans="1:13" x14ac:dyDescent="0.35">
      <c r="H64" s="49">
        <v>24</v>
      </c>
      <c r="I64" s="93" t="s">
        <v>1240</v>
      </c>
      <c r="J64" s="481" t="s">
        <v>1250</v>
      </c>
      <c r="K64" s="481">
        <v>72</v>
      </c>
      <c r="L64" s="481">
        <v>1</v>
      </c>
      <c r="M64" s="481">
        <v>41</v>
      </c>
    </row>
    <row r="65" spans="8:13" x14ac:dyDescent="0.35">
      <c r="H65" s="48">
        <v>25</v>
      </c>
      <c r="I65" s="93" t="s">
        <v>1240</v>
      </c>
      <c r="J65" s="481" t="s">
        <v>1251</v>
      </c>
      <c r="K65" s="481">
        <v>29</v>
      </c>
      <c r="L65" s="481">
        <v>2</v>
      </c>
      <c r="M65" s="481">
        <v>16</v>
      </c>
    </row>
    <row r="66" spans="8:13" x14ac:dyDescent="0.35">
      <c r="H66" s="49">
        <v>26</v>
      </c>
      <c r="I66" s="93" t="s">
        <v>1240</v>
      </c>
      <c r="J66" s="483" t="s">
        <v>1252</v>
      </c>
      <c r="K66" s="481">
        <v>60</v>
      </c>
      <c r="L66" s="481">
        <v>2</v>
      </c>
      <c r="M66" s="481">
        <v>30</v>
      </c>
    </row>
    <row r="67" spans="8:13" x14ac:dyDescent="0.35">
      <c r="H67" s="48">
        <v>27</v>
      </c>
      <c r="I67" s="93" t="s">
        <v>1240</v>
      </c>
      <c r="J67" s="481" t="s">
        <v>1252</v>
      </c>
      <c r="K67" s="481">
        <v>44</v>
      </c>
      <c r="L67" s="481">
        <v>3</v>
      </c>
      <c r="M67" s="481">
        <v>79</v>
      </c>
    </row>
    <row r="68" spans="8:13" x14ac:dyDescent="0.35">
      <c r="H68" s="49">
        <v>28</v>
      </c>
      <c r="I68" s="93" t="s">
        <v>1240</v>
      </c>
      <c r="J68" s="481" t="s">
        <v>1252</v>
      </c>
      <c r="K68" s="481">
        <v>48</v>
      </c>
      <c r="L68" s="481">
        <v>1</v>
      </c>
      <c r="M68" s="481">
        <v>12</v>
      </c>
    </row>
    <row r="69" spans="8:13" x14ac:dyDescent="0.35">
      <c r="H69" s="49">
        <v>29</v>
      </c>
      <c r="I69" s="93" t="s">
        <v>1240</v>
      </c>
      <c r="J69" s="481" t="s">
        <v>1252</v>
      </c>
      <c r="K69" s="481">
        <v>46</v>
      </c>
      <c r="L69" s="481">
        <v>3</v>
      </c>
      <c r="M69" s="481">
        <v>47</v>
      </c>
    </row>
    <row r="70" spans="8:13" x14ac:dyDescent="0.35">
      <c r="H70" s="48">
        <v>30</v>
      </c>
      <c r="I70" s="93" t="s">
        <v>1240</v>
      </c>
      <c r="J70" s="481" t="s">
        <v>1252</v>
      </c>
      <c r="K70" s="481">
        <v>52</v>
      </c>
      <c r="L70" s="481">
        <v>2</v>
      </c>
      <c r="M70" s="481">
        <v>48</v>
      </c>
    </row>
    <row r="71" spans="8:13" x14ac:dyDescent="0.35">
      <c r="H71" s="49">
        <v>31</v>
      </c>
      <c r="I71" s="93" t="s">
        <v>1240</v>
      </c>
      <c r="J71" s="481" t="s">
        <v>1253</v>
      </c>
      <c r="K71" s="481">
        <v>68</v>
      </c>
      <c r="L71" s="481">
        <v>1</v>
      </c>
      <c r="M71" s="481">
        <v>40</v>
      </c>
    </row>
    <row r="72" spans="8:13" x14ac:dyDescent="0.35">
      <c r="H72" s="48">
        <v>32</v>
      </c>
      <c r="I72" s="93" t="s">
        <v>1240</v>
      </c>
      <c r="J72" s="481" t="s">
        <v>1246</v>
      </c>
      <c r="K72" s="481">
        <v>33</v>
      </c>
      <c r="L72" s="481">
        <v>6</v>
      </c>
      <c r="M72" s="481">
        <v>61</v>
      </c>
    </row>
    <row r="73" spans="8:13" x14ac:dyDescent="0.35">
      <c r="H73" s="49">
        <v>33</v>
      </c>
      <c r="I73" s="93" t="s">
        <v>1240</v>
      </c>
      <c r="J73" s="481" t="s">
        <v>1246</v>
      </c>
      <c r="K73" s="481">
        <v>35</v>
      </c>
      <c r="L73" s="481">
        <v>1</v>
      </c>
      <c r="M73" s="481">
        <v>38</v>
      </c>
    </row>
    <row r="74" spans="8:13" ht="28" x14ac:dyDescent="0.35">
      <c r="H74" s="49">
        <v>34</v>
      </c>
      <c r="I74" s="93" t="s">
        <v>1240</v>
      </c>
      <c r="J74" s="484" t="s">
        <v>1254</v>
      </c>
      <c r="K74" s="481">
        <v>31</v>
      </c>
      <c r="L74" s="481">
        <v>2</v>
      </c>
      <c r="M74" s="481">
        <v>48</v>
      </c>
    </row>
    <row r="75" spans="8:13" x14ac:dyDescent="0.35">
      <c r="H75" s="382"/>
      <c r="I75" s="382"/>
      <c r="J75" s="382"/>
      <c r="K75" s="382"/>
      <c r="L75" s="464">
        <f>SUM(L41:L74)</f>
        <v>91</v>
      </c>
      <c r="M75" s="464">
        <f>SUM(M41:M74)</f>
        <v>1911</v>
      </c>
    </row>
  </sheetData>
  <mergeCells count="3">
    <mergeCell ref="A47:C47"/>
    <mergeCell ref="A45:D45"/>
    <mergeCell ref="A54:C54"/>
  </mergeCells>
  <hyperlinks>
    <hyperlink ref="A60:C60" location="'ВЫБОР РАЙОНА'!A1" display="Назад к выбору района" xr:uid="{00000000-0004-0000-0C00-000000000000}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A1:M65"/>
  <sheetViews>
    <sheetView showGridLines="0" showRowColHeaders="0" topLeftCell="A37" workbookViewId="0">
      <selection activeCell="B60" sqref="B60"/>
    </sheetView>
  </sheetViews>
  <sheetFormatPr defaultColWidth="8.81640625" defaultRowHeight="14.5" x14ac:dyDescent="0.35"/>
  <cols>
    <col min="1" max="1" width="30.453125" customWidth="1"/>
    <col min="2" max="2" width="24.453125" customWidth="1"/>
    <col min="3" max="3" width="24" customWidth="1"/>
    <col min="4" max="4" width="18.1796875" customWidth="1"/>
    <col min="5" max="5" width="17.453125" customWidth="1"/>
    <col min="6" max="6" width="14.81640625" customWidth="1"/>
    <col min="9" max="9" width="23" customWidth="1"/>
    <col min="10" max="10" width="25" customWidth="1"/>
    <col min="11" max="11" width="13" customWidth="1"/>
    <col min="12" max="12" width="15.453125" customWidth="1"/>
    <col min="13" max="13" width="11" customWidth="1"/>
    <col min="14" max="14" width="15.7265625" customWidth="1"/>
  </cols>
  <sheetData>
    <row r="1" spans="8:13" ht="15.5" x14ac:dyDescent="0.35">
      <c r="H1" s="44" t="s">
        <v>37</v>
      </c>
      <c r="I1" s="44" t="s">
        <v>36</v>
      </c>
      <c r="J1" s="44" t="s">
        <v>35</v>
      </c>
      <c r="K1" s="44" t="s">
        <v>34</v>
      </c>
      <c r="L1" s="311" t="s">
        <v>1022</v>
      </c>
      <c r="M1" s="44" t="s">
        <v>33</v>
      </c>
    </row>
    <row r="2" spans="8:13" x14ac:dyDescent="0.35">
      <c r="H2" s="382">
        <v>1</v>
      </c>
      <c r="I2" s="307" t="s">
        <v>1220</v>
      </c>
      <c r="J2" s="307" t="s">
        <v>1189</v>
      </c>
      <c r="K2" s="307" t="s">
        <v>1190</v>
      </c>
      <c r="L2" s="307">
        <v>20</v>
      </c>
      <c r="M2" s="382">
        <v>1406</v>
      </c>
    </row>
    <row r="3" spans="8:13" x14ac:dyDescent="0.35">
      <c r="H3" s="144"/>
      <c r="I3" s="143"/>
      <c r="J3" s="143"/>
      <c r="K3" s="142"/>
      <c r="L3" s="141">
        <f>SUM(L2:L2)</f>
        <v>20</v>
      </c>
      <c r="M3" s="141">
        <f>SUM(M2:M2)</f>
        <v>1406</v>
      </c>
    </row>
    <row r="4" spans="8:13" x14ac:dyDescent="0.35">
      <c r="M4" s="383"/>
    </row>
    <row r="5" spans="8:13" ht="15.5" x14ac:dyDescent="0.35">
      <c r="H5" s="44" t="s">
        <v>37</v>
      </c>
      <c r="I5" s="44" t="s">
        <v>36</v>
      </c>
      <c r="J5" s="44" t="s">
        <v>35</v>
      </c>
      <c r="K5" s="44" t="s">
        <v>34</v>
      </c>
      <c r="L5" s="311" t="s">
        <v>1022</v>
      </c>
      <c r="M5" s="44" t="s">
        <v>33</v>
      </c>
    </row>
    <row r="6" spans="8:13" x14ac:dyDescent="0.35">
      <c r="H6" s="384">
        <v>1</v>
      </c>
      <c r="I6" s="307" t="s">
        <v>1221</v>
      </c>
      <c r="J6" s="307" t="s">
        <v>1189</v>
      </c>
      <c r="K6" s="307" t="s">
        <v>1103</v>
      </c>
      <c r="L6" s="307">
        <v>16</v>
      </c>
      <c r="M6" s="382">
        <v>1298</v>
      </c>
    </row>
    <row r="7" spans="8:13" x14ac:dyDescent="0.35">
      <c r="H7" s="144"/>
      <c r="I7" s="143"/>
      <c r="J7" s="143"/>
      <c r="K7" s="142"/>
      <c r="L7" s="141">
        <f>SUM(L6)</f>
        <v>16</v>
      </c>
      <c r="M7" s="141">
        <f>SUM(M6)</f>
        <v>1298</v>
      </c>
    </row>
    <row r="9" spans="8:13" x14ac:dyDescent="0.35">
      <c r="H9" s="44" t="s">
        <v>37</v>
      </c>
      <c r="I9" s="44" t="s">
        <v>36</v>
      </c>
      <c r="J9" s="44" t="s">
        <v>35</v>
      </c>
      <c r="K9" s="44" t="s">
        <v>34</v>
      </c>
      <c r="L9" s="44" t="s">
        <v>20</v>
      </c>
      <c r="M9" s="45" t="s">
        <v>33</v>
      </c>
    </row>
    <row r="10" spans="8:13" ht="15.5" x14ac:dyDescent="0.35">
      <c r="H10" s="49">
        <v>1</v>
      </c>
      <c r="I10" s="93" t="s">
        <v>1187</v>
      </c>
      <c r="J10" s="293" t="s">
        <v>1191</v>
      </c>
      <c r="K10" s="73" t="s">
        <v>766</v>
      </c>
      <c r="L10" s="472">
        <v>3</v>
      </c>
      <c r="M10" s="93">
        <f t="shared" ref="M10:M64" si="0">L10*36</f>
        <v>108</v>
      </c>
    </row>
    <row r="11" spans="8:13" ht="15.5" x14ac:dyDescent="0.35">
      <c r="H11" s="48">
        <v>2</v>
      </c>
      <c r="I11" s="93" t="s">
        <v>1187</v>
      </c>
      <c r="J11" s="293" t="s">
        <v>1192</v>
      </c>
      <c r="K11" s="73" t="s">
        <v>1193</v>
      </c>
      <c r="L11" s="472">
        <v>2</v>
      </c>
      <c r="M11" s="93">
        <f t="shared" si="0"/>
        <v>72</v>
      </c>
    </row>
    <row r="12" spans="8:13" ht="15.5" x14ac:dyDescent="0.35">
      <c r="H12" s="49">
        <v>3</v>
      </c>
      <c r="I12" s="93" t="s">
        <v>1187</v>
      </c>
      <c r="J12" s="414" t="s">
        <v>1192</v>
      </c>
      <c r="K12" s="415" t="s">
        <v>377</v>
      </c>
      <c r="L12" s="472">
        <v>1</v>
      </c>
      <c r="M12" s="93">
        <f t="shared" si="0"/>
        <v>36</v>
      </c>
    </row>
    <row r="13" spans="8:13" ht="15.5" x14ac:dyDescent="0.35">
      <c r="H13" s="49">
        <v>4</v>
      </c>
      <c r="I13" s="93" t="s">
        <v>1187</v>
      </c>
      <c r="J13" s="293" t="s">
        <v>1194</v>
      </c>
      <c r="K13" s="73" t="s">
        <v>58</v>
      </c>
      <c r="L13" s="472">
        <v>6</v>
      </c>
      <c r="M13" s="93">
        <f t="shared" si="0"/>
        <v>216</v>
      </c>
    </row>
    <row r="14" spans="8:13" ht="15.5" x14ac:dyDescent="0.35">
      <c r="H14" s="48">
        <v>5</v>
      </c>
      <c r="I14" s="93" t="s">
        <v>1187</v>
      </c>
      <c r="J14" s="293" t="s">
        <v>1194</v>
      </c>
      <c r="K14" s="73" t="s">
        <v>86</v>
      </c>
      <c r="L14" s="472">
        <v>3</v>
      </c>
      <c r="M14" s="93">
        <f t="shared" si="0"/>
        <v>108</v>
      </c>
    </row>
    <row r="15" spans="8:13" ht="15.5" x14ac:dyDescent="0.35">
      <c r="H15" s="49">
        <v>6</v>
      </c>
      <c r="I15" s="93" t="s">
        <v>1187</v>
      </c>
      <c r="J15" s="293" t="s">
        <v>1195</v>
      </c>
      <c r="K15" s="73" t="s">
        <v>766</v>
      </c>
      <c r="L15" s="472">
        <v>1</v>
      </c>
      <c r="M15" s="93">
        <f t="shared" si="0"/>
        <v>36</v>
      </c>
    </row>
    <row r="16" spans="8:13" ht="15.5" x14ac:dyDescent="0.35">
      <c r="H16" s="49">
        <v>7</v>
      </c>
      <c r="I16" s="93" t="s">
        <v>1187</v>
      </c>
      <c r="J16" s="293" t="s">
        <v>1195</v>
      </c>
      <c r="K16" s="73" t="s">
        <v>394</v>
      </c>
      <c r="L16" s="472">
        <v>1</v>
      </c>
      <c r="M16" s="93">
        <f t="shared" si="0"/>
        <v>36</v>
      </c>
    </row>
    <row r="17" spans="7:13" ht="15.5" x14ac:dyDescent="0.35">
      <c r="H17" s="48">
        <v>8</v>
      </c>
      <c r="I17" s="93" t="s">
        <v>1187</v>
      </c>
      <c r="J17" s="293" t="s">
        <v>1195</v>
      </c>
      <c r="K17" s="73" t="s">
        <v>86</v>
      </c>
      <c r="L17" s="472">
        <v>1</v>
      </c>
      <c r="M17" s="93">
        <f t="shared" si="0"/>
        <v>36</v>
      </c>
    </row>
    <row r="18" spans="7:13" ht="15.5" x14ac:dyDescent="0.35">
      <c r="H18" s="49">
        <v>9</v>
      </c>
      <c r="I18" s="93" t="s">
        <v>1187</v>
      </c>
      <c r="J18" s="293" t="s">
        <v>1195</v>
      </c>
      <c r="K18" s="73" t="s">
        <v>786</v>
      </c>
      <c r="L18" s="472">
        <v>2</v>
      </c>
      <c r="M18" s="93">
        <f t="shared" si="0"/>
        <v>72</v>
      </c>
    </row>
    <row r="19" spans="7:13" ht="15.5" x14ac:dyDescent="0.35">
      <c r="H19" s="49">
        <v>10</v>
      </c>
      <c r="I19" s="93" t="s">
        <v>1187</v>
      </c>
      <c r="J19" s="293" t="s">
        <v>1195</v>
      </c>
      <c r="K19" s="143" t="s">
        <v>84</v>
      </c>
      <c r="L19" s="472">
        <v>1</v>
      </c>
      <c r="M19" s="93">
        <f t="shared" si="0"/>
        <v>36</v>
      </c>
    </row>
    <row r="20" spans="7:13" ht="15.5" x14ac:dyDescent="0.35">
      <c r="H20" s="48">
        <v>11</v>
      </c>
      <c r="I20" s="93" t="s">
        <v>1187</v>
      </c>
      <c r="J20" s="293" t="s">
        <v>1195</v>
      </c>
      <c r="K20" s="416" t="s">
        <v>80</v>
      </c>
      <c r="L20" s="472">
        <v>2</v>
      </c>
      <c r="M20" s="93">
        <f t="shared" si="0"/>
        <v>72</v>
      </c>
    </row>
    <row r="21" spans="7:13" ht="15.5" x14ac:dyDescent="0.35">
      <c r="H21" s="49">
        <v>12</v>
      </c>
      <c r="I21" s="93" t="s">
        <v>1187</v>
      </c>
      <c r="J21" s="293" t="s">
        <v>1195</v>
      </c>
      <c r="K21" s="416" t="s">
        <v>377</v>
      </c>
      <c r="L21" s="472">
        <v>2</v>
      </c>
      <c r="M21" s="93">
        <f t="shared" si="0"/>
        <v>72</v>
      </c>
    </row>
    <row r="22" spans="7:13" ht="15.5" x14ac:dyDescent="0.35">
      <c r="H22" s="49">
        <v>13</v>
      </c>
      <c r="I22" s="93" t="s">
        <v>1187</v>
      </c>
      <c r="J22" s="293" t="s">
        <v>1195</v>
      </c>
      <c r="K22" s="416" t="s">
        <v>143</v>
      </c>
      <c r="L22" s="472">
        <v>3</v>
      </c>
      <c r="M22" s="93">
        <f>L22*36</f>
        <v>108</v>
      </c>
    </row>
    <row r="23" spans="7:13" ht="15.5" x14ac:dyDescent="0.35">
      <c r="H23" s="48">
        <v>14</v>
      </c>
      <c r="I23" s="93" t="s">
        <v>1187</v>
      </c>
      <c r="J23" s="293" t="s">
        <v>1196</v>
      </c>
      <c r="K23" s="416" t="s">
        <v>395</v>
      </c>
      <c r="L23" s="472">
        <v>1</v>
      </c>
      <c r="M23" s="93">
        <f t="shared" si="0"/>
        <v>36</v>
      </c>
    </row>
    <row r="24" spans="7:13" ht="15.5" x14ac:dyDescent="0.35">
      <c r="H24" s="49">
        <v>15</v>
      </c>
      <c r="I24" s="93" t="s">
        <v>1187</v>
      </c>
      <c r="J24" s="293" t="s">
        <v>1196</v>
      </c>
      <c r="K24" s="416" t="s">
        <v>394</v>
      </c>
      <c r="L24" s="472">
        <v>2</v>
      </c>
      <c r="M24" s="93">
        <f t="shared" si="0"/>
        <v>72</v>
      </c>
    </row>
    <row r="25" spans="7:13" s="310" customFormat="1" ht="15.5" x14ac:dyDescent="0.35">
      <c r="H25" s="49">
        <v>16</v>
      </c>
      <c r="I25" s="93" t="s">
        <v>1187</v>
      </c>
      <c r="J25" s="293" t="s">
        <v>1196</v>
      </c>
      <c r="K25" s="416" t="s">
        <v>58</v>
      </c>
      <c r="L25" s="472">
        <v>1</v>
      </c>
      <c r="M25" s="93">
        <f t="shared" si="0"/>
        <v>36</v>
      </c>
    </row>
    <row r="26" spans="7:13" ht="15.5" x14ac:dyDescent="0.35">
      <c r="H26" s="48">
        <v>17</v>
      </c>
      <c r="I26" s="93" t="s">
        <v>1187</v>
      </c>
      <c r="J26" s="293" t="s">
        <v>1196</v>
      </c>
      <c r="K26" s="416" t="s">
        <v>1197</v>
      </c>
      <c r="L26" s="472">
        <v>2</v>
      </c>
      <c r="M26" s="93">
        <f t="shared" si="0"/>
        <v>72</v>
      </c>
    </row>
    <row r="27" spans="7:13" ht="15.5" x14ac:dyDescent="0.35">
      <c r="H27" s="49">
        <v>18</v>
      </c>
      <c r="I27" s="93" t="s">
        <v>1187</v>
      </c>
      <c r="J27" s="293" t="s">
        <v>1196</v>
      </c>
      <c r="K27" s="416" t="s">
        <v>38</v>
      </c>
      <c r="L27" s="472">
        <v>1</v>
      </c>
      <c r="M27" s="93">
        <f t="shared" si="0"/>
        <v>36</v>
      </c>
    </row>
    <row r="28" spans="7:13" ht="15.5" x14ac:dyDescent="0.35">
      <c r="H28" s="49">
        <v>19</v>
      </c>
      <c r="I28" s="93" t="s">
        <v>1187</v>
      </c>
      <c r="J28" s="293" t="s">
        <v>1196</v>
      </c>
      <c r="K28" s="416" t="s">
        <v>1198</v>
      </c>
      <c r="L28" s="472">
        <v>3</v>
      </c>
      <c r="M28" s="93">
        <f t="shared" si="0"/>
        <v>108</v>
      </c>
    </row>
    <row r="29" spans="7:13" ht="15.5" x14ac:dyDescent="0.35">
      <c r="G29" s="310"/>
      <c r="H29" s="48">
        <v>20</v>
      </c>
      <c r="I29" s="93" t="s">
        <v>1187</v>
      </c>
      <c r="J29" s="293" t="s">
        <v>1196</v>
      </c>
      <c r="K29" s="416" t="s">
        <v>774</v>
      </c>
      <c r="L29" s="472">
        <v>1</v>
      </c>
      <c r="M29" s="93">
        <f>L29*36</f>
        <v>36</v>
      </c>
    </row>
    <row r="30" spans="7:13" ht="15.5" x14ac:dyDescent="0.35">
      <c r="H30" s="49">
        <v>21</v>
      </c>
      <c r="I30" s="93" t="s">
        <v>1187</v>
      </c>
      <c r="J30" s="293" t="s">
        <v>1196</v>
      </c>
      <c r="K30" s="416" t="s">
        <v>349</v>
      </c>
      <c r="L30" s="472">
        <v>1</v>
      </c>
      <c r="M30" s="93">
        <f t="shared" si="0"/>
        <v>36</v>
      </c>
    </row>
    <row r="31" spans="7:13" ht="15.5" x14ac:dyDescent="0.35">
      <c r="H31" s="49">
        <v>22</v>
      </c>
      <c r="I31" s="93" t="s">
        <v>1187</v>
      </c>
      <c r="J31" s="416" t="s">
        <v>1196</v>
      </c>
      <c r="K31" s="416" t="s">
        <v>1199</v>
      </c>
      <c r="L31" s="472">
        <v>3</v>
      </c>
      <c r="M31" s="417">
        <f t="shared" si="0"/>
        <v>108</v>
      </c>
    </row>
    <row r="32" spans="7:13" ht="15.5" x14ac:dyDescent="0.35">
      <c r="H32" s="48">
        <v>23</v>
      </c>
      <c r="I32" s="93" t="s">
        <v>1187</v>
      </c>
      <c r="J32" s="293" t="s">
        <v>1200</v>
      </c>
      <c r="K32" s="460" t="s">
        <v>1201</v>
      </c>
      <c r="L32" s="472">
        <v>1</v>
      </c>
      <c r="M32" s="462">
        <f t="shared" si="0"/>
        <v>36</v>
      </c>
    </row>
    <row r="33" spans="1:13" ht="15.5" x14ac:dyDescent="0.35">
      <c r="H33" s="49">
        <v>24</v>
      </c>
      <c r="I33" s="93" t="s">
        <v>1187</v>
      </c>
      <c r="J33" s="293" t="s">
        <v>1200</v>
      </c>
      <c r="K33" s="463" t="s">
        <v>781</v>
      </c>
      <c r="L33" s="472">
        <v>1</v>
      </c>
      <c r="M33" s="462">
        <f t="shared" si="0"/>
        <v>36</v>
      </c>
    </row>
    <row r="34" spans="1:13" ht="15.5" x14ac:dyDescent="0.35">
      <c r="H34" s="49">
        <v>25</v>
      </c>
      <c r="I34" s="93" t="s">
        <v>1187</v>
      </c>
      <c r="J34" s="293" t="s">
        <v>1202</v>
      </c>
      <c r="K34" s="463" t="s">
        <v>1203</v>
      </c>
      <c r="L34" s="472">
        <v>2</v>
      </c>
      <c r="M34" s="462">
        <f t="shared" si="0"/>
        <v>72</v>
      </c>
    </row>
    <row r="35" spans="1:13" ht="16" thickBot="1" x14ac:dyDescent="0.4">
      <c r="A35" s="505" t="s">
        <v>1188</v>
      </c>
      <c r="B35" s="505"/>
      <c r="C35" s="505"/>
      <c r="D35" s="505"/>
      <c r="E35" s="310"/>
      <c r="F35" s="310"/>
      <c r="H35" s="48">
        <v>26</v>
      </c>
      <c r="I35" s="93" t="s">
        <v>1187</v>
      </c>
      <c r="J35" s="293" t="s">
        <v>1204</v>
      </c>
      <c r="K35" s="463" t="s">
        <v>158</v>
      </c>
      <c r="L35" s="472">
        <v>1</v>
      </c>
      <c r="M35" s="462">
        <f t="shared" si="0"/>
        <v>36</v>
      </c>
    </row>
    <row r="36" spans="1:13" ht="30.5" thickBot="1" x14ac:dyDescent="0.4">
      <c r="A36" s="252" t="s">
        <v>123</v>
      </c>
      <c r="B36" s="252" t="s">
        <v>1041</v>
      </c>
      <c r="C36" s="253" t="s">
        <v>1025</v>
      </c>
      <c r="D36" s="468" t="s">
        <v>1182</v>
      </c>
      <c r="E36" s="469" t="s">
        <v>1183</v>
      </c>
      <c r="F36" s="310"/>
      <c r="H36" s="49">
        <v>27</v>
      </c>
      <c r="I36" s="93" t="s">
        <v>1187</v>
      </c>
      <c r="J36" s="293" t="s">
        <v>1204</v>
      </c>
      <c r="K36" s="463" t="s">
        <v>1205</v>
      </c>
      <c r="L36" s="472">
        <v>1</v>
      </c>
      <c r="M36" s="463">
        <f t="shared" si="0"/>
        <v>36</v>
      </c>
    </row>
    <row r="37" spans="1:13" ht="16" thickBot="1" x14ac:dyDescent="0.4">
      <c r="A37" s="578" t="s">
        <v>1024</v>
      </c>
      <c r="B37" s="410"/>
      <c r="C37" s="411"/>
      <c r="D37" s="254">
        <v>3000</v>
      </c>
      <c r="E37" s="254">
        <v>2400</v>
      </c>
      <c r="H37" s="49">
        <v>28</v>
      </c>
      <c r="I37" s="382" t="s">
        <v>1187</v>
      </c>
      <c r="J37" s="382" t="s">
        <v>1204</v>
      </c>
      <c r="K37" s="382" t="s">
        <v>1206</v>
      </c>
      <c r="L37" s="472">
        <v>4</v>
      </c>
      <c r="M37" s="462">
        <f t="shared" si="0"/>
        <v>144</v>
      </c>
    </row>
    <row r="38" spans="1:13" ht="16" thickBot="1" x14ac:dyDescent="0.4">
      <c r="A38" s="315" t="s">
        <v>1220</v>
      </c>
      <c r="B38" s="255" t="s">
        <v>1042</v>
      </c>
      <c r="C38" s="316">
        <f>L3</f>
        <v>20</v>
      </c>
      <c r="D38" s="257">
        <f>C38*D37</f>
        <v>60000</v>
      </c>
      <c r="E38" s="257">
        <f>C38*E37</f>
        <v>48000</v>
      </c>
      <c r="H38" s="48">
        <v>29</v>
      </c>
      <c r="I38" s="93" t="s">
        <v>1187</v>
      </c>
      <c r="J38" s="463" t="s">
        <v>1207</v>
      </c>
      <c r="K38" s="463" t="s">
        <v>395</v>
      </c>
      <c r="L38" s="472">
        <v>1</v>
      </c>
      <c r="M38" s="462">
        <f t="shared" si="0"/>
        <v>36</v>
      </c>
    </row>
    <row r="39" spans="1:13" ht="16" thickBot="1" x14ac:dyDescent="0.4">
      <c r="A39" s="315" t="s">
        <v>1221</v>
      </c>
      <c r="B39" s="255" t="s">
        <v>1042</v>
      </c>
      <c r="C39" s="316">
        <f>L7</f>
        <v>16</v>
      </c>
      <c r="D39" s="257">
        <f>C39*D37</f>
        <v>48000</v>
      </c>
      <c r="E39" s="257">
        <f>C39*E37</f>
        <v>38400</v>
      </c>
      <c r="H39" s="49">
        <v>30</v>
      </c>
      <c r="I39" s="93" t="s">
        <v>1187</v>
      </c>
      <c r="J39" s="463" t="s">
        <v>1207</v>
      </c>
      <c r="K39" s="463" t="s">
        <v>86</v>
      </c>
      <c r="L39" s="472">
        <v>2</v>
      </c>
      <c r="M39" s="463">
        <f t="shared" si="0"/>
        <v>72</v>
      </c>
    </row>
    <row r="40" spans="1:13" ht="16" thickBot="1" x14ac:dyDescent="0.4">
      <c r="A40" s="58" t="s">
        <v>5</v>
      </c>
      <c r="B40" s="58"/>
      <c r="C40" s="57">
        <f>SUM(C38:C39)</f>
        <v>36</v>
      </c>
      <c r="D40" s="56">
        <f>SUM(D38:D39)</f>
        <v>108000</v>
      </c>
      <c r="E40" s="56">
        <f>SUM(E38:E39)</f>
        <v>86400</v>
      </c>
      <c r="H40" s="49">
        <v>31</v>
      </c>
      <c r="I40" s="382" t="s">
        <v>1187</v>
      </c>
      <c r="J40" s="463" t="s">
        <v>1207</v>
      </c>
      <c r="K40" s="463" t="s">
        <v>157</v>
      </c>
      <c r="L40" s="472">
        <v>2</v>
      </c>
      <c r="M40" s="462">
        <f t="shared" si="0"/>
        <v>72</v>
      </c>
    </row>
    <row r="41" spans="1:13" ht="16" thickBot="1" x14ac:dyDescent="0.4">
      <c r="A41" s="418"/>
      <c r="B41" s="418"/>
      <c r="C41" s="419"/>
      <c r="D41" s="420"/>
      <c r="E41" s="420"/>
      <c r="H41" s="48">
        <v>32</v>
      </c>
      <c r="I41" s="93" t="s">
        <v>1187</v>
      </c>
      <c r="J41" s="463" t="s">
        <v>1207</v>
      </c>
      <c r="K41" s="463" t="s">
        <v>1208</v>
      </c>
      <c r="L41" s="472">
        <v>3</v>
      </c>
      <c r="M41" s="462">
        <f t="shared" si="0"/>
        <v>108</v>
      </c>
    </row>
    <row r="42" spans="1:13" ht="30.5" thickBot="1" x14ac:dyDescent="0.4">
      <c r="A42" s="232" t="s">
        <v>1285</v>
      </c>
      <c r="B42" s="232" t="s">
        <v>1041</v>
      </c>
      <c r="C42" s="239" t="s">
        <v>1025</v>
      </c>
      <c r="D42" s="253" t="s">
        <v>1182</v>
      </c>
      <c r="E42" s="253" t="s">
        <v>1183</v>
      </c>
      <c r="H42" s="49">
        <v>33</v>
      </c>
      <c r="I42" s="93" t="s">
        <v>1187</v>
      </c>
      <c r="J42" s="463" t="s">
        <v>1207</v>
      </c>
      <c r="K42" s="463" t="s">
        <v>1209</v>
      </c>
      <c r="L42" s="472">
        <v>1</v>
      </c>
      <c r="M42" s="463">
        <f t="shared" si="0"/>
        <v>36</v>
      </c>
    </row>
    <row r="43" spans="1:13" ht="16" thickBot="1" x14ac:dyDescent="0.4">
      <c r="A43" s="581" t="s">
        <v>1281</v>
      </c>
      <c r="B43" s="582"/>
      <c r="C43" s="583"/>
      <c r="D43" s="250">
        <v>15000</v>
      </c>
      <c r="E43" s="250">
        <v>12000</v>
      </c>
      <c r="H43" s="49">
        <v>34</v>
      </c>
      <c r="I43" s="382" t="s">
        <v>1187</v>
      </c>
      <c r="J43" s="463" t="s">
        <v>1207</v>
      </c>
      <c r="K43" s="463" t="s">
        <v>926</v>
      </c>
      <c r="L43" s="472">
        <v>1</v>
      </c>
      <c r="M43" s="462">
        <f t="shared" si="0"/>
        <v>36</v>
      </c>
    </row>
    <row r="44" spans="1:13" ht="16" thickBot="1" x14ac:dyDescent="0.4">
      <c r="A44" s="337" t="s">
        <v>1282</v>
      </c>
      <c r="B44" s="245" t="s">
        <v>1042</v>
      </c>
      <c r="C44" s="338">
        <v>1</v>
      </c>
      <c r="D44" s="339">
        <f>C44*D43</f>
        <v>15000</v>
      </c>
      <c r="E44" s="339">
        <f>C44*E43</f>
        <v>12000</v>
      </c>
      <c r="H44" s="48">
        <v>35</v>
      </c>
      <c r="I44" s="93" t="s">
        <v>1187</v>
      </c>
      <c r="J44" s="463" t="s">
        <v>1207</v>
      </c>
      <c r="K44" s="463" t="s">
        <v>143</v>
      </c>
      <c r="L44" s="472">
        <v>1</v>
      </c>
      <c r="M44" s="462">
        <f t="shared" si="0"/>
        <v>36</v>
      </c>
    </row>
    <row r="45" spans="1:13" ht="16" thickBot="1" x14ac:dyDescent="0.4">
      <c r="A45" s="337" t="s">
        <v>1283</v>
      </c>
      <c r="B45" s="245" t="s">
        <v>1042</v>
      </c>
      <c r="C45" s="338">
        <v>1</v>
      </c>
      <c r="D45" s="341">
        <f>C45*D43</f>
        <v>15000</v>
      </c>
      <c r="E45" s="341">
        <f>C45*E43</f>
        <v>12000</v>
      </c>
      <c r="H45" s="49">
        <v>36</v>
      </c>
      <c r="I45" s="93" t="s">
        <v>1187</v>
      </c>
      <c r="J45" s="463" t="s">
        <v>649</v>
      </c>
      <c r="K45" s="463" t="s">
        <v>1210</v>
      </c>
      <c r="L45" s="472">
        <v>3</v>
      </c>
      <c r="M45" s="463">
        <f t="shared" si="0"/>
        <v>108</v>
      </c>
    </row>
    <row r="46" spans="1:13" ht="16" thickBot="1" x14ac:dyDescent="0.4">
      <c r="A46" s="342" t="s">
        <v>5</v>
      </c>
      <c r="B46" s="245"/>
      <c r="C46" s="344">
        <f>SUM(C44:C45)</f>
        <v>2</v>
      </c>
      <c r="D46" s="343">
        <f>SUM(D44:D45)</f>
        <v>30000</v>
      </c>
      <c r="E46" s="343">
        <f>SUM(E44:E45)</f>
        <v>24000</v>
      </c>
      <c r="H46" s="49">
        <v>37</v>
      </c>
      <c r="I46" s="382" t="s">
        <v>1187</v>
      </c>
      <c r="J46" s="463" t="s">
        <v>1211</v>
      </c>
      <c r="K46" s="463" t="s">
        <v>1212</v>
      </c>
      <c r="L46" s="472">
        <v>1</v>
      </c>
      <c r="M46" s="462">
        <f t="shared" si="0"/>
        <v>36</v>
      </c>
    </row>
    <row r="47" spans="1:13" ht="16" thickBot="1" x14ac:dyDescent="0.4">
      <c r="H47" s="48">
        <v>38</v>
      </c>
      <c r="I47" s="93" t="s">
        <v>1187</v>
      </c>
      <c r="J47" s="463" t="s">
        <v>1211</v>
      </c>
      <c r="K47" s="463" t="s">
        <v>394</v>
      </c>
      <c r="L47" s="472">
        <v>1</v>
      </c>
      <c r="M47" s="462">
        <f t="shared" si="0"/>
        <v>36</v>
      </c>
    </row>
    <row r="48" spans="1:13" ht="30.5" thickBot="1" x14ac:dyDescent="0.4">
      <c r="A48" s="67" t="s">
        <v>123</v>
      </c>
      <c r="B48" s="67" t="s">
        <v>1041</v>
      </c>
      <c r="C48" s="67" t="s">
        <v>122</v>
      </c>
      <c r="D48" s="67" t="s">
        <v>121</v>
      </c>
      <c r="E48" s="67" t="s">
        <v>120</v>
      </c>
      <c r="F48" s="67" t="s">
        <v>119</v>
      </c>
      <c r="H48" s="49">
        <v>39</v>
      </c>
      <c r="I48" s="93" t="s">
        <v>1187</v>
      </c>
      <c r="J48" s="463" t="s">
        <v>1211</v>
      </c>
      <c r="K48" s="463" t="s">
        <v>786</v>
      </c>
      <c r="L48" s="472">
        <v>3</v>
      </c>
      <c r="M48" s="463">
        <f t="shared" si="0"/>
        <v>108</v>
      </c>
    </row>
    <row r="49" spans="1:13" ht="16" thickBot="1" x14ac:dyDescent="0.4">
      <c r="A49" s="584" t="s">
        <v>117</v>
      </c>
      <c r="B49" s="585"/>
      <c r="C49" s="586"/>
      <c r="D49" s="66">
        <v>750</v>
      </c>
      <c r="E49" s="66">
        <v>420</v>
      </c>
      <c r="F49" s="66">
        <v>250</v>
      </c>
      <c r="H49" s="49">
        <v>40</v>
      </c>
      <c r="I49" s="382" t="s">
        <v>1187</v>
      </c>
      <c r="J49" s="463" t="s">
        <v>1211</v>
      </c>
      <c r="K49" s="463" t="s">
        <v>75</v>
      </c>
      <c r="L49" s="472">
        <v>3</v>
      </c>
      <c r="M49" s="462">
        <f t="shared" si="0"/>
        <v>108</v>
      </c>
    </row>
    <row r="50" spans="1:13" ht="16" thickBot="1" x14ac:dyDescent="0.4">
      <c r="A50" s="61" t="s">
        <v>1187</v>
      </c>
      <c r="B50" s="234" t="s">
        <v>1094</v>
      </c>
      <c r="C50" s="63">
        <f>L65</f>
        <v>100</v>
      </c>
      <c r="D50" s="59">
        <f>C50*D49</f>
        <v>75000</v>
      </c>
      <c r="E50" s="59">
        <f>C50*E49</f>
        <v>42000</v>
      </c>
      <c r="F50" s="59">
        <f>C50*F49</f>
        <v>25000</v>
      </c>
      <c r="H50" s="48">
        <v>41</v>
      </c>
      <c r="I50" s="93" t="s">
        <v>1187</v>
      </c>
      <c r="J50" s="463" t="s">
        <v>1211</v>
      </c>
      <c r="K50" s="463" t="s">
        <v>72</v>
      </c>
      <c r="L50" s="472">
        <v>4</v>
      </c>
      <c r="M50" s="462">
        <f t="shared" si="0"/>
        <v>144</v>
      </c>
    </row>
    <row r="51" spans="1:13" ht="16" thickBot="1" x14ac:dyDescent="0.4">
      <c r="A51" s="58" t="s">
        <v>5</v>
      </c>
      <c r="B51" s="58"/>
      <c r="C51" s="78">
        <f>SUM(C50:C50)</f>
        <v>100</v>
      </c>
      <c r="D51" s="56">
        <f>SUM(D50:D50)</f>
        <v>75000</v>
      </c>
      <c r="E51" s="56">
        <f>SUM(E50:E50)</f>
        <v>42000</v>
      </c>
      <c r="F51" s="56">
        <f>SUM(F50:F50)</f>
        <v>25000</v>
      </c>
      <c r="H51" s="49">
        <v>42</v>
      </c>
      <c r="I51" s="93" t="s">
        <v>1187</v>
      </c>
      <c r="J51" s="463" t="s">
        <v>1211</v>
      </c>
      <c r="K51" s="463" t="s">
        <v>1213</v>
      </c>
      <c r="L51" s="472">
        <v>2</v>
      </c>
      <c r="M51" s="463">
        <f t="shared" si="0"/>
        <v>72</v>
      </c>
    </row>
    <row r="52" spans="1:13" ht="16" thickBot="1" x14ac:dyDescent="0.4">
      <c r="A52" s="11"/>
      <c r="B52" s="11"/>
      <c r="C52" s="11"/>
      <c r="D52" s="11"/>
      <c r="H52" s="49">
        <v>43</v>
      </c>
      <c r="I52" s="382" t="s">
        <v>1187</v>
      </c>
      <c r="J52" s="463" t="s">
        <v>1211</v>
      </c>
      <c r="K52" s="463" t="s">
        <v>1214</v>
      </c>
      <c r="L52" s="472">
        <v>1</v>
      </c>
      <c r="M52" s="462">
        <f t="shared" si="0"/>
        <v>36</v>
      </c>
    </row>
    <row r="53" spans="1:13" ht="16" thickBot="1" x14ac:dyDescent="0.4">
      <c r="A53" s="241" t="s">
        <v>1083</v>
      </c>
      <c r="B53" s="317">
        <f>C40+C51+C46</f>
        <v>138</v>
      </c>
      <c r="C53" s="11"/>
      <c r="D53" s="11"/>
      <c r="H53" s="48">
        <v>44</v>
      </c>
      <c r="I53" s="93" t="s">
        <v>1187</v>
      </c>
      <c r="J53" s="463" t="s">
        <v>1211</v>
      </c>
      <c r="K53" s="463" t="s">
        <v>347</v>
      </c>
      <c r="L53" s="472">
        <v>1</v>
      </c>
      <c r="M53" s="462">
        <f t="shared" si="0"/>
        <v>36</v>
      </c>
    </row>
    <row r="54" spans="1:13" ht="15.5" x14ac:dyDescent="0.35">
      <c r="A54" s="493"/>
      <c r="B54" s="494"/>
      <c r="C54" s="11"/>
      <c r="D54" s="11"/>
      <c r="H54" s="49">
        <v>45</v>
      </c>
      <c r="I54" s="93" t="s">
        <v>1187</v>
      </c>
      <c r="J54" s="463" t="s">
        <v>1211</v>
      </c>
      <c r="K54" s="463" t="s">
        <v>1215</v>
      </c>
      <c r="L54" s="472">
        <v>2</v>
      </c>
      <c r="M54" s="463">
        <f t="shared" si="0"/>
        <v>72</v>
      </c>
    </row>
    <row r="55" spans="1:13" ht="15.5" x14ac:dyDescent="0.35">
      <c r="A55" s="320" t="s">
        <v>1009</v>
      </c>
      <c r="B55" s="320"/>
      <c r="C55" s="320"/>
      <c r="D55" s="11"/>
      <c r="H55" s="49">
        <v>46</v>
      </c>
      <c r="I55" s="382" t="s">
        <v>1187</v>
      </c>
      <c r="J55" s="463" t="s">
        <v>1216</v>
      </c>
      <c r="K55" s="463" t="s">
        <v>84</v>
      </c>
      <c r="L55" s="472">
        <v>1</v>
      </c>
      <c r="M55" s="462">
        <f t="shared" si="0"/>
        <v>36</v>
      </c>
    </row>
    <row r="56" spans="1:13" ht="15.5" x14ac:dyDescent="0.35">
      <c r="H56" s="48">
        <v>47</v>
      </c>
      <c r="I56" s="93" t="s">
        <v>1187</v>
      </c>
      <c r="J56" s="463" t="s">
        <v>1216</v>
      </c>
      <c r="K56" s="463" t="s">
        <v>929</v>
      </c>
      <c r="L56" s="472">
        <v>1</v>
      </c>
      <c r="M56" s="462">
        <f t="shared" si="0"/>
        <v>36</v>
      </c>
    </row>
    <row r="57" spans="1:13" ht="15.5" x14ac:dyDescent="0.35">
      <c r="H57" s="49">
        <v>48</v>
      </c>
      <c r="I57" s="93" t="s">
        <v>1187</v>
      </c>
      <c r="J57" s="463" t="s">
        <v>1216</v>
      </c>
      <c r="K57" s="463" t="s">
        <v>377</v>
      </c>
      <c r="L57" s="472">
        <v>1</v>
      </c>
      <c r="M57" s="463">
        <f t="shared" si="0"/>
        <v>36</v>
      </c>
    </row>
    <row r="58" spans="1:13" ht="15.5" x14ac:dyDescent="0.35">
      <c r="H58" s="49">
        <v>49</v>
      </c>
      <c r="I58" s="382" t="s">
        <v>1187</v>
      </c>
      <c r="J58" s="463" t="s">
        <v>1216</v>
      </c>
      <c r="K58" s="463" t="s">
        <v>115</v>
      </c>
      <c r="L58" s="472">
        <v>2</v>
      </c>
      <c r="M58" s="462">
        <f t="shared" si="0"/>
        <v>72</v>
      </c>
    </row>
    <row r="59" spans="1:13" ht="15.5" x14ac:dyDescent="0.35">
      <c r="H59" s="48">
        <v>50</v>
      </c>
      <c r="I59" s="93" t="s">
        <v>1187</v>
      </c>
      <c r="J59" s="463" t="s">
        <v>1217</v>
      </c>
      <c r="K59" s="463" t="s">
        <v>361</v>
      </c>
      <c r="L59" s="472">
        <v>1</v>
      </c>
      <c r="M59" s="462">
        <f t="shared" si="0"/>
        <v>36</v>
      </c>
    </row>
    <row r="60" spans="1:13" ht="15.5" x14ac:dyDescent="0.35">
      <c r="H60" s="49">
        <v>51</v>
      </c>
      <c r="I60" s="93" t="s">
        <v>1187</v>
      </c>
      <c r="J60" s="463" t="s">
        <v>1217</v>
      </c>
      <c r="K60" s="463" t="s">
        <v>929</v>
      </c>
      <c r="L60" s="472">
        <v>2</v>
      </c>
      <c r="M60" s="463">
        <f t="shared" si="0"/>
        <v>72</v>
      </c>
    </row>
    <row r="61" spans="1:13" ht="15.5" x14ac:dyDescent="0.35">
      <c r="H61" s="49">
        <v>52</v>
      </c>
      <c r="I61" s="382" t="s">
        <v>1187</v>
      </c>
      <c r="J61" s="463" t="s">
        <v>1217</v>
      </c>
      <c r="K61" s="463" t="s">
        <v>916</v>
      </c>
      <c r="L61" s="472">
        <v>1</v>
      </c>
      <c r="M61" s="462">
        <f t="shared" si="0"/>
        <v>36</v>
      </c>
    </row>
    <row r="62" spans="1:13" ht="15.5" x14ac:dyDescent="0.35">
      <c r="H62" s="48">
        <v>53</v>
      </c>
      <c r="I62" s="93" t="s">
        <v>1187</v>
      </c>
      <c r="J62" s="463" t="s">
        <v>1217</v>
      </c>
      <c r="K62" s="463" t="s">
        <v>377</v>
      </c>
      <c r="L62" s="472">
        <v>2</v>
      </c>
      <c r="M62" s="462">
        <f t="shared" si="0"/>
        <v>72</v>
      </c>
    </row>
    <row r="63" spans="1:13" ht="15.5" x14ac:dyDescent="0.35">
      <c r="H63" s="49">
        <v>54</v>
      </c>
      <c r="I63" s="93" t="s">
        <v>1187</v>
      </c>
      <c r="J63" s="463" t="s">
        <v>1217</v>
      </c>
      <c r="K63" s="463" t="s">
        <v>139</v>
      </c>
      <c r="L63" s="472">
        <v>1</v>
      </c>
      <c r="M63" s="463">
        <f t="shared" si="0"/>
        <v>36</v>
      </c>
    </row>
    <row r="64" spans="1:13" ht="15.5" x14ac:dyDescent="0.35">
      <c r="H64" s="49">
        <v>55</v>
      </c>
      <c r="I64" s="382" t="s">
        <v>1187</v>
      </c>
      <c r="J64" s="463" t="s">
        <v>1218</v>
      </c>
      <c r="K64" s="463" t="s">
        <v>352</v>
      </c>
      <c r="L64" s="472">
        <v>3</v>
      </c>
      <c r="M64" s="462">
        <f t="shared" si="0"/>
        <v>108</v>
      </c>
    </row>
    <row r="65" spans="8:13" x14ac:dyDescent="0.35">
      <c r="H65" s="382"/>
      <c r="I65" s="382"/>
      <c r="J65" s="382"/>
      <c r="K65" s="382"/>
      <c r="L65" s="464">
        <f>SUM(L10:L64)</f>
        <v>100</v>
      </c>
      <c r="M65" s="464">
        <f>SUM(M10:M64)</f>
        <v>3600</v>
      </c>
    </row>
  </sheetData>
  <mergeCells count="2">
    <mergeCell ref="A49:C49"/>
    <mergeCell ref="A43:C43"/>
  </mergeCells>
  <hyperlinks>
    <hyperlink ref="A55:C55" location="'ВЫБОР РАЙОНА'!A1" display="Назад к выбору района" xr:uid="{00000000-0004-0000-0D00-000000000000}"/>
  </hyperlinks>
  <pageMargins left="0.7" right="0.7" top="0.75" bottom="0.75" header="0.3" footer="0.3"/>
  <pageSetup paperSize="9" orientation="portrait" horizontalDpi="0" verticalDpi="0"/>
  <ignoredErrors>
    <ignoredError sqref="K10 K47:K64 K34:K45 K12:K25 K27:K33" numberStoredAsText="1"/>
    <ignoredError sqref="K46 K26 K11" twoDigitTextYear="1" numberStoredAsText="1"/>
  </ignoredError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00B050"/>
  </sheetPr>
  <dimension ref="A1:M60"/>
  <sheetViews>
    <sheetView showGridLines="0" showRowColHeaders="0" topLeftCell="A25" workbookViewId="0">
      <selection activeCell="J60" sqref="J60"/>
    </sheetView>
  </sheetViews>
  <sheetFormatPr defaultColWidth="8.81640625" defaultRowHeight="14.5" x14ac:dyDescent="0.35"/>
  <cols>
    <col min="1" max="1" width="30.453125" customWidth="1"/>
    <col min="2" max="2" width="24.453125" customWidth="1"/>
    <col min="3" max="3" width="24" customWidth="1"/>
    <col min="4" max="4" width="18.1796875" customWidth="1"/>
    <col min="5" max="5" width="17.453125" customWidth="1"/>
    <col min="6" max="6" width="14.81640625" customWidth="1"/>
    <col min="9" max="9" width="23" customWidth="1"/>
    <col min="10" max="10" width="25" customWidth="1"/>
    <col min="11" max="11" width="13" customWidth="1"/>
    <col min="12" max="12" width="15.453125" customWidth="1"/>
    <col min="13" max="13" width="11" customWidth="1"/>
    <col min="14" max="14" width="15.7265625" customWidth="1"/>
  </cols>
  <sheetData>
    <row r="1" spans="8:13" x14ac:dyDescent="0.35">
      <c r="H1" s="44" t="s">
        <v>37</v>
      </c>
      <c r="I1" s="44" t="s">
        <v>36</v>
      </c>
      <c r="J1" s="44" t="s">
        <v>35</v>
      </c>
      <c r="K1" s="44" t="s">
        <v>34</v>
      </c>
      <c r="L1" s="44" t="s">
        <v>20</v>
      </c>
      <c r="M1" s="45" t="s">
        <v>33</v>
      </c>
    </row>
    <row r="2" spans="8:13" x14ac:dyDescent="0.35">
      <c r="H2" s="49">
        <v>1</v>
      </c>
      <c r="I2" s="485" t="s">
        <v>1288</v>
      </c>
      <c r="J2" s="514" t="s">
        <v>1289</v>
      </c>
      <c r="K2" s="514">
        <v>15</v>
      </c>
      <c r="L2" s="514">
        <v>1</v>
      </c>
      <c r="M2" s="485">
        <f>L2*36</f>
        <v>36</v>
      </c>
    </row>
    <row r="3" spans="8:13" x14ac:dyDescent="0.35">
      <c r="H3" s="48">
        <v>2</v>
      </c>
      <c r="I3" s="485" t="s">
        <v>1288</v>
      </c>
      <c r="J3" s="514" t="s">
        <v>1289</v>
      </c>
      <c r="K3" s="514">
        <v>16</v>
      </c>
      <c r="L3" s="514">
        <v>1</v>
      </c>
      <c r="M3" s="485">
        <f>L3*36</f>
        <v>36</v>
      </c>
    </row>
    <row r="4" spans="8:13" x14ac:dyDescent="0.35">
      <c r="H4" s="49">
        <v>3</v>
      </c>
      <c r="I4" s="485" t="s">
        <v>1288</v>
      </c>
      <c r="J4" s="514" t="s">
        <v>1290</v>
      </c>
      <c r="K4" s="514">
        <v>17</v>
      </c>
      <c r="L4" s="514">
        <v>10</v>
      </c>
      <c r="M4" s="485">
        <f t="shared" ref="M4:M45" si="0">L4*36</f>
        <v>360</v>
      </c>
    </row>
    <row r="5" spans="8:13" x14ac:dyDescent="0.35">
      <c r="H5" s="49">
        <v>4</v>
      </c>
      <c r="I5" s="485" t="s">
        <v>1288</v>
      </c>
      <c r="J5" s="514" t="s">
        <v>1290</v>
      </c>
      <c r="K5" s="514">
        <v>32</v>
      </c>
      <c r="L5" s="514">
        <v>2</v>
      </c>
      <c r="M5" s="485">
        <f t="shared" si="0"/>
        <v>72</v>
      </c>
    </row>
    <row r="6" spans="8:13" x14ac:dyDescent="0.35">
      <c r="H6" s="48">
        <v>5</v>
      </c>
      <c r="I6" s="485" t="s">
        <v>1288</v>
      </c>
      <c r="J6" s="514" t="s">
        <v>1290</v>
      </c>
      <c r="K6" s="514">
        <v>36</v>
      </c>
      <c r="L6" s="514">
        <v>2</v>
      </c>
      <c r="M6" s="485">
        <f t="shared" si="0"/>
        <v>72</v>
      </c>
    </row>
    <row r="7" spans="8:13" x14ac:dyDescent="0.35">
      <c r="H7" s="49">
        <v>6</v>
      </c>
      <c r="I7" s="485" t="s">
        <v>1288</v>
      </c>
      <c r="J7" s="514" t="s">
        <v>1291</v>
      </c>
      <c r="K7" s="514">
        <v>15</v>
      </c>
      <c r="L7" s="514">
        <v>5</v>
      </c>
      <c r="M7" s="485">
        <f t="shared" si="0"/>
        <v>180</v>
      </c>
    </row>
    <row r="8" spans="8:13" x14ac:dyDescent="0.35">
      <c r="H8" s="49">
        <v>7</v>
      </c>
      <c r="I8" s="485" t="s">
        <v>1288</v>
      </c>
      <c r="J8" s="514" t="s">
        <v>1291</v>
      </c>
      <c r="K8" s="514">
        <v>19</v>
      </c>
      <c r="L8" s="514">
        <v>2</v>
      </c>
      <c r="M8" s="485">
        <f t="shared" si="0"/>
        <v>72</v>
      </c>
    </row>
    <row r="9" spans="8:13" x14ac:dyDescent="0.35">
      <c r="H9" s="48">
        <v>8</v>
      </c>
      <c r="I9" s="485" t="s">
        <v>1288</v>
      </c>
      <c r="J9" s="514" t="s">
        <v>1291</v>
      </c>
      <c r="K9" s="514">
        <v>21</v>
      </c>
      <c r="L9" s="514">
        <v>2</v>
      </c>
      <c r="M9" s="485">
        <f t="shared" si="0"/>
        <v>72</v>
      </c>
    </row>
    <row r="10" spans="8:13" x14ac:dyDescent="0.35">
      <c r="H10" s="49">
        <v>9</v>
      </c>
      <c r="I10" s="485" t="s">
        <v>1288</v>
      </c>
      <c r="J10" s="514" t="s">
        <v>1291</v>
      </c>
      <c r="K10" s="514">
        <v>23</v>
      </c>
      <c r="L10" s="514">
        <v>2</v>
      </c>
      <c r="M10" s="485">
        <f t="shared" si="0"/>
        <v>72</v>
      </c>
    </row>
    <row r="11" spans="8:13" x14ac:dyDescent="0.35">
      <c r="H11" s="49">
        <v>10</v>
      </c>
      <c r="I11" s="485" t="s">
        <v>1288</v>
      </c>
      <c r="J11" s="514" t="s">
        <v>1291</v>
      </c>
      <c r="K11" s="514">
        <v>25</v>
      </c>
      <c r="L11" s="514">
        <v>6</v>
      </c>
      <c r="M11" s="485">
        <f t="shared" si="0"/>
        <v>216</v>
      </c>
    </row>
    <row r="12" spans="8:13" x14ac:dyDescent="0.35">
      <c r="H12" s="48">
        <v>11</v>
      </c>
      <c r="I12" s="485" t="s">
        <v>1288</v>
      </c>
      <c r="J12" s="514" t="s">
        <v>1292</v>
      </c>
      <c r="K12" s="514">
        <v>3</v>
      </c>
      <c r="L12" s="514">
        <v>1</v>
      </c>
      <c r="M12" s="485">
        <f t="shared" si="0"/>
        <v>36</v>
      </c>
    </row>
    <row r="13" spans="8:13" x14ac:dyDescent="0.35">
      <c r="H13" s="49">
        <v>12</v>
      </c>
      <c r="I13" s="485" t="s">
        <v>1288</v>
      </c>
      <c r="J13" s="514" t="s">
        <v>1292</v>
      </c>
      <c r="K13" s="514">
        <v>13</v>
      </c>
      <c r="L13" s="514">
        <v>1</v>
      </c>
      <c r="M13" s="485">
        <f t="shared" si="0"/>
        <v>36</v>
      </c>
    </row>
    <row r="14" spans="8:13" x14ac:dyDescent="0.35">
      <c r="H14" s="49">
        <v>13</v>
      </c>
      <c r="I14" s="485" t="s">
        <v>1288</v>
      </c>
      <c r="J14" s="514" t="s">
        <v>1292</v>
      </c>
      <c r="K14" s="514">
        <v>23</v>
      </c>
      <c r="L14" s="514">
        <v>1</v>
      </c>
      <c r="M14" s="485">
        <f t="shared" si="0"/>
        <v>36</v>
      </c>
    </row>
    <row r="15" spans="8:13" x14ac:dyDescent="0.35">
      <c r="H15" s="48">
        <v>14</v>
      </c>
      <c r="I15" s="485" t="s">
        <v>1288</v>
      </c>
      <c r="J15" s="514" t="s">
        <v>1292</v>
      </c>
      <c r="K15" s="514">
        <v>25</v>
      </c>
      <c r="L15" s="514">
        <v>1</v>
      </c>
      <c r="M15" s="485">
        <f t="shared" si="0"/>
        <v>36</v>
      </c>
    </row>
    <row r="16" spans="8:13" x14ac:dyDescent="0.35">
      <c r="H16" s="49">
        <v>15</v>
      </c>
      <c r="I16" s="485" t="s">
        <v>1288</v>
      </c>
      <c r="J16" s="514" t="s">
        <v>1292</v>
      </c>
      <c r="K16" s="514">
        <v>27</v>
      </c>
      <c r="L16" s="514">
        <v>1</v>
      </c>
      <c r="M16" s="485">
        <f t="shared" si="0"/>
        <v>36</v>
      </c>
    </row>
    <row r="17" spans="8:13" x14ac:dyDescent="0.35">
      <c r="H17" s="49">
        <v>16</v>
      </c>
      <c r="I17" s="485" t="s">
        <v>1288</v>
      </c>
      <c r="J17" s="514" t="s">
        <v>1293</v>
      </c>
      <c r="K17" s="514">
        <v>25</v>
      </c>
      <c r="L17" s="514">
        <v>6</v>
      </c>
      <c r="M17" s="485">
        <f t="shared" si="0"/>
        <v>216</v>
      </c>
    </row>
    <row r="18" spans="8:13" x14ac:dyDescent="0.35">
      <c r="H18" s="48">
        <v>17</v>
      </c>
      <c r="I18" s="485" t="s">
        <v>1288</v>
      </c>
      <c r="J18" s="514" t="s">
        <v>1294</v>
      </c>
      <c r="K18" s="514">
        <v>1</v>
      </c>
      <c r="L18" s="514">
        <v>2</v>
      </c>
      <c r="M18" s="485">
        <f t="shared" si="0"/>
        <v>72</v>
      </c>
    </row>
    <row r="19" spans="8:13" x14ac:dyDescent="0.35">
      <c r="H19" s="49">
        <v>18</v>
      </c>
      <c r="I19" s="485" t="s">
        <v>1288</v>
      </c>
      <c r="J19" s="514" t="s">
        <v>1294</v>
      </c>
      <c r="K19" s="514">
        <v>3</v>
      </c>
      <c r="L19" s="514">
        <v>2</v>
      </c>
      <c r="M19" s="485">
        <f t="shared" si="0"/>
        <v>72</v>
      </c>
    </row>
    <row r="20" spans="8:13" x14ac:dyDescent="0.35">
      <c r="H20" s="49">
        <v>19</v>
      </c>
      <c r="I20" s="485" t="s">
        <v>1288</v>
      </c>
      <c r="J20" s="514" t="s">
        <v>1295</v>
      </c>
      <c r="K20" s="514">
        <v>3</v>
      </c>
      <c r="L20" s="514">
        <v>1</v>
      </c>
      <c r="M20" s="485">
        <f t="shared" si="0"/>
        <v>36</v>
      </c>
    </row>
    <row r="21" spans="8:13" x14ac:dyDescent="0.35">
      <c r="H21" s="48">
        <v>20</v>
      </c>
      <c r="I21" s="485" t="s">
        <v>1288</v>
      </c>
      <c r="J21" s="514" t="s">
        <v>1295</v>
      </c>
      <c r="K21" s="514">
        <v>5</v>
      </c>
      <c r="L21" s="514">
        <v>1</v>
      </c>
      <c r="M21" s="485">
        <f t="shared" si="0"/>
        <v>36</v>
      </c>
    </row>
    <row r="22" spans="8:13" x14ac:dyDescent="0.35">
      <c r="H22" s="49">
        <v>21</v>
      </c>
      <c r="I22" s="485" t="s">
        <v>1288</v>
      </c>
      <c r="J22" s="514" t="s">
        <v>1295</v>
      </c>
      <c r="K22" s="514">
        <v>7</v>
      </c>
      <c r="L22" s="514">
        <v>1</v>
      </c>
      <c r="M22" s="485">
        <f t="shared" si="0"/>
        <v>36</v>
      </c>
    </row>
    <row r="23" spans="8:13" x14ac:dyDescent="0.35">
      <c r="H23" s="49">
        <v>22</v>
      </c>
      <c r="I23" s="485" t="s">
        <v>1288</v>
      </c>
      <c r="J23" s="514" t="s">
        <v>1295</v>
      </c>
      <c r="K23" s="514">
        <v>9</v>
      </c>
      <c r="L23" s="514">
        <v>1</v>
      </c>
      <c r="M23" s="485">
        <f t="shared" si="0"/>
        <v>36</v>
      </c>
    </row>
    <row r="24" spans="8:13" x14ac:dyDescent="0.35">
      <c r="H24" s="48">
        <v>23</v>
      </c>
      <c r="I24" s="485" t="s">
        <v>1288</v>
      </c>
      <c r="J24" s="515" t="s">
        <v>1296</v>
      </c>
      <c r="K24" s="515">
        <v>6</v>
      </c>
      <c r="L24" s="515">
        <v>2</v>
      </c>
      <c r="M24" s="516">
        <f t="shared" si="0"/>
        <v>72</v>
      </c>
    </row>
    <row r="25" spans="8:13" s="310" customFormat="1" x14ac:dyDescent="0.35">
      <c r="H25" s="49">
        <v>24</v>
      </c>
      <c r="I25" s="485" t="s">
        <v>1288</v>
      </c>
      <c r="J25" s="515" t="s">
        <v>1297</v>
      </c>
      <c r="K25" s="515">
        <v>3</v>
      </c>
      <c r="L25" s="515">
        <v>8</v>
      </c>
      <c r="M25" s="516">
        <f t="shared" si="0"/>
        <v>288</v>
      </c>
    </row>
    <row r="26" spans="8:13" x14ac:dyDescent="0.35">
      <c r="H26" s="49">
        <v>25</v>
      </c>
      <c r="I26" s="485" t="s">
        <v>1288</v>
      </c>
      <c r="J26" s="514" t="s">
        <v>1297</v>
      </c>
      <c r="K26" s="514">
        <v>5</v>
      </c>
      <c r="L26" s="514">
        <v>3</v>
      </c>
      <c r="M26" s="485">
        <f t="shared" si="0"/>
        <v>108</v>
      </c>
    </row>
    <row r="27" spans="8:13" x14ac:dyDescent="0.35">
      <c r="H27" s="48">
        <v>26</v>
      </c>
      <c r="I27" s="485" t="s">
        <v>1288</v>
      </c>
      <c r="J27" s="514" t="s">
        <v>1298</v>
      </c>
      <c r="K27" s="514" t="s">
        <v>1299</v>
      </c>
      <c r="L27" s="514">
        <v>2</v>
      </c>
      <c r="M27" s="485">
        <f t="shared" si="0"/>
        <v>72</v>
      </c>
    </row>
    <row r="28" spans="8:13" x14ac:dyDescent="0.35">
      <c r="H28" s="49">
        <v>27</v>
      </c>
      <c r="I28" s="485" t="s">
        <v>1288</v>
      </c>
      <c r="J28" s="514" t="s">
        <v>1298</v>
      </c>
      <c r="K28" s="514" t="s">
        <v>1300</v>
      </c>
      <c r="L28" s="514">
        <v>2</v>
      </c>
      <c r="M28" s="485">
        <f t="shared" si="0"/>
        <v>72</v>
      </c>
    </row>
    <row r="29" spans="8:13" x14ac:dyDescent="0.35">
      <c r="H29" s="49">
        <v>28</v>
      </c>
      <c r="I29" s="485" t="s">
        <v>1288</v>
      </c>
      <c r="J29" s="514" t="s">
        <v>1298</v>
      </c>
      <c r="K29" s="514">
        <v>287</v>
      </c>
      <c r="L29" s="514">
        <v>2</v>
      </c>
      <c r="M29" s="485">
        <f t="shared" si="0"/>
        <v>72</v>
      </c>
    </row>
    <row r="30" spans="8:13" x14ac:dyDescent="0.35">
      <c r="H30" s="48">
        <v>29</v>
      </c>
      <c r="I30" s="485" t="s">
        <v>1288</v>
      </c>
      <c r="J30" s="514" t="s">
        <v>1298</v>
      </c>
      <c r="K30" s="514">
        <v>304</v>
      </c>
      <c r="L30" s="514">
        <v>1</v>
      </c>
      <c r="M30" s="485">
        <f t="shared" si="0"/>
        <v>36</v>
      </c>
    </row>
    <row r="31" spans="8:13" x14ac:dyDescent="0.35">
      <c r="H31" s="49">
        <v>30</v>
      </c>
      <c r="I31" s="485" t="s">
        <v>1288</v>
      </c>
      <c r="J31" s="514" t="s">
        <v>1298</v>
      </c>
      <c r="K31" s="514">
        <v>316</v>
      </c>
      <c r="L31" s="514">
        <v>1</v>
      </c>
      <c r="M31" s="485">
        <f t="shared" si="0"/>
        <v>36</v>
      </c>
    </row>
    <row r="32" spans="8:13" x14ac:dyDescent="0.35">
      <c r="H32" s="49">
        <v>31</v>
      </c>
      <c r="I32" s="485" t="s">
        <v>1288</v>
      </c>
      <c r="J32" s="514" t="s">
        <v>1298</v>
      </c>
      <c r="K32" s="514">
        <v>328</v>
      </c>
      <c r="L32" s="514">
        <v>1</v>
      </c>
      <c r="M32" s="485">
        <f t="shared" si="0"/>
        <v>36</v>
      </c>
    </row>
    <row r="33" spans="8:13" x14ac:dyDescent="0.35">
      <c r="H33" s="48">
        <v>32</v>
      </c>
      <c r="I33" s="485" t="s">
        <v>1288</v>
      </c>
      <c r="J33" s="514" t="s">
        <v>1298</v>
      </c>
      <c r="K33" s="514">
        <v>340</v>
      </c>
      <c r="L33" s="514">
        <v>1</v>
      </c>
      <c r="M33" s="485">
        <f t="shared" si="0"/>
        <v>36</v>
      </c>
    </row>
    <row r="34" spans="8:13" x14ac:dyDescent="0.35">
      <c r="H34" s="49">
        <v>33</v>
      </c>
      <c r="I34" s="485" t="s">
        <v>1288</v>
      </c>
      <c r="J34" s="514" t="s">
        <v>1298</v>
      </c>
      <c r="K34" s="514">
        <v>350</v>
      </c>
      <c r="L34" s="514">
        <v>5</v>
      </c>
      <c r="M34" s="485">
        <f t="shared" si="0"/>
        <v>180</v>
      </c>
    </row>
    <row r="35" spans="8:13" x14ac:dyDescent="0.35">
      <c r="H35" s="49">
        <v>34</v>
      </c>
      <c r="I35" s="485" t="s">
        <v>1288</v>
      </c>
      <c r="J35" s="514" t="s">
        <v>1301</v>
      </c>
      <c r="K35" s="514">
        <v>1</v>
      </c>
      <c r="L35" s="514">
        <v>1</v>
      </c>
      <c r="M35" s="485">
        <f t="shared" si="0"/>
        <v>36</v>
      </c>
    </row>
    <row r="36" spans="8:13" ht="16.5" customHeight="1" x14ac:dyDescent="0.35">
      <c r="H36" s="48">
        <v>35</v>
      </c>
      <c r="I36" s="485" t="s">
        <v>1288</v>
      </c>
      <c r="J36" s="514" t="s">
        <v>1301</v>
      </c>
      <c r="K36" s="514">
        <v>3</v>
      </c>
      <c r="L36" s="514">
        <v>3</v>
      </c>
      <c r="M36" s="485">
        <f t="shared" si="0"/>
        <v>108</v>
      </c>
    </row>
    <row r="37" spans="8:13" x14ac:dyDescent="0.35">
      <c r="H37" s="49">
        <v>36</v>
      </c>
      <c r="I37" s="485" t="s">
        <v>1288</v>
      </c>
      <c r="J37" s="514" t="s">
        <v>1301</v>
      </c>
      <c r="K37" s="514">
        <v>4</v>
      </c>
      <c r="L37" s="514">
        <v>5</v>
      </c>
      <c r="M37" s="485">
        <f t="shared" si="0"/>
        <v>180</v>
      </c>
    </row>
    <row r="38" spans="8:13" x14ac:dyDescent="0.35">
      <c r="H38" s="49">
        <v>37</v>
      </c>
      <c r="I38" s="485" t="s">
        <v>1288</v>
      </c>
      <c r="J38" s="514" t="s">
        <v>1301</v>
      </c>
      <c r="K38" s="514">
        <v>7</v>
      </c>
      <c r="L38" s="514">
        <v>1</v>
      </c>
      <c r="M38" s="485">
        <f t="shared" si="0"/>
        <v>36</v>
      </c>
    </row>
    <row r="39" spans="8:13" x14ac:dyDescent="0.35">
      <c r="H39" s="48">
        <v>38</v>
      </c>
      <c r="I39" s="485" t="s">
        <v>1288</v>
      </c>
      <c r="J39" s="514" t="s">
        <v>1301</v>
      </c>
      <c r="K39" s="514">
        <v>8</v>
      </c>
      <c r="L39" s="514">
        <v>5</v>
      </c>
      <c r="M39" s="485">
        <f t="shared" si="0"/>
        <v>180</v>
      </c>
    </row>
    <row r="40" spans="8:13" x14ac:dyDescent="0.35">
      <c r="H40" s="49">
        <v>39</v>
      </c>
      <c r="I40" s="485" t="s">
        <v>1288</v>
      </c>
      <c r="J40" s="514" t="s">
        <v>1301</v>
      </c>
      <c r="K40" s="514">
        <v>9</v>
      </c>
      <c r="L40" s="514">
        <v>1</v>
      </c>
      <c r="M40" s="485">
        <f t="shared" si="0"/>
        <v>36</v>
      </c>
    </row>
    <row r="41" spans="8:13" x14ac:dyDescent="0.35">
      <c r="H41" s="49">
        <v>40</v>
      </c>
      <c r="I41" s="485" t="s">
        <v>1288</v>
      </c>
      <c r="J41" s="514" t="s">
        <v>1301</v>
      </c>
      <c r="K41" s="514">
        <v>10</v>
      </c>
      <c r="L41" s="514">
        <v>1</v>
      </c>
      <c r="M41" s="485">
        <f t="shared" si="0"/>
        <v>36</v>
      </c>
    </row>
    <row r="42" spans="8:13" x14ac:dyDescent="0.35">
      <c r="H42" s="48">
        <v>41</v>
      </c>
      <c r="I42" s="485" t="s">
        <v>1288</v>
      </c>
      <c r="J42" s="514" t="s">
        <v>1301</v>
      </c>
      <c r="K42" s="514">
        <v>14</v>
      </c>
      <c r="L42" s="514">
        <v>5</v>
      </c>
      <c r="M42" s="485">
        <f t="shared" si="0"/>
        <v>180</v>
      </c>
    </row>
    <row r="43" spans="8:13" x14ac:dyDescent="0.35">
      <c r="H43" s="49">
        <v>42</v>
      </c>
      <c r="I43" s="485" t="s">
        <v>1288</v>
      </c>
      <c r="J43" s="514" t="s">
        <v>1301</v>
      </c>
      <c r="K43" s="514">
        <v>15</v>
      </c>
      <c r="L43" s="514">
        <v>8</v>
      </c>
      <c r="M43" s="485">
        <f t="shared" si="0"/>
        <v>288</v>
      </c>
    </row>
    <row r="44" spans="8:13" x14ac:dyDescent="0.35">
      <c r="H44" s="49">
        <v>43</v>
      </c>
      <c r="I44" s="485" t="s">
        <v>1288</v>
      </c>
      <c r="J44" s="514" t="s">
        <v>1302</v>
      </c>
      <c r="K44" s="514">
        <v>5</v>
      </c>
      <c r="L44" s="514">
        <v>5</v>
      </c>
      <c r="M44" s="485">
        <f t="shared" si="0"/>
        <v>180</v>
      </c>
    </row>
    <row r="45" spans="8:13" ht="15" thickBot="1" x14ac:dyDescent="0.4">
      <c r="H45" s="48">
        <v>44</v>
      </c>
      <c r="I45" s="485" t="s">
        <v>1288</v>
      </c>
      <c r="J45" s="514" t="s">
        <v>1298</v>
      </c>
      <c r="K45" s="514">
        <v>283</v>
      </c>
      <c r="L45" s="514">
        <v>2</v>
      </c>
      <c r="M45" s="485">
        <f t="shared" si="0"/>
        <v>72</v>
      </c>
    </row>
    <row r="46" spans="8:13" ht="15" thickBot="1" x14ac:dyDescent="0.4">
      <c r="H46" s="49">
        <v>45</v>
      </c>
      <c r="I46" s="491"/>
      <c r="J46" s="491"/>
      <c r="K46" s="492"/>
      <c r="L46" s="332">
        <f>SUM(L2:L45)</f>
        <v>117</v>
      </c>
      <c r="M46" s="332">
        <f>SUM(M2:M45)</f>
        <v>4212</v>
      </c>
    </row>
    <row r="51" spans="1:6" ht="16" thickBot="1" x14ac:dyDescent="0.4">
      <c r="A51" s="505" t="s">
        <v>1287</v>
      </c>
      <c r="B51" s="505"/>
      <c r="C51" s="505"/>
      <c r="D51" s="505"/>
      <c r="E51" s="310"/>
      <c r="F51" s="310"/>
    </row>
    <row r="52" spans="1:6" ht="15" thickBot="1" x14ac:dyDescent="0.4"/>
    <row r="53" spans="1:6" ht="30.5" thickBot="1" x14ac:dyDescent="0.4">
      <c r="A53" s="67" t="s">
        <v>123</v>
      </c>
      <c r="B53" s="67" t="s">
        <v>1041</v>
      </c>
      <c r="C53" s="67" t="s">
        <v>122</v>
      </c>
      <c r="D53" s="67" t="s">
        <v>121</v>
      </c>
      <c r="E53" s="67" t="s">
        <v>120</v>
      </c>
      <c r="F53" s="67" t="s">
        <v>119</v>
      </c>
    </row>
    <row r="54" spans="1:6" ht="16" thickBot="1" x14ac:dyDescent="0.4">
      <c r="A54" s="577" t="s">
        <v>117</v>
      </c>
      <c r="B54" s="507"/>
      <c r="C54" s="508"/>
      <c r="D54" s="66">
        <v>750</v>
      </c>
      <c r="E54" s="66">
        <v>420</v>
      </c>
      <c r="F54" s="66">
        <v>250</v>
      </c>
    </row>
    <row r="55" spans="1:6" ht="16" thickBot="1" x14ac:dyDescent="0.4">
      <c r="A55" s="61" t="s">
        <v>1187</v>
      </c>
      <c r="B55" s="234" t="s">
        <v>1094</v>
      </c>
      <c r="C55" s="63">
        <f>L46</f>
        <v>117</v>
      </c>
      <c r="D55" s="59">
        <f>C55*D54</f>
        <v>87750</v>
      </c>
      <c r="E55" s="59">
        <f>C55*E54</f>
        <v>49140</v>
      </c>
      <c r="F55" s="59">
        <f>C55*F54</f>
        <v>29250</v>
      </c>
    </row>
    <row r="56" spans="1:6" ht="16" thickBot="1" x14ac:dyDescent="0.4">
      <c r="A56" s="58" t="s">
        <v>5</v>
      </c>
      <c r="B56" s="58"/>
      <c r="C56" s="78">
        <f>SUM(C55:C55)</f>
        <v>117</v>
      </c>
      <c r="D56" s="56">
        <f>SUM(D55:D55)</f>
        <v>87750</v>
      </c>
      <c r="E56" s="56">
        <f>SUM(E55:E55)</f>
        <v>49140</v>
      </c>
      <c r="F56" s="56">
        <f>SUM(F55:F55)</f>
        <v>29250</v>
      </c>
    </row>
    <row r="57" spans="1:6" ht="15" thickBot="1" x14ac:dyDescent="0.4">
      <c r="A57" s="11"/>
      <c r="B57" s="11"/>
      <c r="C57" s="11"/>
      <c r="D57" s="11"/>
    </row>
    <row r="58" spans="1:6" ht="15" thickBot="1" x14ac:dyDescent="0.4">
      <c r="A58" s="241" t="s">
        <v>1083</v>
      </c>
      <c r="B58" s="317">
        <f>C55</f>
        <v>117</v>
      </c>
      <c r="C58" s="11"/>
      <c r="D58" s="11"/>
    </row>
    <row r="59" spans="1:6" x14ac:dyDescent="0.35">
      <c r="A59" s="493"/>
      <c r="B59" s="494"/>
      <c r="C59" s="11"/>
      <c r="D59" s="11"/>
    </row>
    <row r="60" spans="1:6" x14ac:dyDescent="0.35">
      <c r="A60" s="320" t="s">
        <v>1009</v>
      </c>
      <c r="B60" s="320"/>
      <c r="C60" s="320"/>
      <c r="D60" s="11"/>
    </row>
  </sheetData>
  <hyperlinks>
    <hyperlink ref="A60:C60" location="'ВЫБОР РАЙОНА'!A1" display="Назад к выбору района" xr:uid="{00000000-0004-0000-0E00-000000000000}"/>
  </hyperlinks>
  <pageMargins left="0.7" right="0.7" top="0.75" bottom="0.75" header="0.3" footer="0.3"/>
  <pageSetup paperSize="9" orientation="portrait" horizontalDpi="0" verticalDpi="0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0000"/>
  </sheetPr>
  <dimension ref="A1:W159"/>
  <sheetViews>
    <sheetView showGridLines="0" showRowColHeaders="0" workbookViewId="0">
      <selection activeCell="H22" sqref="H22"/>
    </sheetView>
  </sheetViews>
  <sheetFormatPr defaultColWidth="9.1796875" defaultRowHeight="14.5" x14ac:dyDescent="0.35"/>
  <cols>
    <col min="1" max="1" width="27.81640625" style="70" customWidth="1"/>
    <col min="2" max="2" width="16.26953125" style="70" customWidth="1"/>
    <col min="3" max="3" width="22" style="70" customWidth="1"/>
    <col min="4" max="4" width="18.7265625" style="70" customWidth="1"/>
    <col min="5" max="5" width="17.7265625" style="70" customWidth="1"/>
    <col min="6" max="6" width="17.81640625" style="70" customWidth="1"/>
    <col min="7" max="8" width="9.1796875" style="70"/>
    <col min="9" max="9" width="10" style="71" customWidth="1"/>
    <col min="10" max="10" width="5.453125" style="71" customWidth="1"/>
    <col min="11" max="11" width="23.1796875" style="71" customWidth="1"/>
    <col min="12" max="12" width="21.1796875" style="71" customWidth="1"/>
    <col min="13" max="14" width="8.453125" style="71" customWidth="1"/>
    <col min="15" max="15" width="12.453125" style="71" customWidth="1"/>
    <col min="16" max="16" width="9.1796875" style="70"/>
    <col min="17" max="17" width="9.1796875" style="71"/>
    <col min="18" max="18" width="20" style="71" customWidth="1"/>
    <col min="19" max="19" width="23.7265625" style="71" customWidth="1"/>
    <col min="20" max="21" width="9.1796875" style="71"/>
    <col min="22" max="22" width="13.1796875" style="71" customWidth="1"/>
    <col min="23" max="16384" width="9.1796875" style="70"/>
  </cols>
  <sheetData>
    <row r="1" spans="9:23" x14ac:dyDescent="0.35">
      <c r="I1" s="156"/>
      <c r="J1" s="44" t="s">
        <v>37</v>
      </c>
      <c r="K1" s="44" t="s">
        <v>36</v>
      </c>
      <c r="L1" s="44" t="s">
        <v>35</v>
      </c>
      <c r="M1" s="44" t="s">
        <v>34</v>
      </c>
      <c r="N1" s="44" t="s">
        <v>20</v>
      </c>
      <c r="O1" s="44" t="s">
        <v>33</v>
      </c>
      <c r="P1" s="124"/>
      <c r="Q1" s="137"/>
      <c r="R1" s="137"/>
      <c r="S1" s="137"/>
      <c r="T1" s="137"/>
      <c r="U1" s="137"/>
      <c r="V1" s="137"/>
      <c r="W1" s="11"/>
    </row>
    <row r="2" spans="9:23" x14ac:dyDescent="0.35">
      <c r="I2" s="154"/>
      <c r="J2" s="161">
        <v>1</v>
      </c>
      <c r="K2" s="33" t="s">
        <v>7</v>
      </c>
      <c r="L2" s="33" t="s">
        <v>1001</v>
      </c>
      <c r="M2" s="33" t="s">
        <v>1002</v>
      </c>
      <c r="N2" s="119">
        <v>46</v>
      </c>
      <c r="O2" s="161">
        <v>2217</v>
      </c>
      <c r="P2" s="124"/>
      <c r="Q2" s="124"/>
      <c r="R2" s="129"/>
      <c r="S2" s="132"/>
      <c r="T2" s="122"/>
      <c r="U2" s="132"/>
      <c r="V2" s="129"/>
      <c r="W2" s="11"/>
    </row>
    <row r="3" spans="9:23" x14ac:dyDescent="0.35">
      <c r="I3" s="154"/>
      <c r="J3" s="161">
        <v>2</v>
      </c>
      <c r="K3" s="33" t="s">
        <v>7</v>
      </c>
      <c r="L3" s="33" t="s">
        <v>1001</v>
      </c>
      <c r="M3" s="33" t="s">
        <v>1000</v>
      </c>
      <c r="N3" s="35">
        <v>10</v>
      </c>
      <c r="O3" s="161">
        <v>1055</v>
      </c>
      <c r="P3" s="124"/>
      <c r="Q3" s="124"/>
      <c r="R3" s="129"/>
      <c r="S3" s="132"/>
      <c r="T3" s="122"/>
      <c r="U3" s="132"/>
      <c r="V3" s="129"/>
      <c r="W3" s="11"/>
    </row>
    <row r="4" spans="9:23" x14ac:dyDescent="0.35">
      <c r="I4" s="154"/>
      <c r="J4" s="161"/>
      <c r="K4" s="72"/>
      <c r="L4" s="72"/>
      <c r="M4" s="72"/>
      <c r="N4" s="160">
        <f>SUM(N2:N3)</f>
        <v>56</v>
      </c>
      <c r="O4" s="160">
        <f>SUM(O2:O3)</f>
        <v>3272</v>
      </c>
      <c r="P4" s="124"/>
      <c r="Q4" s="124"/>
      <c r="R4" s="129"/>
      <c r="S4" s="132"/>
      <c r="T4" s="122"/>
      <c r="U4" s="132"/>
      <c r="V4" s="129"/>
      <c r="W4" s="11"/>
    </row>
    <row r="5" spans="9:23" x14ac:dyDescent="0.35">
      <c r="I5" s="154"/>
      <c r="J5" s="161"/>
      <c r="K5" s="72"/>
      <c r="L5" s="72"/>
      <c r="M5" s="72"/>
      <c r="N5" s="162"/>
      <c r="O5" s="162"/>
      <c r="P5" s="124"/>
      <c r="Q5" s="124"/>
      <c r="R5" s="129"/>
      <c r="S5" s="132"/>
      <c r="T5" s="122"/>
      <c r="U5" s="132"/>
      <c r="V5" s="129"/>
      <c r="W5" s="11"/>
    </row>
    <row r="6" spans="9:23" x14ac:dyDescent="0.35">
      <c r="I6" s="154"/>
      <c r="J6" s="158"/>
      <c r="K6" s="158"/>
      <c r="L6" s="158"/>
      <c r="M6" s="158"/>
      <c r="N6" s="157"/>
      <c r="O6" s="157"/>
      <c r="P6" s="125"/>
      <c r="Q6" s="124"/>
      <c r="R6" s="129"/>
      <c r="S6" s="132"/>
      <c r="T6" s="122"/>
      <c r="U6" s="132"/>
      <c r="V6" s="129"/>
      <c r="W6" s="11"/>
    </row>
    <row r="7" spans="9:23" x14ac:dyDescent="0.35">
      <c r="I7" s="154"/>
      <c r="J7" s="44" t="s">
        <v>37</v>
      </c>
      <c r="K7" s="44" t="s">
        <v>36</v>
      </c>
      <c r="L7" s="44" t="s">
        <v>35</v>
      </c>
      <c r="M7" s="44" t="s">
        <v>34</v>
      </c>
      <c r="N7" s="44" t="s">
        <v>20</v>
      </c>
      <c r="O7" s="44" t="s">
        <v>33</v>
      </c>
      <c r="P7" s="125"/>
      <c r="Q7" s="124"/>
      <c r="R7" s="129"/>
      <c r="S7" s="132"/>
      <c r="T7" s="122"/>
      <c r="U7" s="132"/>
      <c r="V7" s="129"/>
      <c r="W7" s="11"/>
    </row>
    <row r="8" spans="9:23" x14ac:dyDescent="0.35">
      <c r="I8" s="154"/>
      <c r="J8" s="161">
        <v>1</v>
      </c>
      <c r="K8" s="33" t="s">
        <v>1135</v>
      </c>
      <c r="L8" s="33" t="s">
        <v>1136</v>
      </c>
      <c r="M8" s="33">
        <v>4</v>
      </c>
      <c r="N8" s="119">
        <v>3</v>
      </c>
      <c r="O8" s="161">
        <v>254</v>
      </c>
      <c r="P8" s="125"/>
      <c r="Q8" s="124"/>
      <c r="R8" s="129"/>
      <c r="S8" s="132"/>
      <c r="T8" s="122"/>
      <c r="U8" s="132"/>
      <c r="V8" s="129"/>
      <c r="W8" s="11"/>
    </row>
    <row r="9" spans="9:23" x14ac:dyDescent="0.35">
      <c r="I9" s="124"/>
      <c r="J9" s="161">
        <v>2</v>
      </c>
      <c r="K9" s="33" t="s">
        <v>1135</v>
      </c>
      <c r="L9" s="33" t="s">
        <v>1137</v>
      </c>
      <c r="M9" s="33">
        <v>21</v>
      </c>
      <c r="N9" s="35">
        <v>3</v>
      </c>
      <c r="O9" s="161">
        <v>254</v>
      </c>
      <c r="P9" s="124"/>
      <c r="Q9" s="124"/>
      <c r="R9" s="129"/>
      <c r="S9" s="132"/>
      <c r="T9" s="122"/>
      <c r="U9" s="132"/>
      <c r="V9" s="129"/>
      <c r="W9" s="11"/>
    </row>
    <row r="10" spans="9:23" x14ac:dyDescent="0.35">
      <c r="I10" s="124"/>
      <c r="J10" s="161"/>
      <c r="K10" s="72"/>
      <c r="L10" s="72"/>
      <c r="M10" s="72"/>
      <c r="N10" s="160">
        <f>SUM(N8:N9)</f>
        <v>6</v>
      </c>
      <c r="O10" s="160">
        <f>SUM(O8:O9)</f>
        <v>508</v>
      </c>
      <c r="P10" s="124"/>
      <c r="Q10" s="124"/>
      <c r="R10" s="129"/>
      <c r="S10" s="132"/>
      <c r="T10" s="122"/>
      <c r="U10" s="132"/>
      <c r="V10" s="129"/>
      <c r="W10" s="11"/>
    </row>
    <row r="11" spans="9:23" x14ac:dyDescent="0.35">
      <c r="I11" s="124"/>
      <c r="J11" s="161"/>
      <c r="K11" s="72"/>
      <c r="L11" s="72"/>
      <c r="M11" s="72"/>
      <c r="N11" s="162"/>
      <c r="O11" s="162"/>
      <c r="P11" s="124"/>
      <c r="Q11" s="124"/>
      <c r="R11" s="129"/>
      <c r="S11" s="132"/>
      <c r="T11" s="122"/>
      <c r="U11" s="132"/>
      <c r="V11" s="129"/>
      <c r="W11" s="11"/>
    </row>
    <row r="12" spans="9:23" x14ac:dyDescent="0.35">
      <c r="I12" s="124"/>
      <c r="J12" s="136"/>
      <c r="K12" s="136"/>
      <c r="L12" s="131"/>
      <c r="M12" s="131"/>
      <c r="N12" s="131"/>
      <c r="O12" s="129"/>
      <c r="P12" s="124"/>
      <c r="Q12" s="124"/>
      <c r="R12" s="129"/>
      <c r="S12" s="132"/>
      <c r="T12" s="122"/>
      <c r="U12" s="132"/>
      <c r="V12" s="129"/>
      <c r="W12" s="11"/>
    </row>
    <row r="13" spans="9:23" x14ac:dyDescent="0.35">
      <c r="I13" s="124"/>
      <c r="J13" s="44" t="s">
        <v>37</v>
      </c>
      <c r="K13" s="44" t="s">
        <v>36</v>
      </c>
      <c r="L13" s="44" t="s">
        <v>35</v>
      </c>
      <c r="M13" s="44" t="s">
        <v>34</v>
      </c>
      <c r="N13" s="44" t="s">
        <v>20</v>
      </c>
      <c r="O13" s="44" t="s">
        <v>33</v>
      </c>
      <c r="P13" s="124"/>
      <c r="Q13" s="124"/>
      <c r="R13" s="129"/>
      <c r="S13" s="132"/>
      <c r="T13" s="122"/>
      <c r="U13" s="132"/>
      <c r="V13" s="129"/>
      <c r="W13" s="11"/>
    </row>
    <row r="14" spans="9:23" ht="30" customHeight="1" x14ac:dyDescent="0.35">
      <c r="I14" s="124"/>
      <c r="J14" s="161">
        <v>1</v>
      </c>
      <c r="K14" s="33" t="s">
        <v>1233</v>
      </c>
      <c r="L14" s="33" t="s">
        <v>1001</v>
      </c>
      <c r="M14" s="33">
        <v>63</v>
      </c>
      <c r="N14" s="119">
        <v>8</v>
      </c>
      <c r="O14" s="161">
        <v>718</v>
      </c>
      <c r="P14" s="124"/>
      <c r="Q14" s="124"/>
      <c r="R14" s="129"/>
      <c r="S14" s="132"/>
      <c r="T14" s="122"/>
      <c r="U14" s="132"/>
      <c r="V14" s="129"/>
      <c r="W14" s="11"/>
    </row>
    <row r="15" spans="9:23" x14ac:dyDescent="0.35">
      <c r="I15" s="124"/>
      <c r="J15" s="161">
        <v>2</v>
      </c>
      <c r="K15" s="33" t="s">
        <v>1233</v>
      </c>
      <c r="L15" s="33" t="s">
        <v>1001</v>
      </c>
      <c r="M15" s="33">
        <v>67</v>
      </c>
      <c r="N15" s="35">
        <v>10</v>
      </c>
      <c r="O15" s="161">
        <v>1188</v>
      </c>
      <c r="P15" s="124"/>
      <c r="Q15" s="124"/>
      <c r="R15" s="129"/>
      <c r="S15" s="132"/>
      <c r="T15" s="122"/>
      <c r="U15" s="132"/>
      <c r="V15" s="129"/>
      <c r="W15" s="11"/>
    </row>
    <row r="16" spans="9:23" x14ac:dyDescent="0.35">
      <c r="I16" s="124"/>
      <c r="J16" s="161">
        <v>3</v>
      </c>
      <c r="K16" s="33" t="s">
        <v>1234</v>
      </c>
      <c r="L16" s="33" t="s">
        <v>1001</v>
      </c>
      <c r="M16" s="33">
        <v>95</v>
      </c>
      <c r="N16" s="35">
        <v>8</v>
      </c>
      <c r="O16" s="161">
        <v>1098</v>
      </c>
      <c r="P16" s="124"/>
      <c r="Q16" s="124"/>
      <c r="R16" s="129"/>
      <c r="S16" s="132"/>
      <c r="T16" s="122"/>
      <c r="U16" s="132"/>
      <c r="V16" s="129"/>
      <c r="W16" s="11"/>
    </row>
    <row r="17" spans="7:23" x14ac:dyDescent="0.35">
      <c r="I17" s="124"/>
      <c r="J17" s="161"/>
      <c r="K17" s="72"/>
      <c r="L17" s="72"/>
      <c r="M17" s="72"/>
      <c r="N17" s="160">
        <f>SUM(N14:N16)</f>
        <v>26</v>
      </c>
      <c r="O17" s="160">
        <f>SUM(O14:O16)</f>
        <v>3004</v>
      </c>
      <c r="P17" s="124"/>
      <c r="Q17" s="124"/>
      <c r="R17" s="129"/>
      <c r="S17" s="132"/>
      <c r="T17" s="122"/>
      <c r="U17" s="132"/>
      <c r="V17" s="129"/>
      <c r="W17" s="11"/>
    </row>
    <row r="18" spans="7:23" x14ac:dyDescent="0.35">
      <c r="I18" s="124"/>
      <c r="J18" s="161"/>
      <c r="K18" s="72"/>
      <c r="L18" s="72"/>
      <c r="M18" s="72"/>
      <c r="N18" s="162"/>
      <c r="O18" s="162"/>
      <c r="P18" s="124"/>
      <c r="Q18" s="124"/>
      <c r="R18" s="129"/>
      <c r="S18" s="132"/>
      <c r="T18" s="122"/>
      <c r="U18" s="132"/>
      <c r="V18" s="129"/>
      <c r="W18" s="11"/>
    </row>
    <row r="19" spans="7:23" x14ac:dyDescent="0.35">
      <c r="I19" s="124"/>
      <c r="J19" s="136"/>
      <c r="K19" s="136"/>
      <c r="L19" s="131"/>
      <c r="M19" s="131"/>
      <c r="N19" s="131"/>
      <c r="O19" s="129"/>
      <c r="P19" s="124"/>
      <c r="Q19" s="124"/>
      <c r="R19" s="129"/>
      <c r="S19" s="132"/>
      <c r="T19" s="122"/>
      <c r="U19" s="132"/>
      <c r="V19" s="129"/>
      <c r="W19" s="11"/>
    </row>
    <row r="20" spans="7:23" x14ac:dyDescent="0.35">
      <c r="I20" s="124"/>
      <c r="J20" s="136"/>
      <c r="K20" s="136"/>
      <c r="L20" s="131"/>
      <c r="M20" s="131"/>
      <c r="N20" s="131"/>
      <c r="O20" s="129"/>
      <c r="P20" s="124"/>
      <c r="Q20" s="124"/>
      <c r="R20" s="129"/>
      <c r="S20" s="132"/>
      <c r="T20" s="122"/>
      <c r="U20" s="132"/>
      <c r="V20" s="129"/>
      <c r="W20" s="11"/>
    </row>
    <row r="21" spans="7:23" x14ac:dyDescent="0.35">
      <c r="I21" s="124"/>
      <c r="J21" s="136"/>
      <c r="K21" s="136"/>
      <c r="L21" s="131"/>
      <c r="M21" s="131"/>
      <c r="N21" s="131"/>
      <c r="O21" s="129"/>
      <c r="P21" s="124"/>
      <c r="Q21" s="124"/>
      <c r="R21" s="129"/>
      <c r="S21" s="132"/>
      <c r="T21" s="122"/>
      <c r="U21" s="132"/>
      <c r="V21" s="129"/>
      <c r="W21" s="11"/>
    </row>
    <row r="22" spans="7:23" x14ac:dyDescent="0.35">
      <c r="I22" s="124"/>
      <c r="J22" s="136"/>
      <c r="K22" s="136"/>
      <c r="L22" s="131"/>
      <c r="M22" s="131"/>
      <c r="N22" s="131"/>
      <c r="O22" s="129"/>
      <c r="P22" s="124"/>
      <c r="Q22" s="124"/>
      <c r="R22" s="129"/>
      <c r="S22" s="132"/>
      <c r="T22" s="122"/>
      <c r="U22" s="132"/>
      <c r="V22" s="129"/>
      <c r="W22" s="11"/>
    </row>
    <row r="23" spans="7:23" x14ac:dyDescent="0.35">
      <c r="I23" s="124"/>
      <c r="J23" s="136"/>
      <c r="K23" s="136"/>
      <c r="L23" s="131"/>
      <c r="M23" s="131"/>
      <c r="N23" s="131"/>
      <c r="O23" s="129"/>
      <c r="P23" s="124"/>
      <c r="Q23" s="124"/>
      <c r="R23" s="129"/>
      <c r="S23" s="132"/>
      <c r="T23" s="122"/>
      <c r="U23" s="132"/>
      <c r="V23" s="129"/>
      <c r="W23" s="11"/>
    </row>
    <row r="24" spans="7:23" x14ac:dyDescent="0.35">
      <c r="I24" s="124"/>
      <c r="J24" s="136"/>
      <c r="K24" s="136"/>
      <c r="L24" s="131"/>
      <c r="M24" s="131"/>
      <c r="N24" s="131"/>
      <c r="O24" s="129"/>
      <c r="P24" s="124"/>
      <c r="Q24" s="124"/>
      <c r="R24" s="129"/>
      <c r="S24" s="132"/>
      <c r="T24" s="122"/>
      <c r="U24" s="132"/>
      <c r="V24" s="129"/>
      <c r="W24" s="11"/>
    </row>
    <row r="25" spans="7:23" x14ac:dyDescent="0.35">
      <c r="I25" s="124"/>
      <c r="J25" s="136"/>
      <c r="K25" s="136"/>
      <c r="L25" s="131"/>
      <c r="M25" s="131"/>
      <c r="N25" s="131"/>
      <c r="O25" s="129"/>
      <c r="P25" s="124"/>
      <c r="Q25" s="124"/>
      <c r="R25" s="129"/>
      <c r="S25" s="132"/>
      <c r="T25" s="122"/>
      <c r="U25" s="132"/>
      <c r="V25" s="129"/>
      <c r="W25" s="11"/>
    </row>
    <row r="26" spans="7:23" x14ac:dyDescent="0.35">
      <c r="I26" s="124"/>
      <c r="J26" s="136"/>
      <c r="K26" s="136"/>
      <c r="L26" s="131"/>
      <c r="M26" s="131"/>
      <c r="N26" s="131"/>
      <c r="O26" s="129"/>
      <c r="P26" s="124"/>
      <c r="Q26" s="124"/>
      <c r="R26" s="129"/>
      <c r="S26" s="132"/>
      <c r="T26" s="122"/>
      <c r="U26" s="132"/>
      <c r="V26" s="129"/>
      <c r="W26" s="11"/>
    </row>
    <row r="27" spans="7:23" x14ac:dyDescent="0.35">
      <c r="I27" s="124"/>
      <c r="J27" s="136"/>
      <c r="K27" s="136"/>
      <c r="L27" s="131"/>
      <c r="M27" s="131"/>
      <c r="N27" s="131"/>
      <c r="O27" s="129"/>
      <c r="P27" s="124"/>
      <c r="Q27" s="124"/>
      <c r="R27" s="129"/>
      <c r="S27" s="132"/>
      <c r="T27" s="122"/>
      <c r="U27" s="132"/>
      <c r="V27" s="129"/>
      <c r="W27" s="11"/>
    </row>
    <row r="28" spans="7:23" x14ac:dyDescent="0.35">
      <c r="I28" s="124"/>
      <c r="J28" s="136"/>
      <c r="K28" s="136"/>
      <c r="L28" s="131"/>
      <c r="M28" s="131"/>
      <c r="N28" s="131"/>
      <c r="O28" s="129"/>
      <c r="P28" s="124"/>
      <c r="Q28" s="124"/>
      <c r="R28" s="129"/>
      <c r="S28" s="132"/>
      <c r="T28" s="122"/>
      <c r="U28" s="132"/>
      <c r="V28" s="129"/>
      <c r="W28" s="11"/>
    </row>
    <row r="29" spans="7:23" x14ac:dyDescent="0.35">
      <c r="I29" s="124"/>
      <c r="J29" s="136"/>
      <c r="K29" s="136"/>
      <c r="L29" s="131"/>
      <c r="M29" s="131"/>
      <c r="N29" s="131"/>
      <c r="O29" s="129"/>
      <c r="P29" s="124"/>
      <c r="Q29" s="124"/>
      <c r="R29" s="129"/>
      <c r="S29" s="132"/>
      <c r="T29" s="122"/>
      <c r="U29" s="132"/>
      <c r="V29" s="129"/>
      <c r="W29" s="11"/>
    </row>
    <row r="30" spans="7:23" x14ac:dyDescent="0.35">
      <c r="I30" s="124"/>
      <c r="J30" s="136"/>
      <c r="K30" s="136"/>
      <c r="L30" s="131"/>
      <c r="M30" s="131"/>
      <c r="N30" s="131"/>
      <c r="O30" s="129"/>
      <c r="P30" s="124"/>
      <c r="Q30" s="124"/>
      <c r="R30" s="129"/>
      <c r="S30" s="132"/>
      <c r="T30" s="122"/>
      <c r="U30" s="132"/>
      <c r="V30" s="129"/>
      <c r="W30" s="11"/>
    </row>
    <row r="31" spans="7:23" x14ac:dyDescent="0.35">
      <c r="G31" s="11"/>
      <c r="H31" s="11"/>
      <c r="I31" s="124"/>
      <c r="J31" s="136"/>
      <c r="K31" s="136"/>
      <c r="L31" s="131"/>
      <c r="M31" s="131"/>
      <c r="N31" s="131"/>
      <c r="O31" s="129"/>
      <c r="P31" s="124"/>
      <c r="Q31" s="124"/>
      <c r="R31" s="129"/>
      <c r="S31" s="132"/>
      <c r="T31" s="122"/>
      <c r="U31" s="132"/>
      <c r="V31" s="129"/>
      <c r="W31" s="11"/>
    </row>
    <row r="32" spans="7:23" x14ac:dyDescent="0.35">
      <c r="G32" s="11"/>
      <c r="H32" s="11"/>
      <c r="I32" s="124"/>
      <c r="J32" s="136"/>
      <c r="K32" s="136"/>
      <c r="L32" s="131"/>
      <c r="M32" s="131"/>
      <c r="N32" s="131"/>
      <c r="O32" s="129"/>
      <c r="P32" s="124"/>
      <c r="Q32" s="124"/>
      <c r="R32" s="129"/>
      <c r="S32" s="132"/>
      <c r="T32" s="122"/>
      <c r="U32" s="132"/>
      <c r="V32" s="129"/>
      <c r="W32" s="11"/>
    </row>
    <row r="33" spans="7:23" x14ac:dyDescent="0.35">
      <c r="G33" s="11"/>
      <c r="H33" s="11"/>
      <c r="I33" s="124"/>
      <c r="J33" s="136"/>
      <c r="K33" s="136"/>
      <c r="L33" s="131"/>
      <c r="M33" s="131"/>
      <c r="N33" s="131"/>
      <c r="O33" s="129"/>
      <c r="P33" s="124"/>
      <c r="Q33" s="124"/>
      <c r="R33" s="129"/>
      <c r="S33" s="132"/>
      <c r="T33" s="122"/>
      <c r="U33" s="132"/>
      <c r="V33" s="129"/>
      <c r="W33" s="11"/>
    </row>
    <row r="34" spans="7:23" x14ac:dyDescent="0.35">
      <c r="G34" s="11"/>
      <c r="H34" s="11"/>
      <c r="I34" s="124"/>
      <c r="J34" s="136"/>
      <c r="K34" s="136"/>
      <c r="L34" s="131"/>
      <c r="M34" s="131"/>
      <c r="N34" s="131"/>
      <c r="O34" s="129"/>
      <c r="P34" s="124"/>
      <c r="Q34" s="124"/>
      <c r="R34" s="129"/>
      <c r="S34" s="132"/>
      <c r="T34" s="122"/>
      <c r="U34" s="132"/>
      <c r="V34" s="129"/>
      <c r="W34" s="11"/>
    </row>
    <row r="35" spans="7:23" x14ac:dyDescent="0.35">
      <c r="G35" s="11"/>
      <c r="H35" s="11"/>
      <c r="I35" s="124"/>
      <c r="J35" s="136"/>
      <c r="K35" s="136"/>
      <c r="L35" s="131"/>
      <c r="M35" s="131"/>
      <c r="N35" s="131"/>
      <c r="O35" s="129"/>
      <c r="P35" s="124"/>
      <c r="Q35" s="124"/>
      <c r="R35" s="129"/>
      <c r="S35" s="132"/>
      <c r="T35" s="122"/>
      <c r="U35" s="132"/>
      <c r="V35" s="129"/>
      <c r="W35" s="11"/>
    </row>
    <row r="36" spans="7:23" x14ac:dyDescent="0.35">
      <c r="G36" s="11"/>
      <c r="H36" s="11"/>
      <c r="I36" s="124"/>
      <c r="J36" s="136"/>
      <c r="K36" s="136"/>
      <c r="L36" s="131"/>
      <c r="M36" s="131"/>
      <c r="N36" s="131"/>
      <c r="O36" s="129"/>
      <c r="P36" s="124"/>
      <c r="Q36" s="124"/>
      <c r="R36" s="129"/>
      <c r="S36" s="132"/>
      <c r="T36" s="122"/>
      <c r="U36" s="132"/>
      <c r="V36" s="129"/>
      <c r="W36" s="11"/>
    </row>
    <row r="37" spans="7:23" x14ac:dyDescent="0.35">
      <c r="G37" s="11"/>
      <c r="H37" s="11"/>
      <c r="I37" s="124"/>
      <c r="J37" s="136"/>
      <c r="K37" s="136"/>
      <c r="L37" s="131"/>
      <c r="M37" s="131"/>
      <c r="N37" s="131"/>
      <c r="O37" s="129"/>
      <c r="P37" s="124"/>
      <c r="Q37" s="124"/>
      <c r="R37" s="129"/>
      <c r="S37" s="132"/>
      <c r="T37" s="122"/>
      <c r="U37" s="132"/>
      <c r="V37" s="129"/>
      <c r="W37" s="11"/>
    </row>
    <row r="38" spans="7:23" x14ac:dyDescent="0.35">
      <c r="G38" s="11"/>
      <c r="H38" s="11"/>
      <c r="I38" s="124"/>
      <c r="J38" s="136"/>
      <c r="K38" s="136"/>
      <c r="L38" s="131"/>
      <c r="M38" s="131"/>
      <c r="N38" s="131"/>
      <c r="O38" s="129"/>
      <c r="P38" s="124"/>
      <c r="Q38" s="124"/>
      <c r="R38" s="129"/>
      <c r="S38" s="132"/>
      <c r="T38" s="122"/>
      <c r="U38" s="132"/>
      <c r="V38" s="129"/>
      <c r="W38" s="11"/>
    </row>
    <row r="39" spans="7:23" x14ac:dyDescent="0.35">
      <c r="G39" s="11"/>
      <c r="H39" s="11"/>
      <c r="I39" s="124"/>
      <c r="J39" s="136"/>
      <c r="K39" s="136"/>
      <c r="L39" s="131"/>
      <c r="M39" s="131"/>
      <c r="N39" s="131"/>
      <c r="O39" s="129"/>
      <c r="P39" s="124"/>
      <c r="Q39" s="124"/>
      <c r="R39" s="129"/>
      <c r="S39" s="132"/>
      <c r="T39" s="122"/>
      <c r="U39" s="132"/>
      <c r="V39" s="129"/>
      <c r="W39" s="11"/>
    </row>
    <row r="40" spans="7:23" x14ac:dyDescent="0.35">
      <c r="G40" s="11"/>
      <c r="H40" s="11"/>
      <c r="I40" s="124"/>
      <c r="J40" s="136"/>
      <c r="K40" s="136"/>
      <c r="L40" s="131"/>
      <c r="M40" s="131"/>
      <c r="N40" s="131"/>
      <c r="O40" s="129"/>
      <c r="P40" s="124"/>
      <c r="Q40" s="124"/>
      <c r="R40" s="129"/>
      <c r="S40" s="132"/>
      <c r="T40" s="122"/>
      <c r="U40" s="132"/>
      <c r="V40" s="129"/>
      <c r="W40" s="11"/>
    </row>
    <row r="41" spans="7:23" x14ac:dyDescent="0.35">
      <c r="G41" s="11"/>
      <c r="H41" s="11"/>
      <c r="I41" s="124"/>
      <c r="J41" s="136"/>
      <c r="K41" s="136"/>
      <c r="L41" s="131"/>
      <c r="M41" s="131"/>
      <c r="N41" s="131"/>
      <c r="O41" s="129"/>
      <c r="P41" s="124"/>
      <c r="Q41" s="124"/>
      <c r="R41" s="129"/>
      <c r="S41" s="132"/>
      <c r="T41" s="122"/>
      <c r="U41" s="132"/>
      <c r="V41" s="129"/>
      <c r="W41" s="11"/>
    </row>
    <row r="42" spans="7:23" x14ac:dyDescent="0.35">
      <c r="I42" s="124"/>
      <c r="J42" s="136"/>
      <c r="K42" s="136"/>
      <c r="L42" s="131"/>
      <c r="M42" s="131"/>
      <c r="N42" s="131"/>
      <c r="O42" s="129"/>
      <c r="P42" s="124"/>
      <c r="Q42" s="124"/>
      <c r="R42" s="129"/>
      <c r="S42" s="132"/>
      <c r="T42" s="122"/>
      <c r="U42" s="132"/>
      <c r="V42" s="129"/>
      <c r="W42" s="11"/>
    </row>
    <row r="43" spans="7:23" x14ac:dyDescent="0.35">
      <c r="I43" s="124"/>
      <c r="J43" s="136"/>
      <c r="K43" s="136"/>
      <c r="L43" s="131"/>
      <c r="M43" s="131"/>
      <c r="N43" s="131"/>
      <c r="O43" s="129"/>
      <c r="P43" s="124"/>
      <c r="Q43" s="124"/>
      <c r="R43" s="129"/>
      <c r="S43" s="132"/>
      <c r="T43" s="122"/>
      <c r="U43" s="132"/>
      <c r="V43" s="129"/>
      <c r="W43" s="11"/>
    </row>
    <row r="44" spans="7:23" x14ac:dyDescent="0.35">
      <c r="I44" s="124"/>
      <c r="J44" s="136"/>
      <c r="K44" s="136"/>
      <c r="L44" s="131"/>
      <c r="M44" s="131"/>
      <c r="N44" s="131"/>
      <c r="O44" s="129"/>
      <c r="P44" s="124"/>
      <c r="Q44" s="124"/>
      <c r="R44" s="129"/>
      <c r="S44" s="132"/>
      <c r="T44" s="122"/>
      <c r="U44" s="132"/>
      <c r="V44" s="129"/>
      <c r="W44" s="11"/>
    </row>
    <row r="45" spans="7:23" x14ac:dyDescent="0.35">
      <c r="I45" s="124"/>
      <c r="J45" s="136"/>
      <c r="K45" s="136"/>
      <c r="L45" s="131"/>
      <c r="M45" s="131"/>
      <c r="N45" s="131"/>
      <c r="O45" s="129"/>
      <c r="P45" s="124"/>
      <c r="Q45" s="124"/>
      <c r="R45" s="129"/>
      <c r="S45" s="132"/>
      <c r="T45" s="122"/>
      <c r="U45" s="132"/>
      <c r="V45" s="129"/>
      <c r="W45" s="11"/>
    </row>
    <row r="46" spans="7:23" x14ac:dyDescent="0.35">
      <c r="I46" s="124"/>
      <c r="J46" s="136"/>
      <c r="K46" s="136"/>
      <c r="L46" s="131"/>
      <c r="M46" s="131"/>
      <c r="N46" s="131"/>
      <c r="O46" s="129"/>
      <c r="P46" s="124"/>
      <c r="Q46" s="124"/>
      <c r="R46" s="129"/>
      <c r="S46" s="132"/>
      <c r="T46" s="122"/>
      <c r="U46" s="132"/>
      <c r="V46" s="129"/>
      <c r="W46" s="11"/>
    </row>
    <row r="47" spans="7:23" x14ac:dyDescent="0.35">
      <c r="I47" s="124"/>
      <c r="J47" s="136"/>
      <c r="K47" s="136"/>
      <c r="L47" s="131"/>
      <c r="M47" s="131"/>
      <c r="N47" s="131"/>
      <c r="O47" s="129"/>
      <c r="P47" s="124"/>
      <c r="Q47" s="124"/>
      <c r="R47" s="129"/>
      <c r="S47" s="132"/>
      <c r="T47" s="122"/>
      <c r="U47" s="132"/>
      <c r="V47" s="129"/>
      <c r="W47" s="11"/>
    </row>
    <row r="48" spans="7:23" x14ac:dyDescent="0.35">
      <c r="I48" s="124"/>
      <c r="J48" s="136"/>
      <c r="K48" s="136"/>
      <c r="L48" s="131"/>
      <c r="M48" s="131"/>
      <c r="N48" s="131"/>
      <c r="O48" s="129"/>
      <c r="P48" s="124"/>
      <c r="Q48" s="124"/>
      <c r="R48" s="129"/>
      <c r="S48" s="132"/>
      <c r="T48" s="122"/>
      <c r="U48" s="132"/>
      <c r="V48" s="129"/>
      <c r="W48" s="11"/>
    </row>
    <row r="49" spans="8:23" x14ac:dyDescent="0.35">
      <c r="I49" s="124"/>
      <c r="J49" s="136"/>
      <c r="K49" s="136"/>
      <c r="L49" s="131"/>
      <c r="M49" s="131"/>
      <c r="N49" s="131"/>
      <c r="O49" s="129"/>
      <c r="P49" s="124"/>
      <c r="Q49" s="124"/>
      <c r="R49" s="129"/>
      <c r="S49" s="132"/>
      <c r="T49" s="122"/>
      <c r="U49" s="132"/>
      <c r="V49" s="129"/>
      <c r="W49" s="11"/>
    </row>
    <row r="50" spans="8:23" x14ac:dyDescent="0.35">
      <c r="I50" s="124"/>
      <c r="J50" s="136"/>
      <c r="K50" s="136"/>
      <c r="L50" s="131"/>
      <c r="M50" s="131"/>
      <c r="N50" s="131"/>
      <c r="O50" s="129"/>
      <c r="P50" s="124"/>
      <c r="Q50" s="124"/>
      <c r="R50" s="129"/>
      <c r="S50" s="132"/>
      <c r="T50" s="122"/>
      <c r="U50" s="132"/>
      <c r="V50" s="129"/>
      <c r="W50" s="11"/>
    </row>
    <row r="51" spans="8:23" x14ac:dyDescent="0.35">
      <c r="I51" s="124"/>
      <c r="J51" s="136"/>
      <c r="K51" s="136"/>
      <c r="L51" s="131"/>
      <c r="M51" s="131"/>
      <c r="N51" s="131"/>
      <c r="O51" s="129"/>
      <c r="P51" s="124"/>
      <c r="Q51" s="124"/>
      <c r="R51" s="129"/>
      <c r="S51" s="132"/>
      <c r="T51" s="122"/>
      <c r="U51" s="132"/>
      <c r="V51" s="129"/>
      <c r="W51" s="11"/>
    </row>
    <row r="52" spans="8:23" x14ac:dyDescent="0.35">
      <c r="I52" s="124"/>
      <c r="J52" s="136"/>
      <c r="K52" s="136"/>
      <c r="L52" s="131"/>
      <c r="M52" s="131"/>
      <c r="N52" s="131"/>
      <c r="O52" s="129"/>
      <c r="P52" s="124"/>
      <c r="Q52" s="124"/>
      <c r="R52" s="129"/>
      <c r="S52" s="132"/>
      <c r="T52" s="122"/>
      <c r="U52" s="132"/>
      <c r="V52" s="129"/>
      <c r="W52" s="11"/>
    </row>
    <row r="53" spans="8:23" x14ac:dyDescent="0.35">
      <c r="H53" s="77"/>
      <c r="I53" s="124"/>
      <c r="J53" s="136"/>
      <c r="K53" s="136"/>
      <c r="L53" s="131"/>
      <c r="M53" s="131"/>
      <c r="N53" s="131"/>
      <c r="O53" s="129"/>
      <c r="P53" s="124"/>
      <c r="Q53" s="124"/>
      <c r="R53" s="129"/>
      <c r="S53" s="132"/>
      <c r="T53" s="122"/>
      <c r="U53" s="132"/>
      <c r="V53" s="129"/>
      <c r="W53" s="11"/>
    </row>
    <row r="54" spans="8:23" x14ac:dyDescent="0.35">
      <c r="I54" s="124"/>
      <c r="J54" s="136"/>
      <c r="K54" s="136"/>
      <c r="L54" s="131"/>
      <c r="M54" s="131"/>
      <c r="N54" s="131"/>
      <c r="O54" s="129"/>
      <c r="P54" s="124"/>
      <c r="Q54" s="124"/>
      <c r="R54" s="129"/>
      <c r="S54" s="132"/>
      <c r="T54" s="122"/>
      <c r="U54" s="132"/>
      <c r="V54" s="129"/>
      <c r="W54" s="11"/>
    </row>
    <row r="55" spans="8:23" x14ac:dyDescent="0.35">
      <c r="I55" s="124"/>
      <c r="J55" s="136"/>
      <c r="K55" s="136"/>
      <c r="L55" s="131"/>
      <c r="M55" s="131"/>
      <c r="N55" s="131"/>
      <c r="O55" s="129"/>
      <c r="P55" s="124"/>
      <c r="Q55" s="124"/>
      <c r="R55" s="129"/>
      <c r="S55" s="132"/>
      <c r="T55" s="122"/>
      <c r="U55" s="132"/>
      <c r="V55" s="129"/>
      <c r="W55" s="11"/>
    </row>
    <row r="56" spans="8:23" x14ac:dyDescent="0.35">
      <c r="I56" s="124"/>
      <c r="J56" s="136"/>
      <c r="K56" s="136"/>
      <c r="L56" s="131"/>
      <c r="M56" s="131"/>
      <c r="N56" s="131"/>
      <c r="O56" s="129"/>
      <c r="P56" s="124"/>
      <c r="Q56" s="124"/>
      <c r="R56" s="129"/>
      <c r="S56" s="132"/>
      <c r="T56" s="122"/>
      <c r="U56" s="132"/>
      <c r="V56" s="129"/>
      <c r="W56" s="11"/>
    </row>
    <row r="57" spans="8:23" x14ac:dyDescent="0.35">
      <c r="I57" s="124"/>
      <c r="J57" s="136"/>
      <c r="K57" s="136"/>
      <c r="L57" s="131"/>
      <c r="M57" s="131"/>
      <c r="N57" s="131"/>
      <c r="O57" s="129"/>
      <c r="P57" s="124"/>
      <c r="Q57" s="124"/>
      <c r="R57" s="129"/>
      <c r="S57" s="132"/>
      <c r="T57" s="122"/>
      <c r="U57" s="132"/>
      <c r="V57" s="129"/>
      <c r="W57" s="11"/>
    </row>
    <row r="58" spans="8:23" x14ac:dyDescent="0.35">
      <c r="I58" s="124"/>
      <c r="J58" s="136"/>
      <c r="K58" s="136"/>
      <c r="L58" s="131"/>
      <c r="M58" s="131"/>
      <c r="N58" s="131"/>
      <c r="O58" s="129"/>
      <c r="P58" s="124"/>
      <c r="Q58" s="124"/>
      <c r="R58" s="129"/>
      <c r="S58" s="132"/>
      <c r="T58" s="122"/>
      <c r="U58" s="132"/>
      <c r="V58" s="129"/>
      <c r="W58" s="11"/>
    </row>
    <row r="59" spans="8:23" x14ac:dyDescent="0.35">
      <c r="I59" s="124"/>
      <c r="J59" s="136"/>
      <c r="K59" s="136"/>
      <c r="L59" s="131"/>
      <c r="M59" s="131"/>
      <c r="N59" s="131"/>
      <c r="O59" s="129"/>
      <c r="P59" s="124"/>
      <c r="Q59" s="124"/>
      <c r="R59" s="129"/>
      <c r="S59" s="132"/>
      <c r="T59" s="122"/>
      <c r="U59" s="132"/>
      <c r="V59" s="129"/>
      <c r="W59" s="11"/>
    </row>
    <row r="60" spans="8:23" x14ac:dyDescent="0.35">
      <c r="I60" s="124"/>
      <c r="J60" s="136"/>
      <c r="K60" s="136"/>
      <c r="L60" s="131"/>
      <c r="M60" s="131"/>
      <c r="N60" s="131"/>
      <c r="O60" s="129"/>
      <c r="P60" s="124"/>
      <c r="Q60" s="124"/>
      <c r="R60" s="129"/>
      <c r="S60" s="123"/>
      <c r="T60" s="122"/>
      <c r="U60" s="124"/>
      <c r="V60" s="120"/>
      <c r="W60" s="11"/>
    </row>
    <row r="61" spans="8:23" x14ac:dyDescent="0.35">
      <c r="I61" s="124"/>
      <c r="J61" s="136"/>
      <c r="K61" s="136"/>
      <c r="L61" s="131"/>
      <c r="M61" s="131"/>
      <c r="N61" s="131"/>
      <c r="O61" s="129"/>
      <c r="P61" s="124"/>
      <c r="Q61" s="124"/>
      <c r="R61" s="129"/>
      <c r="S61" s="123"/>
      <c r="T61" s="122"/>
      <c r="U61" s="124"/>
      <c r="V61" s="120"/>
      <c r="W61" s="11"/>
    </row>
    <row r="62" spans="8:23" x14ac:dyDescent="0.35">
      <c r="I62" s="124"/>
      <c r="J62" s="136"/>
      <c r="K62" s="136"/>
      <c r="L62" s="131"/>
      <c r="M62" s="131"/>
      <c r="N62" s="131"/>
      <c r="O62" s="129"/>
      <c r="P62" s="124"/>
      <c r="Q62" s="124"/>
      <c r="R62" s="129"/>
      <c r="S62" s="123"/>
      <c r="T62" s="122"/>
      <c r="U62" s="132"/>
      <c r="V62" s="122"/>
      <c r="W62" s="11"/>
    </row>
    <row r="63" spans="8:23" x14ac:dyDescent="0.35">
      <c r="I63" s="124"/>
      <c r="J63" s="136"/>
      <c r="K63" s="136"/>
      <c r="L63" s="131"/>
      <c r="M63" s="131"/>
      <c r="N63" s="131"/>
      <c r="O63" s="129"/>
      <c r="P63" s="124"/>
      <c r="Q63" s="124"/>
      <c r="R63" s="129"/>
      <c r="S63" s="132"/>
      <c r="T63" s="122"/>
      <c r="U63" s="132"/>
      <c r="V63" s="129"/>
      <c r="W63" s="11"/>
    </row>
    <row r="64" spans="8:23" x14ac:dyDescent="0.35">
      <c r="I64" s="124"/>
      <c r="J64" s="136"/>
      <c r="K64" s="136"/>
      <c r="L64" s="131"/>
      <c r="M64" s="131"/>
      <c r="N64" s="131"/>
      <c r="O64" s="129"/>
      <c r="P64" s="124"/>
      <c r="Q64" s="124"/>
      <c r="R64" s="129"/>
      <c r="S64" s="132"/>
      <c r="T64" s="122"/>
      <c r="U64" s="132"/>
      <c r="V64" s="129"/>
      <c r="W64" s="11"/>
    </row>
    <row r="65" spans="1:23" x14ac:dyDescent="0.35">
      <c r="I65" s="124"/>
      <c r="J65" s="136"/>
      <c r="K65" s="136"/>
      <c r="L65" s="131"/>
      <c r="M65" s="131"/>
      <c r="N65" s="131"/>
      <c r="O65" s="129"/>
      <c r="P65" s="124"/>
      <c r="Q65" s="124"/>
      <c r="R65" s="129"/>
      <c r="S65" s="132"/>
      <c r="T65" s="122"/>
      <c r="U65" s="132"/>
      <c r="V65" s="129"/>
      <c r="W65" s="11"/>
    </row>
    <row r="66" spans="1:23" x14ac:dyDescent="0.35">
      <c r="I66" s="124"/>
      <c r="J66" s="136"/>
      <c r="K66" s="136"/>
      <c r="L66" s="131"/>
      <c r="M66" s="131"/>
      <c r="N66" s="131"/>
      <c r="O66" s="129"/>
      <c r="P66" s="124"/>
      <c r="Q66" s="124"/>
      <c r="R66" s="129"/>
      <c r="S66" s="132"/>
      <c r="T66" s="122"/>
      <c r="U66" s="132"/>
      <c r="V66" s="129"/>
      <c r="W66" s="11"/>
    </row>
    <row r="67" spans="1:23" x14ac:dyDescent="0.35">
      <c r="I67" s="124"/>
      <c r="J67" s="136"/>
      <c r="K67" s="136"/>
      <c r="L67" s="131"/>
      <c r="M67" s="131"/>
      <c r="N67" s="131"/>
      <c r="O67" s="129"/>
      <c r="P67" s="124"/>
      <c r="Q67" s="124"/>
      <c r="R67" s="129"/>
      <c r="S67" s="132"/>
      <c r="T67" s="122"/>
      <c r="U67" s="132"/>
      <c r="V67" s="129"/>
      <c r="W67" s="11"/>
    </row>
    <row r="68" spans="1:23" x14ac:dyDescent="0.35">
      <c r="I68" s="124"/>
      <c r="J68" s="136"/>
      <c r="K68" s="136"/>
      <c r="L68" s="131"/>
      <c r="M68" s="131"/>
      <c r="N68" s="131"/>
      <c r="O68" s="129"/>
      <c r="P68" s="124"/>
      <c r="Q68" s="124"/>
      <c r="R68" s="129"/>
      <c r="S68" s="132"/>
      <c r="T68" s="122"/>
      <c r="U68" s="132"/>
      <c r="V68" s="129"/>
      <c r="W68" s="11"/>
    </row>
    <row r="69" spans="1:23" x14ac:dyDescent="0.35">
      <c r="I69" s="124"/>
      <c r="J69" s="136"/>
      <c r="K69" s="136"/>
      <c r="L69" s="131"/>
      <c r="M69" s="122"/>
      <c r="N69" s="132"/>
      <c r="O69" s="129"/>
      <c r="P69" s="124"/>
      <c r="Q69" s="124"/>
      <c r="R69" s="129"/>
      <c r="S69" s="132"/>
      <c r="T69" s="122"/>
      <c r="U69" s="132"/>
      <c r="V69" s="129"/>
      <c r="W69" s="11"/>
    </row>
    <row r="70" spans="1:23" ht="16" thickBot="1" x14ac:dyDescent="0.4">
      <c r="A70" s="557" t="s">
        <v>1133</v>
      </c>
      <c r="B70" s="557"/>
      <c r="C70" s="557"/>
      <c r="D70" s="557"/>
      <c r="E70" s="557"/>
      <c r="F70" s="557"/>
      <c r="I70" s="124"/>
      <c r="J70" s="136"/>
      <c r="K70" s="136"/>
      <c r="L70" s="131"/>
      <c r="M70" s="153"/>
      <c r="N70" s="131"/>
      <c r="O70" s="129"/>
      <c r="P70" s="124"/>
      <c r="Q70" s="124"/>
      <c r="R70" s="129"/>
      <c r="S70" s="131"/>
      <c r="T70" s="122"/>
      <c r="U70" s="132"/>
      <c r="V70" s="129"/>
      <c r="W70" s="11"/>
    </row>
    <row r="71" spans="1:23" ht="15.5" thickBot="1" x14ac:dyDescent="0.4">
      <c r="A71" s="67" t="s">
        <v>123</v>
      </c>
      <c r="B71" s="252" t="s">
        <v>1041</v>
      </c>
      <c r="C71" s="67" t="s">
        <v>122</v>
      </c>
      <c r="D71" s="67" t="s">
        <v>977</v>
      </c>
      <c r="E71" s="67" t="s">
        <v>976</v>
      </c>
      <c r="F71" s="67" t="s">
        <v>975</v>
      </c>
      <c r="I71" s="124"/>
      <c r="J71" s="136"/>
      <c r="K71" s="136"/>
      <c r="L71" s="131"/>
      <c r="M71" s="131"/>
      <c r="N71" s="131"/>
      <c r="O71" s="129"/>
      <c r="P71" s="124"/>
      <c r="Q71" s="124"/>
      <c r="R71" s="129"/>
      <c r="S71" s="131"/>
      <c r="T71" s="122"/>
      <c r="U71" s="132"/>
      <c r="V71" s="129"/>
      <c r="W71" s="11"/>
    </row>
    <row r="72" spans="1:23" ht="16" thickBot="1" x14ac:dyDescent="0.4">
      <c r="A72" s="558" t="s">
        <v>117</v>
      </c>
      <c r="B72" s="559"/>
      <c r="C72" s="560"/>
      <c r="D72" s="66">
        <v>1650</v>
      </c>
      <c r="E72" s="66">
        <v>900</v>
      </c>
      <c r="F72" s="66">
        <v>540</v>
      </c>
      <c r="I72" s="124"/>
      <c r="J72" s="136"/>
      <c r="K72" s="136"/>
      <c r="L72" s="131"/>
      <c r="M72" s="131"/>
      <c r="N72" s="131"/>
      <c r="O72" s="129"/>
      <c r="P72" s="124"/>
      <c r="Q72" s="124"/>
      <c r="R72" s="124"/>
      <c r="S72" s="124"/>
      <c r="T72" s="124"/>
      <c r="U72" s="135"/>
      <c r="V72" s="124"/>
      <c r="W72" s="11"/>
    </row>
    <row r="73" spans="1:23" ht="16" thickBot="1" x14ac:dyDescent="0.4">
      <c r="A73" s="61" t="s">
        <v>7</v>
      </c>
      <c r="B73" s="234" t="s">
        <v>1094</v>
      </c>
      <c r="C73" s="63">
        <f>N4</f>
        <v>56</v>
      </c>
      <c r="D73" s="59">
        <f>C73*D72</f>
        <v>92400</v>
      </c>
      <c r="E73" s="59">
        <f>C73*E72</f>
        <v>50400</v>
      </c>
      <c r="F73" s="59">
        <f>C73*F72</f>
        <v>30240</v>
      </c>
      <c r="I73" s="124"/>
      <c r="J73" s="136"/>
      <c r="K73" s="136"/>
      <c r="L73" s="131"/>
      <c r="M73" s="131"/>
      <c r="N73" s="131"/>
      <c r="O73" s="129"/>
      <c r="P73" s="124"/>
      <c r="Q73" s="124"/>
      <c r="R73" s="124"/>
      <c r="S73" s="124"/>
      <c r="T73" s="124"/>
      <c r="U73" s="138"/>
      <c r="V73" s="124"/>
      <c r="W73" s="11"/>
    </row>
    <row r="74" spans="1:23" ht="16" thickBot="1" x14ac:dyDescent="0.4">
      <c r="A74" s="61" t="s">
        <v>1134</v>
      </c>
      <c r="B74" s="234" t="s">
        <v>1094</v>
      </c>
      <c r="C74" s="63">
        <f>N10</f>
        <v>6</v>
      </c>
      <c r="D74" s="59">
        <f>C74*D72</f>
        <v>9900</v>
      </c>
      <c r="E74" s="59">
        <f>C74*E72</f>
        <v>5400</v>
      </c>
      <c r="F74" s="59">
        <f>C74*F72</f>
        <v>3240</v>
      </c>
      <c r="I74" s="124"/>
      <c r="J74" s="136"/>
      <c r="K74" s="136"/>
      <c r="L74" s="131"/>
      <c r="M74" s="131"/>
      <c r="N74" s="131"/>
      <c r="O74" s="129"/>
      <c r="P74" s="124"/>
      <c r="Q74" s="137"/>
      <c r="R74" s="137"/>
      <c r="S74" s="137"/>
      <c r="T74" s="137"/>
      <c r="U74" s="137"/>
      <c r="V74" s="137"/>
      <c r="W74" s="11"/>
    </row>
    <row r="75" spans="1:23" ht="16" thickBot="1" x14ac:dyDescent="0.4">
      <c r="A75" s="61" t="s">
        <v>1233</v>
      </c>
      <c r="B75" s="234" t="s">
        <v>1094</v>
      </c>
      <c r="C75" s="63">
        <f>N17</f>
        <v>26</v>
      </c>
      <c r="D75" s="59">
        <f>C75*D72</f>
        <v>42900</v>
      </c>
      <c r="E75" s="59">
        <f>C75*E72</f>
        <v>23400</v>
      </c>
      <c r="F75" s="59">
        <f>C75*F72</f>
        <v>14040</v>
      </c>
      <c r="I75" s="124"/>
      <c r="J75" s="136"/>
      <c r="K75" s="136"/>
      <c r="L75" s="131"/>
      <c r="M75" s="131"/>
      <c r="N75" s="131"/>
      <c r="O75" s="129"/>
      <c r="P75" s="124"/>
      <c r="Q75" s="124"/>
      <c r="R75" s="129"/>
      <c r="S75" s="128"/>
      <c r="T75" s="127"/>
      <c r="U75" s="127"/>
      <c r="V75" s="124"/>
      <c r="W75" s="11"/>
    </row>
    <row r="76" spans="1:23" ht="16" thickBot="1" x14ac:dyDescent="0.4">
      <c r="A76" s="58" t="s">
        <v>5</v>
      </c>
      <c r="B76" s="58"/>
      <c r="C76" s="57">
        <f>SUM(C73:C75)</f>
        <v>88</v>
      </c>
      <c r="D76" s="56">
        <f>SUM(D73:D75)</f>
        <v>145200</v>
      </c>
      <c r="E76" s="56">
        <f>SUM(E73:E75)</f>
        <v>79200</v>
      </c>
      <c r="F76" s="56">
        <f>SUM(F73:F75)</f>
        <v>47520</v>
      </c>
      <c r="I76" s="124"/>
      <c r="J76" s="136"/>
      <c r="K76" s="136"/>
      <c r="L76" s="131"/>
      <c r="M76" s="131"/>
      <c r="N76" s="131"/>
      <c r="O76" s="129"/>
      <c r="P76" s="124"/>
      <c r="Q76" s="124"/>
      <c r="R76" s="129"/>
      <c r="S76" s="128"/>
      <c r="T76" s="127"/>
      <c r="U76" s="127"/>
      <c r="V76" s="124"/>
      <c r="W76" s="11"/>
    </row>
    <row r="77" spans="1:23" ht="15" thickBot="1" x14ac:dyDescent="0.4">
      <c r="I77" s="124"/>
      <c r="J77" s="136"/>
      <c r="K77" s="136"/>
      <c r="L77" s="131"/>
      <c r="M77" s="131"/>
      <c r="N77" s="131"/>
      <c r="O77" s="129"/>
      <c r="P77" s="124"/>
      <c r="Q77" s="124"/>
      <c r="R77" s="129"/>
      <c r="S77" s="128"/>
      <c r="T77" s="127"/>
      <c r="U77" s="127"/>
      <c r="V77" s="124"/>
      <c r="W77" s="11"/>
    </row>
    <row r="78" spans="1:23" ht="30.5" thickBot="1" x14ac:dyDescent="0.4">
      <c r="A78" s="232" t="s">
        <v>1285</v>
      </c>
      <c r="B78" s="232" t="s">
        <v>1041</v>
      </c>
      <c r="C78" s="239" t="s">
        <v>1025</v>
      </c>
      <c r="D78" s="253" t="s">
        <v>1182</v>
      </c>
      <c r="E78" s="253" t="s">
        <v>1183</v>
      </c>
      <c r="I78" s="124"/>
      <c r="J78" s="136"/>
      <c r="K78" s="136"/>
      <c r="L78" s="131"/>
      <c r="M78" s="131"/>
      <c r="N78" s="131"/>
      <c r="O78" s="129"/>
      <c r="P78" s="124"/>
      <c r="Q78" s="124"/>
      <c r="R78" s="129"/>
      <c r="S78" s="128"/>
      <c r="T78" s="127"/>
      <c r="U78" s="127"/>
      <c r="V78" s="124"/>
      <c r="W78" s="11"/>
    </row>
    <row r="79" spans="1:23" ht="15" thickBot="1" x14ac:dyDescent="0.4">
      <c r="A79" s="547" t="s">
        <v>1281</v>
      </c>
      <c r="B79" s="548"/>
      <c r="C79" s="549"/>
      <c r="D79" s="250">
        <v>15000</v>
      </c>
      <c r="E79" s="250">
        <v>12000</v>
      </c>
      <c r="I79" s="124"/>
      <c r="J79" s="136"/>
      <c r="K79" s="136"/>
      <c r="L79" s="131"/>
      <c r="M79" s="131"/>
      <c r="N79" s="131"/>
      <c r="O79" s="129"/>
      <c r="P79" s="124"/>
      <c r="Q79" s="124"/>
      <c r="R79" s="129"/>
      <c r="S79" s="128"/>
      <c r="T79" s="127"/>
      <c r="U79" s="127"/>
      <c r="V79" s="124"/>
      <c r="W79" s="11"/>
    </row>
    <row r="80" spans="1:23" ht="15" thickBot="1" x14ac:dyDescent="0.4">
      <c r="A80" s="337" t="s">
        <v>1284</v>
      </c>
      <c r="B80" s="245" t="s">
        <v>1042</v>
      </c>
      <c r="C80" s="338">
        <v>1</v>
      </c>
      <c r="D80" s="339">
        <f>C80*D79</f>
        <v>15000</v>
      </c>
      <c r="E80" s="339">
        <f>C80*E79</f>
        <v>12000</v>
      </c>
      <c r="I80" s="124"/>
      <c r="J80" s="136"/>
      <c r="K80" s="136"/>
      <c r="L80" s="131"/>
      <c r="M80" s="131"/>
      <c r="N80" s="131"/>
      <c r="O80" s="129"/>
      <c r="P80" s="124"/>
      <c r="Q80" s="124"/>
      <c r="R80" s="129"/>
      <c r="S80" s="128"/>
      <c r="T80" s="127"/>
      <c r="U80" s="127"/>
      <c r="V80" s="124"/>
      <c r="W80" s="11"/>
    </row>
    <row r="81" spans="1:23" ht="15" thickBot="1" x14ac:dyDescent="0.4">
      <c r="I81" s="124"/>
      <c r="J81" s="136"/>
      <c r="K81" s="136"/>
      <c r="L81" s="131"/>
      <c r="M81" s="131"/>
      <c r="N81" s="131"/>
      <c r="O81" s="129"/>
      <c r="P81" s="124"/>
      <c r="Q81" s="124"/>
      <c r="R81" s="129"/>
      <c r="S81" s="128"/>
      <c r="T81" s="127"/>
      <c r="U81" s="127"/>
      <c r="V81" s="124"/>
      <c r="W81" s="11"/>
    </row>
    <row r="82" spans="1:23" ht="15" thickBot="1" x14ac:dyDescent="0.4">
      <c r="A82" s="241" t="s">
        <v>1083</v>
      </c>
      <c r="B82" s="317">
        <f>C76+C80</f>
        <v>89</v>
      </c>
      <c r="I82" s="124"/>
      <c r="J82" s="136"/>
      <c r="K82" s="136"/>
      <c r="L82" s="131"/>
      <c r="M82" s="131"/>
      <c r="N82" s="131"/>
      <c r="O82" s="129"/>
      <c r="P82" s="124"/>
      <c r="Q82" s="124"/>
      <c r="R82" s="129"/>
      <c r="S82" s="128"/>
      <c r="T82" s="127"/>
      <c r="U82" s="127"/>
      <c r="V82" s="124"/>
      <c r="W82" s="11"/>
    </row>
    <row r="83" spans="1:23" x14ac:dyDescent="0.35">
      <c r="I83" s="124"/>
      <c r="J83" s="136"/>
      <c r="K83" s="136"/>
      <c r="L83" s="131"/>
      <c r="M83" s="131"/>
      <c r="N83" s="131"/>
      <c r="O83" s="129"/>
      <c r="P83" s="124"/>
      <c r="Q83" s="124"/>
      <c r="R83" s="129"/>
      <c r="S83" s="128"/>
      <c r="T83" s="127"/>
      <c r="U83" s="127"/>
      <c r="V83" s="124"/>
      <c r="W83" s="11"/>
    </row>
    <row r="84" spans="1:23" ht="15.5" x14ac:dyDescent="0.35">
      <c r="A84" s="561" t="s">
        <v>1009</v>
      </c>
      <c r="B84" s="561"/>
      <c r="C84" s="562"/>
      <c r="I84" s="124"/>
      <c r="J84" s="136"/>
      <c r="K84" s="136"/>
      <c r="L84" s="131"/>
      <c r="M84" s="131"/>
      <c r="N84" s="131"/>
      <c r="O84" s="129"/>
      <c r="P84" s="124"/>
      <c r="Q84" s="124"/>
      <c r="R84" s="129"/>
      <c r="S84" s="128"/>
      <c r="T84" s="127"/>
      <c r="U84" s="127"/>
      <c r="V84" s="124"/>
      <c r="W84" s="11"/>
    </row>
    <row r="85" spans="1:23" x14ac:dyDescent="0.35">
      <c r="I85" s="124"/>
      <c r="J85" s="136"/>
      <c r="K85" s="136"/>
      <c r="L85" s="131"/>
      <c r="M85" s="131"/>
      <c r="N85" s="131"/>
      <c r="O85" s="129"/>
      <c r="P85" s="124"/>
      <c r="Q85" s="124"/>
      <c r="R85" s="129"/>
      <c r="S85" s="128"/>
      <c r="T85" s="127"/>
      <c r="U85" s="127"/>
      <c r="V85" s="124"/>
      <c r="W85" s="11"/>
    </row>
    <row r="86" spans="1:23" x14ac:dyDescent="0.35">
      <c r="I86" s="124"/>
      <c r="J86" s="136"/>
      <c r="K86" s="136"/>
      <c r="L86" s="131"/>
      <c r="M86" s="131"/>
      <c r="N86" s="131"/>
      <c r="O86" s="129"/>
      <c r="P86" s="124"/>
      <c r="Q86" s="124"/>
      <c r="R86" s="129"/>
      <c r="S86" s="128"/>
      <c r="T86" s="127"/>
      <c r="U86" s="127"/>
      <c r="V86" s="124"/>
      <c r="W86" s="11"/>
    </row>
    <row r="87" spans="1:23" x14ac:dyDescent="0.35">
      <c r="I87" s="124"/>
      <c r="J87" s="136"/>
      <c r="K87" s="136"/>
      <c r="L87" s="131"/>
      <c r="M87" s="131"/>
      <c r="N87" s="131"/>
      <c r="O87" s="129"/>
      <c r="P87" s="124"/>
      <c r="Q87" s="124"/>
      <c r="R87" s="129"/>
      <c r="S87" s="128"/>
      <c r="T87" s="127"/>
      <c r="U87" s="127"/>
      <c r="V87" s="124"/>
      <c r="W87" s="11"/>
    </row>
    <row r="88" spans="1:23" x14ac:dyDescent="0.35">
      <c r="I88" s="124"/>
      <c r="J88" s="124"/>
      <c r="K88" s="124"/>
      <c r="L88" s="124"/>
      <c r="M88" s="124"/>
      <c r="N88" s="135"/>
      <c r="O88" s="124"/>
      <c r="P88" s="124"/>
      <c r="Q88" s="124"/>
      <c r="R88" s="129"/>
      <c r="S88" s="128"/>
      <c r="T88" s="127"/>
      <c r="U88" s="127"/>
      <c r="V88" s="124"/>
      <c r="W88" s="11"/>
    </row>
    <row r="89" spans="1:23" x14ac:dyDescent="0.35">
      <c r="I89" s="124"/>
      <c r="J89" s="124"/>
      <c r="K89" s="124"/>
      <c r="L89" s="124"/>
      <c r="M89" s="124"/>
      <c r="N89" s="124"/>
      <c r="O89" s="124"/>
      <c r="P89" s="124"/>
      <c r="Q89" s="124"/>
      <c r="R89" s="129"/>
      <c r="S89" s="128"/>
      <c r="T89" s="127"/>
      <c r="U89" s="127"/>
      <c r="V89" s="124"/>
      <c r="W89" s="11"/>
    </row>
    <row r="90" spans="1:23" x14ac:dyDescent="0.35">
      <c r="I90" s="130"/>
      <c r="J90" s="130"/>
      <c r="K90" s="130"/>
      <c r="L90" s="130"/>
      <c r="M90" s="130"/>
      <c r="N90" s="130"/>
      <c r="O90" s="130"/>
      <c r="P90" s="124"/>
      <c r="Q90" s="124"/>
      <c r="R90" s="129"/>
      <c r="S90" s="128"/>
      <c r="T90" s="127"/>
      <c r="U90" s="127"/>
      <c r="V90" s="124"/>
      <c r="W90" s="11"/>
    </row>
    <row r="91" spans="1:23" x14ac:dyDescent="0.35">
      <c r="I91" s="124"/>
      <c r="J91" s="132"/>
      <c r="K91" s="132"/>
      <c r="L91" s="131"/>
      <c r="M91" s="131"/>
      <c r="N91" s="131"/>
      <c r="O91" s="129"/>
      <c r="P91" s="124"/>
      <c r="Q91" s="124"/>
      <c r="R91" s="129"/>
      <c r="S91" s="128"/>
      <c r="T91" s="127"/>
      <c r="U91" s="127"/>
      <c r="V91" s="124"/>
      <c r="W91" s="11"/>
    </row>
    <row r="92" spans="1:23" x14ac:dyDescent="0.35">
      <c r="I92" s="124"/>
      <c r="J92" s="132"/>
      <c r="K92" s="132"/>
      <c r="L92" s="131"/>
      <c r="M92" s="131"/>
      <c r="N92" s="131"/>
      <c r="O92" s="129"/>
      <c r="P92" s="124"/>
      <c r="Q92" s="124"/>
      <c r="R92" s="129"/>
      <c r="S92" s="128"/>
      <c r="T92" s="127"/>
      <c r="U92" s="127"/>
      <c r="V92" s="124"/>
      <c r="W92" s="11"/>
    </row>
    <row r="93" spans="1:23" x14ac:dyDescent="0.35">
      <c r="I93" s="124"/>
      <c r="J93" s="132"/>
      <c r="K93" s="132"/>
      <c r="L93" s="131"/>
      <c r="M93" s="131"/>
      <c r="N93" s="131"/>
      <c r="O93" s="129"/>
      <c r="P93" s="124"/>
      <c r="Q93" s="124"/>
      <c r="R93" s="129"/>
      <c r="S93" s="128"/>
      <c r="T93" s="127"/>
      <c r="U93" s="127"/>
      <c r="V93" s="124"/>
      <c r="W93" s="11"/>
    </row>
    <row r="94" spans="1:23" x14ac:dyDescent="0.35">
      <c r="I94" s="124"/>
      <c r="J94" s="132"/>
      <c r="K94" s="132"/>
      <c r="L94" s="131"/>
      <c r="M94" s="131"/>
      <c r="N94" s="131"/>
      <c r="O94" s="129"/>
      <c r="P94" s="124"/>
      <c r="Q94" s="124"/>
      <c r="R94" s="129"/>
      <c r="S94" s="128"/>
      <c r="T94" s="127"/>
      <c r="U94" s="127"/>
      <c r="V94" s="124"/>
      <c r="W94" s="11"/>
    </row>
    <row r="95" spans="1:23" x14ac:dyDescent="0.35">
      <c r="I95" s="124"/>
      <c r="J95" s="132"/>
      <c r="K95" s="132"/>
      <c r="L95" s="131"/>
      <c r="M95" s="131"/>
      <c r="N95" s="131"/>
      <c r="O95" s="129"/>
      <c r="P95" s="124"/>
      <c r="Q95" s="124"/>
      <c r="R95" s="129"/>
      <c r="S95" s="128"/>
      <c r="T95" s="127"/>
      <c r="U95" s="127"/>
      <c r="V95" s="124"/>
      <c r="W95" s="11"/>
    </row>
    <row r="96" spans="1:23" x14ac:dyDescent="0.35">
      <c r="I96" s="124"/>
      <c r="J96" s="132"/>
      <c r="K96" s="132"/>
      <c r="L96" s="131"/>
      <c r="M96" s="131"/>
      <c r="N96" s="131"/>
      <c r="O96" s="129"/>
      <c r="P96" s="124"/>
      <c r="Q96" s="124"/>
      <c r="R96" s="129"/>
      <c r="S96" s="128"/>
      <c r="T96" s="127"/>
      <c r="U96" s="127"/>
      <c r="V96" s="124"/>
      <c r="W96" s="11"/>
    </row>
    <row r="97" spans="9:23" x14ac:dyDescent="0.35">
      <c r="I97" s="124"/>
      <c r="J97" s="132"/>
      <c r="K97" s="132"/>
      <c r="L97" s="131"/>
      <c r="M97" s="131"/>
      <c r="N97" s="131"/>
      <c r="O97" s="129"/>
      <c r="P97" s="124"/>
      <c r="Q97" s="124"/>
      <c r="R97" s="129"/>
      <c r="S97" s="128"/>
      <c r="T97" s="127"/>
      <c r="U97" s="127"/>
      <c r="V97" s="124"/>
      <c r="W97" s="11"/>
    </row>
    <row r="98" spans="9:23" x14ac:dyDescent="0.35">
      <c r="I98" s="124"/>
      <c r="J98" s="132"/>
      <c r="K98" s="132"/>
      <c r="L98" s="131"/>
      <c r="M98" s="131"/>
      <c r="N98" s="131"/>
      <c r="O98" s="129"/>
      <c r="P98" s="124"/>
      <c r="Q98" s="124"/>
      <c r="R98" s="129"/>
      <c r="S98" s="128"/>
      <c r="T98" s="133"/>
      <c r="U98" s="127"/>
      <c r="V98" s="124"/>
      <c r="W98" s="11"/>
    </row>
    <row r="99" spans="9:23" x14ac:dyDescent="0.35">
      <c r="I99" s="124"/>
      <c r="J99" s="132"/>
      <c r="K99" s="132"/>
      <c r="L99" s="131"/>
      <c r="M99" s="131"/>
      <c r="N99" s="131"/>
      <c r="O99" s="129"/>
      <c r="P99" s="124"/>
      <c r="Q99" s="124"/>
      <c r="R99" s="129"/>
      <c r="S99" s="128"/>
      <c r="T99" s="127"/>
      <c r="U99" s="127"/>
      <c r="V99" s="124"/>
      <c r="W99" s="11"/>
    </row>
    <row r="100" spans="9:23" x14ac:dyDescent="0.35">
      <c r="I100" s="124"/>
      <c r="J100" s="132"/>
      <c r="K100" s="132"/>
      <c r="L100" s="131"/>
      <c r="M100" s="131"/>
      <c r="N100" s="131"/>
      <c r="O100" s="129"/>
      <c r="P100" s="124"/>
      <c r="Q100" s="124"/>
      <c r="R100" s="129"/>
      <c r="S100" s="128"/>
      <c r="T100" s="127"/>
      <c r="U100" s="127"/>
      <c r="V100" s="124"/>
      <c r="W100" s="11"/>
    </row>
    <row r="101" spans="9:23" x14ac:dyDescent="0.35">
      <c r="I101" s="124"/>
      <c r="J101" s="132"/>
      <c r="K101" s="132"/>
      <c r="L101" s="131"/>
      <c r="M101" s="131"/>
      <c r="N101" s="131"/>
      <c r="O101" s="129"/>
      <c r="P101" s="124"/>
      <c r="Q101" s="124"/>
      <c r="R101" s="129"/>
      <c r="S101" s="128"/>
      <c r="T101" s="127"/>
      <c r="U101" s="127"/>
      <c r="V101" s="124"/>
      <c r="W101" s="11"/>
    </row>
    <row r="102" spans="9:23" x14ac:dyDescent="0.35">
      <c r="I102" s="124"/>
      <c r="J102" s="132"/>
      <c r="K102" s="132"/>
      <c r="L102" s="131"/>
      <c r="M102" s="131"/>
      <c r="N102" s="131"/>
      <c r="O102" s="129"/>
      <c r="P102" s="124"/>
      <c r="Q102" s="124"/>
      <c r="R102" s="129"/>
      <c r="S102" s="128"/>
      <c r="T102" s="127"/>
      <c r="U102" s="127"/>
      <c r="V102" s="124"/>
      <c r="W102" s="11"/>
    </row>
    <row r="103" spans="9:23" x14ac:dyDescent="0.35">
      <c r="I103" s="124"/>
      <c r="J103" s="132"/>
      <c r="K103" s="132"/>
      <c r="L103" s="131"/>
      <c r="M103" s="131"/>
      <c r="N103" s="131"/>
      <c r="O103" s="129"/>
      <c r="P103" s="124"/>
      <c r="Q103" s="124"/>
      <c r="R103" s="129"/>
      <c r="S103" s="128"/>
      <c r="T103" s="127"/>
      <c r="U103" s="127"/>
      <c r="V103" s="124"/>
      <c r="W103" s="11"/>
    </row>
    <row r="104" spans="9:23" x14ac:dyDescent="0.35">
      <c r="I104" s="124"/>
      <c r="J104" s="132"/>
      <c r="K104" s="132"/>
      <c r="L104" s="131"/>
      <c r="M104" s="131"/>
      <c r="N104" s="131"/>
      <c r="O104" s="129"/>
      <c r="P104" s="124"/>
      <c r="Q104" s="124"/>
      <c r="R104" s="129"/>
      <c r="S104" s="128"/>
      <c r="T104" s="127"/>
      <c r="U104" s="127"/>
      <c r="V104" s="124"/>
      <c r="W104" s="11"/>
    </row>
    <row r="105" spans="9:23" x14ac:dyDescent="0.35">
      <c r="I105" s="124"/>
      <c r="J105" s="132"/>
      <c r="K105" s="132"/>
      <c r="L105" s="131"/>
      <c r="M105" s="131"/>
      <c r="N105" s="131"/>
      <c r="O105" s="129"/>
      <c r="P105" s="124"/>
      <c r="Q105" s="124"/>
      <c r="R105" s="129"/>
      <c r="S105" s="128"/>
      <c r="T105" s="127"/>
      <c r="U105" s="127"/>
      <c r="V105" s="124"/>
      <c r="W105" s="11"/>
    </row>
    <row r="106" spans="9:23" x14ac:dyDescent="0.35">
      <c r="I106" s="124"/>
      <c r="J106" s="132"/>
      <c r="K106" s="132"/>
      <c r="L106" s="131"/>
      <c r="M106" s="131"/>
      <c r="N106" s="131"/>
      <c r="O106" s="129"/>
      <c r="P106" s="124"/>
      <c r="Q106" s="124"/>
      <c r="R106" s="129"/>
      <c r="S106" s="128"/>
      <c r="T106" s="127"/>
      <c r="U106" s="127"/>
      <c r="V106" s="124"/>
      <c r="W106" s="11"/>
    </row>
    <row r="107" spans="9:23" x14ac:dyDescent="0.35">
      <c r="I107" s="124"/>
      <c r="J107" s="132"/>
      <c r="K107" s="132"/>
      <c r="L107" s="131"/>
      <c r="M107" s="131"/>
      <c r="N107" s="131"/>
      <c r="O107" s="129"/>
      <c r="P107" s="124"/>
      <c r="Q107" s="124"/>
      <c r="R107" s="129"/>
      <c r="S107" s="128"/>
      <c r="T107" s="127"/>
      <c r="U107" s="127"/>
      <c r="V107" s="124"/>
      <c r="W107" s="11"/>
    </row>
    <row r="108" spans="9:23" x14ac:dyDescent="0.35">
      <c r="I108" s="124"/>
      <c r="J108" s="132"/>
      <c r="K108" s="132"/>
      <c r="L108" s="131"/>
      <c r="M108" s="131"/>
      <c r="N108" s="131"/>
      <c r="O108" s="129"/>
      <c r="P108" s="124"/>
      <c r="Q108" s="124"/>
      <c r="R108" s="129"/>
      <c r="S108" s="128"/>
      <c r="T108" s="127"/>
      <c r="U108" s="127"/>
      <c r="V108" s="124"/>
      <c r="W108" s="11"/>
    </row>
    <row r="109" spans="9:23" x14ac:dyDescent="0.35">
      <c r="I109" s="124"/>
      <c r="J109" s="132"/>
      <c r="K109" s="132"/>
      <c r="L109" s="131"/>
      <c r="M109" s="131"/>
      <c r="N109" s="131"/>
      <c r="O109" s="129"/>
      <c r="P109" s="124"/>
      <c r="Q109" s="124"/>
      <c r="R109" s="129"/>
      <c r="S109" s="128"/>
      <c r="T109" s="127"/>
      <c r="U109" s="127"/>
      <c r="V109" s="124"/>
      <c r="W109" s="11"/>
    </row>
    <row r="110" spans="9:23" x14ac:dyDescent="0.35">
      <c r="I110" s="124"/>
      <c r="J110" s="132"/>
      <c r="K110" s="132"/>
      <c r="L110" s="131"/>
      <c r="M110" s="131"/>
      <c r="N110" s="131"/>
      <c r="O110" s="129"/>
      <c r="P110" s="124"/>
      <c r="Q110" s="124"/>
      <c r="R110" s="129"/>
      <c r="S110" s="128"/>
      <c r="T110" s="127"/>
      <c r="U110" s="127"/>
      <c r="V110" s="124"/>
      <c r="W110" s="11"/>
    </row>
    <row r="111" spans="9:23" x14ac:dyDescent="0.35">
      <c r="I111" s="124"/>
      <c r="J111" s="132"/>
      <c r="K111" s="132"/>
      <c r="L111" s="131"/>
      <c r="M111" s="131"/>
      <c r="N111" s="131"/>
      <c r="O111" s="129"/>
      <c r="P111" s="124"/>
      <c r="Q111" s="124"/>
      <c r="R111" s="129"/>
      <c r="S111" s="128"/>
      <c r="T111" s="127"/>
      <c r="U111" s="127"/>
      <c r="V111" s="124"/>
      <c r="W111" s="11"/>
    </row>
    <row r="112" spans="9:23" x14ac:dyDescent="0.35">
      <c r="I112" s="124"/>
      <c r="J112" s="132"/>
      <c r="K112" s="132"/>
      <c r="L112" s="131"/>
      <c r="M112" s="131"/>
      <c r="N112" s="131"/>
      <c r="O112" s="129"/>
      <c r="P112" s="124"/>
      <c r="Q112" s="124"/>
      <c r="R112" s="129"/>
      <c r="S112" s="128"/>
      <c r="T112" s="127"/>
      <c r="U112" s="127"/>
      <c r="V112" s="124"/>
      <c r="W112" s="11"/>
    </row>
    <row r="113" spans="9:23" x14ac:dyDescent="0.35">
      <c r="I113" s="124"/>
      <c r="J113" s="132"/>
      <c r="K113" s="132"/>
      <c r="L113" s="131"/>
      <c r="M113" s="131"/>
      <c r="N113" s="131"/>
      <c r="O113" s="129"/>
      <c r="P113" s="124"/>
      <c r="Q113" s="124"/>
      <c r="R113" s="129"/>
      <c r="S113" s="128"/>
      <c r="T113" s="127"/>
      <c r="U113" s="127"/>
      <c r="V113" s="124"/>
      <c r="W113" s="11"/>
    </row>
    <row r="114" spans="9:23" x14ac:dyDescent="0.35">
      <c r="I114" s="124"/>
      <c r="J114" s="132"/>
      <c r="K114" s="132"/>
      <c r="L114" s="131"/>
      <c r="M114" s="131"/>
      <c r="N114" s="131"/>
      <c r="O114" s="129"/>
      <c r="P114" s="124"/>
      <c r="Q114" s="124"/>
      <c r="R114" s="129"/>
      <c r="S114" s="128"/>
      <c r="T114" s="127"/>
      <c r="U114" s="127"/>
      <c r="V114" s="124"/>
      <c r="W114" s="11"/>
    </row>
    <row r="115" spans="9:23" x14ac:dyDescent="0.35">
      <c r="I115" s="124"/>
      <c r="J115" s="132"/>
      <c r="K115" s="132"/>
      <c r="L115" s="131"/>
      <c r="M115" s="131"/>
      <c r="N115" s="131"/>
      <c r="O115" s="129"/>
      <c r="P115" s="124"/>
      <c r="Q115" s="124"/>
      <c r="R115" s="129"/>
      <c r="S115" s="128"/>
      <c r="T115" s="127"/>
      <c r="U115" s="127"/>
      <c r="V115" s="124"/>
      <c r="W115" s="11"/>
    </row>
    <row r="116" spans="9:23" x14ac:dyDescent="0.35">
      <c r="I116" s="124"/>
      <c r="J116" s="132"/>
      <c r="K116" s="132"/>
      <c r="L116" s="131"/>
      <c r="M116" s="131"/>
      <c r="N116" s="131"/>
      <c r="O116" s="129"/>
      <c r="P116" s="124"/>
      <c r="Q116" s="124"/>
      <c r="R116" s="129"/>
      <c r="S116" s="128"/>
      <c r="T116" s="127"/>
      <c r="U116" s="127"/>
      <c r="V116" s="124"/>
      <c r="W116" s="11"/>
    </row>
    <row r="117" spans="9:23" x14ac:dyDescent="0.35">
      <c r="I117" s="124"/>
      <c r="J117" s="124"/>
      <c r="K117" s="124"/>
      <c r="L117" s="124"/>
      <c r="M117" s="124"/>
      <c r="N117" s="130"/>
      <c r="O117" s="124"/>
      <c r="P117" s="124"/>
      <c r="Q117" s="124"/>
      <c r="R117" s="129"/>
      <c r="S117" s="128"/>
      <c r="T117" s="127"/>
      <c r="U117" s="127"/>
      <c r="V117" s="124"/>
      <c r="W117" s="11"/>
    </row>
    <row r="118" spans="9:23" x14ac:dyDescent="0.35">
      <c r="I118" s="124"/>
      <c r="J118" s="124"/>
      <c r="K118" s="124"/>
      <c r="L118" s="124"/>
      <c r="M118" s="124"/>
      <c r="N118" s="124"/>
      <c r="O118" s="124"/>
      <c r="P118" s="124"/>
      <c r="Q118" s="124"/>
      <c r="R118" s="129"/>
      <c r="S118" s="128"/>
      <c r="T118" s="127"/>
      <c r="U118" s="127"/>
      <c r="V118" s="124"/>
      <c r="W118" s="11"/>
    </row>
    <row r="119" spans="9:23" x14ac:dyDescent="0.35">
      <c r="I119" s="124"/>
      <c r="J119" s="124"/>
      <c r="K119" s="124"/>
      <c r="L119" s="124"/>
      <c r="M119" s="124"/>
      <c r="N119" s="124"/>
      <c r="O119" s="124"/>
      <c r="P119" s="124"/>
      <c r="Q119" s="124"/>
      <c r="R119" s="129"/>
      <c r="S119" s="128"/>
      <c r="T119" s="127"/>
      <c r="U119" s="127"/>
      <c r="V119" s="124"/>
    </row>
    <row r="120" spans="9:23" x14ac:dyDescent="0.35">
      <c r="I120" s="124"/>
      <c r="J120" s="124"/>
      <c r="K120" s="124"/>
      <c r="L120" s="124"/>
      <c r="M120" s="124"/>
      <c r="N120" s="124"/>
      <c r="O120" s="124"/>
      <c r="P120" s="124"/>
      <c r="Q120" s="124"/>
      <c r="R120" s="129"/>
      <c r="S120" s="128"/>
      <c r="T120" s="127"/>
      <c r="U120" s="127"/>
      <c r="V120" s="124"/>
    </row>
    <row r="121" spans="9:23" x14ac:dyDescent="0.35">
      <c r="I121" s="124"/>
      <c r="J121" s="124"/>
      <c r="K121" s="124"/>
      <c r="L121" s="124"/>
      <c r="M121" s="124"/>
      <c r="N121" s="124"/>
      <c r="O121" s="124"/>
      <c r="P121" s="124"/>
      <c r="Q121" s="124"/>
      <c r="R121" s="129"/>
      <c r="S121" s="128"/>
      <c r="T121" s="127"/>
      <c r="U121" s="127"/>
      <c r="V121" s="124"/>
    </row>
    <row r="122" spans="9:23" x14ac:dyDescent="0.35">
      <c r="I122" s="124"/>
      <c r="J122" s="124"/>
      <c r="K122" s="124"/>
      <c r="L122" s="124"/>
      <c r="M122" s="124"/>
      <c r="N122" s="124"/>
      <c r="O122" s="124"/>
      <c r="P122" s="124"/>
      <c r="Q122" s="124"/>
      <c r="R122" s="129"/>
      <c r="S122" s="128"/>
      <c r="T122" s="127"/>
      <c r="U122" s="127"/>
      <c r="V122" s="124"/>
    </row>
    <row r="123" spans="9:23" x14ac:dyDescent="0.35">
      <c r="I123" s="124"/>
      <c r="J123" s="124"/>
      <c r="K123" s="124"/>
      <c r="L123" s="124"/>
      <c r="M123" s="124"/>
      <c r="N123" s="124"/>
      <c r="O123" s="124"/>
      <c r="P123" s="124"/>
      <c r="Q123" s="124"/>
      <c r="R123" s="129"/>
      <c r="S123" s="128"/>
      <c r="T123" s="127"/>
      <c r="U123" s="127"/>
      <c r="V123" s="124"/>
    </row>
    <row r="124" spans="9:23" x14ac:dyDescent="0.35">
      <c r="I124" s="124"/>
      <c r="J124" s="124"/>
      <c r="K124" s="124"/>
      <c r="L124" s="124"/>
      <c r="M124" s="124"/>
      <c r="N124" s="124"/>
      <c r="O124" s="124"/>
      <c r="P124" s="124"/>
      <c r="Q124" s="124"/>
      <c r="R124" s="129"/>
      <c r="S124" s="128"/>
      <c r="T124" s="127"/>
      <c r="U124" s="127"/>
      <c r="V124" s="124"/>
    </row>
    <row r="125" spans="9:23" x14ac:dyDescent="0.35">
      <c r="I125" s="124"/>
      <c r="J125" s="124"/>
      <c r="K125" s="124"/>
      <c r="L125" s="124"/>
      <c r="M125" s="124"/>
      <c r="N125" s="124"/>
      <c r="O125" s="124"/>
      <c r="P125" s="124"/>
      <c r="Q125" s="124"/>
      <c r="R125" s="129"/>
      <c r="S125" s="128"/>
      <c r="T125" s="127"/>
      <c r="U125" s="127"/>
      <c r="V125" s="124"/>
    </row>
    <row r="126" spans="9:23" x14ac:dyDescent="0.35">
      <c r="I126" s="124"/>
      <c r="J126" s="124"/>
      <c r="K126" s="124"/>
      <c r="L126" s="124"/>
      <c r="M126" s="124"/>
      <c r="N126" s="124"/>
      <c r="O126" s="124"/>
      <c r="P126" s="124"/>
      <c r="Q126" s="124"/>
      <c r="R126" s="129"/>
      <c r="S126" s="128"/>
      <c r="T126" s="127"/>
      <c r="U126" s="127"/>
      <c r="V126" s="124"/>
    </row>
    <row r="127" spans="9:23" x14ac:dyDescent="0.35">
      <c r="I127" s="124"/>
      <c r="J127" s="124"/>
      <c r="K127" s="124"/>
      <c r="L127" s="124"/>
      <c r="M127" s="124"/>
      <c r="N127" s="124"/>
      <c r="O127" s="124"/>
      <c r="P127" s="124"/>
      <c r="Q127" s="124"/>
      <c r="R127" s="129"/>
      <c r="S127" s="128"/>
      <c r="T127" s="127"/>
      <c r="U127" s="127"/>
      <c r="V127" s="124"/>
    </row>
    <row r="128" spans="9:23" x14ac:dyDescent="0.35">
      <c r="I128" s="124"/>
      <c r="J128" s="124"/>
      <c r="K128" s="124"/>
      <c r="L128" s="124"/>
      <c r="M128" s="124"/>
      <c r="N128" s="124"/>
      <c r="O128" s="124"/>
      <c r="P128" s="124"/>
      <c r="Q128" s="124"/>
      <c r="R128" s="129"/>
      <c r="S128" s="128"/>
      <c r="T128" s="127"/>
      <c r="U128" s="127"/>
      <c r="V128" s="124"/>
    </row>
    <row r="129" spans="9:22" x14ac:dyDescent="0.35">
      <c r="I129" s="124"/>
      <c r="J129" s="124"/>
      <c r="K129" s="124"/>
      <c r="L129" s="124"/>
      <c r="M129" s="124"/>
      <c r="N129" s="124"/>
      <c r="O129" s="124"/>
      <c r="P129" s="124"/>
      <c r="Q129" s="124"/>
      <c r="R129" s="129"/>
      <c r="S129" s="128"/>
      <c r="T129" s="127"/>
      <c r="U129" s="127"/>
      <c r="V129" s="124"/>
    </row>
    <row r="130" spans="9:22" x14ac:dyDescent="0.35">
      <c r="I130" s="124"/>
      <c r="J130" s="124"/>
      <c r="K130" s="124"/>
      <c r="L130" s="124"/>
      <c r="M130" s="124"/>
      <c r="N130" s="124"/>
      <c r="O130" s="124"/>
      <c r="P130" s="124"/>
      <c r="Q130" s="124"/>
      <c r="R130" s="129"/>
      <c r="S130" s="128"/>
      <c r="T130" s="127"/>
      <c r="U130" s="127"/>
      <c r="V130" s="124"/>
    </row>
    <row r="131" spans="9:22" x14ac:dyDescent="0.35">
      <c r="I131" s="124"/>
      <c r="J131" s="124"/>
      <c r="K131" s="124"/>
      <c r="L131" s="124"/>
      <c r="M131" s="124"/>
      <c r="N131" s="124"/>
      <c r="O131" s="124"/>
      <c r="P131" s="124"/>
      <c r="Q131" s="124"/>
      <c r="R131" s="129"/>
      <c r="S131" s="128"/>
      <c r="T131" s="127"/>
      <c r="U131" s="127"/>
      <c r="V131" s="124"/>
    </row>
    <row r="132" spans="9:22" x14ac:dyDescent="0.35">
      <c r="I132" s="124"/>
      <c r="J132" s="124"/>
      <c r="K132" s="124"/>
      <c r="L132" s="124"/>
      <c r="M132" s="124"/>
      <c r="N132" s="124"/>
      <c r="O132" s="124"/>
      <c r="P132" s="124"/>
      <c r="Q132" s="124"/>
      <c r="R132" s="129"/>
      <c r="S132" s="128"/>
      <c r="T132" s="127"/>
      <c r="U132" s="127"/>
      <c r="V132" s="124"/>
    </row>
    <row r="133" spans="9:22" x14ac:dyDescent="0.35">
      <c r="I133" s="124"/>
      <c r="J133" s="124"/>
      <c r="K133" s="124"/>
      <c r="L133" s="124"/>
      <c r="M133" s="124"/>
      <c r="N133" s="124"/>
      <c r="O133" s="124"/>
      <c r="P133" s="124"/>
      <c r="Q133" s="124"/>
      <c r="R133" s="129"/>
      <c r="S133" s="128"/>
      <c r="T133" s="127"/>
      <c r="U133" s="127"/>
      <c r="V133" s="124"/>
    </row>
    <row r="134" spans="9:22" x14ac:dyDescent="0.35">
      <c r="I134" s="124"/>
      <c r="J134" s="124"/>
      <c r="K134" s="124"/>
      <c r="L134" s="124"/>
      <c r="M134" s="124"/>
      <c r="N134" s="124"/>
      <c r="O134" s="124"/>
      <c r="P134" s="124"/>
      <c r="Q134" s="124"/>
      <c r="R134" s="129"/>
      <c r="S134" s="128"/>
      <c r="T134" s="127"/>
      <c r="U134" s="127"/>
      <c r="V134" s="124"/>
    </row>
    <row r="135" spans="9:22" x14ac:dyDescent="0.35">
      <c r="I135" s="124"/>
      <c r="J135" s="124"/>
      <c r="K135" s="124"/>
      <c r="L135" s="124"/>
      <c r="M135" s="124"/>
      <c r="N135" s="124"/>
      <c r="O135" s="124"/>
      <c r="P135" s="124"/>
      <c r="Q135" s="124"/>
      <c r="R135" s="129"/>
      <c r="S135" s="128"/>
      <c r="T135" s="127"/>
      <c r="U135" s="127"/>
      <c r="V135" s="124"/>
    </row>
    <row r="136" spans="9:22" x14ac:dyDescent="0.35">
      <c r="I136" s="124"/>
      <c r="J136" s="124"/>
      <c r="K136" s="124"/>
      <c r="L136" s="124"/>
      <c r="M136" s="124"/>
      <c r="N136" s="124"/>
      <c r="O136" s="124"/>
      <c r="P136" s="124"/>
      <c r="Q136" s="124"/>
      <c r="R136" s="129"/>
      <c r="S136" s="128"/>
      <c r="T136" s="127"/>
      <c r="U136" s="127"/>
      <c r="V136" s="124"/>
    </row>
    <row r="137" spans="9:22" x14ac:dyDescent="0.35">
      <c r="I137" s="124"/>
      <c r="J137" s="124"/>
      <c r="K137" s="124"/>
      <c r="L137" s="124"/>
      <c r="M137" s="124"/>
      <c r="N137" s="124"/>
      <c r="O137" s="124"/>
      <c r="P137" s="124"/>
      <c r="Q137" s="124"/>
      <c r="R137" s="129"/>
      <c r="S137" s="128"/>
      <c r="T137" s="127"/>
      <c r="U137" s="127"/>
      <c r="V137" s="124"/>
    </row>
    <row r="138" spans="9:22" x14ac:dyDescent="0.35">
      <c r="I138" s="124"/>
      <c r="J138" s="124"/>
      <c r="K138" s="124"/>
      <c r="L138" s="124"/>
      <c r="M138" s="124"/>
      <c r="N138" s="124"/>
      <c r="O138" s="124"/>
      <c r="P138" s="124"/>
      <c r="Q138" s="124"/>
      <c r="R138" s="129"/>
      <c r="S138" s="128"/>
      <c r="T138" s="127"/>
      <c r="U138" s="127"/>
      <c r="V138" s="124"/>
    </row>
    <row r="139" spans="9:22" x14ac:dyDescent="0.35">
      <c r="I139" s="124"/>
      <c r="J139" s="124"/>
      <c r="K139" s="124"/>
      <c r="L139" s="124"/>
      <c r="M139" s="124"/>
      <c r="N139" s="124"/>
      <c r="O139" s="124"/>
      <c r="P139" s="124"/>
      <c r="Q139" s="124"/>
      <c r="R139" s="129"/>
      <c r="S139" s="128"/>
      <c r="T139" s="127"/>
      <c r="U139" s="127"/>
      <c r="V139" s="124"/>
    </row>
    <row r="140" spans="9:22" x14ac:dyDescent="0.35">
      <c r="I140" s="124"/>
      <c r="J140" s="124"/>
      <c r="K140" s="124"/>
      <c r="L140" s="124"/>
      <c r="M140" s="124"/>
      <c r="N140" s="124"/>
      <c r="O140" s="124"/>
      <c r="P140" s="124"/>
      <c r="Q140" s="124"/>
      <c r="R140" s="129"/>
      <c r="S140" s="128"/>
      <c r="T140" s="127"/>
      <c r="U140" s="127"/>
      <c r="V140" s="124"/>
    </row>
    <row r="141" spans="9:22" x14ac:dyDescent="0.35">
      <c r="I141" s="124"/>
      <c r="J141" s="124"/>
      <c r="K141" s="124"/>
      <c r="L141" s="124"/>
      <c r="M141" s="124"/>
      <c r="N141" s="124"/>
      <c r="O141" s="124"/>
      <c r="P141" s="124"/>
      <c r="Q141" s="124"/>
      <c r="R141" s="129"/>
      <c r="S141" s="128"/>
      <c r="T141" s="127"/>
      <c r="U141" s="127"/>
      <c r="V141" s="124"/>
    </row>
    <row r="142" spans="9:22" x14ac:dyDescent="0.35">
      <c r="I142" s="124"/>
      <c r="J142" s="124"/>
      <c r="K142" s="124"/>
      <c r="L142" s="124"/>
      <c r="M142" s="124"/>
      <c r="N142" s="124"/>
      <c r="O142" s="124"/>
      <c r="P142" s="124"/>
      <c r="Q142" s="124"/>
      <c r="R142" s="129"/>
      <c r="S142" s="128"/>
      <c r="T142" s="127"/>
      <c r="U142" s="127"/>
      <c r="V142" s="124"/>
    </row>
    <row r="143" spans="9:22" x14ac:dyDescent="0.35">
      <c r="I143" s="124"/>
      <c r="J143" s="124"/>
      <c r="K143" s="124"/>
      <c r="L143" s="124"/>
      <c r="M143" s="124"/>
      <c r="N143" s="124"/>
      <c r="O143" s="124"/>
      <c r="P143" s="124"/>
      <c r="Q143" s="124"/>
      <c r="R143" s="129"/>
      <c r="S143" s="128"/>
      <c r="T143" s="127"/>
      <c r="U143" s="127"/>
      <c r="V143" s="124"/>
    </row>
    <row r="144" spans="9:22" x14ac:dyDescent="0.35">
      <c r="I144" s="124"/>
      <c r="J144" s="124"/>
      <c r="K144" s="124"/>
      <c r="L144" s="124"/>
      <c r="M144" s="124"/>
      <c r="N144" s="124"/>
      <c r="O144" s="124"/>
      <c r="P144" s="124"/>
      <c r="Q144" s="124"/>
      <c r="R144" s="129"/>
      <c r="S144" s="128"/>
      <c r="T144" s="127"/>
      <c r="U144" s="127"/>
      <c r="V144" s="124"/>
    </row>
    <row r="145" spans="9:22" x14ac:dyDescent="0.35">
      <c r="I145" s="124"/>
      <c r="J145" s="124"/>
      <c r="K145" s="124"/>
      <c r="L145" s="124"/>
      <c r="M145" s="124"/>
      <c r="N145" s="124"/>
      <c r="O145" s="124"/>
      <c r="P145" s="124"/>
      <c r="Q145" s="124"/>
      <c r="R145" s="129"/>
      <c r="S145" s="128"/>
      <c r="T145" s="127"/>
      <c r="U145" s="127"/>
      <c r="V145" s="124"/>
    </row>
    <row r="146" spans="9:22" x14ac:dyDescent="0.35">
      <c r="I146" s="124"/>
      <c r="J146" s="124"/>
      <c r="K146" s="124"/>
      <c r="L146" s="124"/>
      <c r="M146" s="124"/>
      <c r="N146" s="124"/>
      <c r="O146" s="124"/>
      <c r="P146" s="124"/>
      <c r="Q146" s="124"/>
      <c r="R146" s="129"/>
      <c r="S146" s="128"/>
      <c r="T146" s="127"/>
      <c r="U146" s="127"/>
      <c r="V146" s="124"/>
    </row>
    <row r="147" spans="9:22" x14ac:dyDescent="0.35">
      <c r="I147" s="124"/>
      <c r="J147" s="124"/>
      <c r="K147" s="124"/>
      <c r="L147" s="124"/>
      <c r="M147" s="124"/>
      <c r="N147" s="124"/>
      <c r="O147" s="124"/>
      <c r="P147" s="124"/>
      <c r="Q147" s="124"/>
      <c r="R147" s="129"/>
      <c r="S147" s="128"/>
      <c r="T147" s="127"/>
      <c r="U147" s="127"/>
      <c r="V147" s="124"/>
    </row>
    <row r="148" spans="9:22" x14ac:dyDescent="0.35">
      <c r="I148" s="124"/>
      <c r="J148" s="124"/>
      <c r="K148" s="124"/>
      <c r="L148" s="124"/>
      <c r="M148" s="124"/>
      <c r="N148" s="124"/>
      <c r="O148" s="124"/>
      <c r="P148" s="124"/>
      <c r="Q148" s="124"/>
      <c r="R148" s="129"/>
      <c r="S148" s="128"/>
      <c r="T148" s="127"/>
      <c r="U148" s="127"/>
      <c r="V148" s="124"/>
    </row>
    <row r="149" spans="9:22" x14ac:dyDescent="0.35">
      <c r="I149" s="124"/>
      <c r="J149" s="124"/>
      <c r="K149" s="124"/>
      <c r="L149" s="124"/>
      <c r="M149" s="124"/>
      <c r="N149" s="124"/>
      <c r="O149" s="124"/>
      <c r="P149" s="124"/>
      <c r="Q149" s="124"/>
      <c r="R149" s="129"/>
      <c r="S149" s="128"/>
      <c r="T149" s="127"/>
      <c r="U149" s="127"/>
      <c r="V149" s="124"/>
    </row>
    <row r="150" spans="9:22" x14ac:dyDescent="0.35">
      <c r="I150" s="124"/>
      <c r="J150" s="124"/>
      <c r="K150" s="124"/>
      <c r="L150" s="124"/>
      <c r="M150" s="124"/>
      <c r="N150" s="124"/>
      <c r="O150" s="124"/>
      <c r="P150" s="124"/>
      <c r="Q150" s="124"/>
      <c r="R150" s="129"/>
      <c r="S150" s="128"/>
      <c r="T150" s="127"/>
      <c r="U150" s="127"/>
      <c r="V150" s="124"/>
    </row>
    <row r="151" spans="9:22" x14ac:dyDescent="0.35">
      <c r="I151" s="124"/>
      <c r="J151" s="124"/>
      <c r="K151" s="124"/>
      <c r="L151" s="124"/>
      <c r="M151" s="124"/>
      <c r="N151" s="124"/>
      <c r="O151" s="124"/>
      <c r="P151" s="124"/>
      <c r="Q151" s="124"/>
      <c r="R151" s="129"/>
      <c r="S151" s="128"/>
      <c r="T151" s="127"/>
      <c r="U151" s="127"/>
      <c r="V151" s="124"/>
    </row>
    <row r="152" spans="9:22" x14ac:dyDescent="0.35">
      <c r="I152" s="124"/>
      <c r="J152" s="124"/>
      <c r="K152" s="124"/>
      <c r="L152" s="124"/>
      <c r="M152" s="124"/>
      <c r="N152" s="124"/>
      <c r="O152" s="124"/>
      <c r="P152" s="124"/>
      <c r="Q152" s="124"/>
      <c r="R152" s="129"/>
      <c r="S152" s="128"/>
      <c r="T152" s="127"/>
      <c r="U152" s="127"/>
      <c r="V152" s="124"/>
    </row>
    <row r="153" spans="9:22" x14ac:dyDescent="0.35">
      <c r="I153" s="124"/>
      <c r="J153" s="124"/>
      <c r="K153" s="124"/>
      <c r="L153" s="124"/>
      <c r="M153" s="124"/>
      <c r="N153" s="124"/>
      <c r="O153" s="124"/>
      <c r="P153" s="124"/>
      <c r="Q153" s="124"/>
      <c r="R153" s="129"/>
      <c r="S153" s="128"/>
      <c r="T153" s="127"/>
      <c r="U153" s="127"/>
      <c r="V153" s="124"/>
    </row>
    <row r="154" spans="9:22" x14ac:dyDescent="0.35">
      <c r="I154" s="124"/>
      <c r="J154" s="124"/>
      <c r="K154" s="124"/>
      <c r="L154" s="124"/>
      <c r="M154" s="124"/>
      <c r="N154" s="124"/>
      <c r="O154" s="124"/>
      <c r="P154" s="124"/>
      <c r="Q154" s="124"/>
      <c r="R154" s="129"/>
      <c r="S154" s="128"/>
      <c r="T154" s="127"/>
      <c r="U154" s="127"/>
      <c r="V154" s="124"/>
    </row>
    <row r="155" spans="9:22" x14ac:dyDescent="0.35">
      <c r="I155" s="124"/>
      <c r="J155" s="124"/>
      <c r="K155" s="124"/>
      <c r="L155" s="124"/>
      <c r="M155" s="124"/>
      <c r="N155" s="124"/>
      <c r="O155" s="124"/>
      <c r="P155" s="124"/>
      <c r="Q155" s="124"/>
      <c r="R155" s="129"/>
      <c r="S155" s="128"/>
      <c r="T155" s="127"/>
      <c r="U155" s="127"/>
      <c r="V155" s="124"/>
    </row>
    <row r="156" spans="9:22" x14ac:dyDescent="0.35">
      <c r="I156" s="124"/>
      <c r="J156" s="124"/>
      <c r="K156" s="124"/>
      <c r="L156" s="124"/>
      <c r="M156" s="124"/>
      <c r="N156" s="124"/>
      <c r="O156" s="124"/>
      <c r="P156" s="124"/>
      <c r="Q156" s="124"/>
      <c r="R156" s="129"/>
      <c r="S156" s="128"/>
      <c r="T156" s="127"/>
      <c r="U156" s="127"/>
      <c r="V156" s="124"/>
    </row>
    <row r="157" spans="9:22" x14ac:dyDescent="0.35">
      <c r="I157" s="124"/>
      <c r="J157" s="124"/>
      <c r="K157" s="124"/>
      <c r="L157" s="124"/>
      <c r="M157" s="124"/>
      <c r="N157" s="124"/>
      <c r="O157" s="124"/>
      <c r="P157" s="124"/>
      <c r="Q157" s="124"/>
      <c r="R157" s="129"/>
      <c r="S157" s="128"/>
      <c r="T157" s="127"/>
      <c r="U157" s="127"/>
      <c r="V157" s="124"/>
    </row>
    <row r="158" spans="9:22" x14ac:dyDescent="0.35">
      <c r="I158" s="124"/>
      <c r="J158" s="124"/>
      <c r="K158" s="124"/>
      <c r="L158" s="124"/>
      <c r="M158" s="124"/>
      <c r="N158" s="124"/>
      <c r="O158" s="124"/>
      <c r="P158" s="124"/>
      <c r="Q158" s="124"/>
      <c r="R158" s="129"/>
      <c r="S158" s="128"/>
      <c r="T158" s="127"/>
      <c r="U158" s="127"/>
      <c r="V158" s="124"/>
    </row>
    <row r="159" spans="9:22" x14ac:dyDescent="0.35">
      <c r="I159" s="124"/>
      <c r="J159" s="124"/>
      <c r="K159" s="124"/>
      <c r="L159" s="124"/>
      <c r="M159" s="124"/>
      <c r="N159" s="124"/>
      <c r="O159" s="124"/>
      <c r="P159" s="124"/>
      <c r="Q159" s="124"/>
      <c r="R159" s="124"/>
      <c r="S159" s="123"/>
      <c r="T159" s="122"/>
      <c r="U159" s="121"/>
      <c r="V159" s="120"/>
    </row>
  </sheetData>
  <mergeCells count="4">
    <mergeCell ref="A70:F70"/>
    <mergeCell ref="A72:C72"/>
    <mergeCell ref="A84:C84"/>
    <mergeCell ref="A79:C79"/>
  </mergeCells>
  <hyperlinks>
    <hyperlink ref="A84:C84" location="'ВЫБОР РАЙОНА'!A1" display="Назад к выбору района" xr:uid="{00000000-0004-0000-0F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FFC000"/>
  </sheetPr>
  <dimension ref="A1:W152"/>
  <sheetViews>
    <sheetView showGridLines="0" showRowColHeaders="0" tabSelected="1" workbookViewId="0">
      <selection activeCell="D44" sqref="D44"/>
    </sheetView>
  </sheetViews>
  <sheetFormatPr defaultColWidth="9.1796875" defaultRowHeight="14.5" x14ac:dyDescent="0.35"/>
  <cols>
    <col min="1" max="1" width="20.1796875" style="70" customWidth="1"/>
    <col min="2" max="2" width="18" style="70" customWidth="1"/>
    <col min="3" max="3" width="18.453125" style="70" customWidth="1"/>
    <col min="4" max="4" width="18.81640625" style="70" customWidth="1"/>
    <col min="5" max="5" width="17.81640625" style="70" customWidth="1"/>
    <col min="6" max="6" width="17.7265625" style="70" customWidth="1"/>
    <col min="7" max="7" width="9.1796875" style="70" customWidth="1"/>
    <col min="8" max="8" width="1.81640625" style="70" hidden="1" customWidth="1"/>
    <col min="9" max="9" width="10" style="71" customWidth="1"/>
    <col min="10" max="10" width="5.453125" style="71" customWidth="1"/>
    <col min="11" max="11" width="18.81640625" style="71" customWidth="1"/>
    <col min="12" max="12" width="21.1796875" style="71" customWidth="1"/>
    <col min="13" max="14" width="8.453125" style="71" customWidth="1"/>
    <col min="15" max="15" width="12.453125" style="71" customWidth="1"/>
    <col min="16" max="16" width="9.1796875" style="70"/>
    <col min="17" max="17" width="9.1796875" style="71"/>
    <col min="18" max="18" width="20" style="71" customWidth="1"/>
    <col min="19" max="19" width="23.7265625" style="71" customWidth="1"/>
    <col min="20" max="21" width="9.1796875" style="71"/>
    <col min="22" max="22" width="13.1796875" style="71" customWidth="1"/>
    <col min="23" max="16384" width="9.1796875" style="70"/>
  </cols>
  <sheetData>
    <row r="1" spans="9:23" x14ac:dyDescent="0.35">
      <c r="I1" s="156"/>
      <c r="J1" s="44" t="s">
        <v>37</v>
      </c>
      <c r="K1" s="44" t="s">
        <v>36</v>
      </c>
      <c r="L1" s="44" t="s">
        <v>35</v>
      </c>
      <c r="M1" s="44" t="s">
        <v>34</v>
      </c>
      <c r="N1" s="44" t="s">
        <v>20</v>
      </c>
      <c r="O1" s="44" t="s">
        <v>33</v>
      </c>
      <c r="P1" s="124"/>
      <c r="Q1" s="137"/>
      <c r="R1" s="137"/>
      <c r="S1" s="137"/>
      <c r="T1" s="137"/>
      <c r="U1" s="137"/>
      <c r="V1" s="137"/>
      <c r="W1" s="11"/>
    </row>
    <row r="2" spans="9:23" x14ac:dyDescent="0.35">
      <c r="I2" s="154"/>
      <c r="J2" s="161">
        <v>1</v>
      </c>
      <c r="K2" s="161" t="s">
        <v>8</v>
      </c>
      <c r="L2" s="161" t="s">
        <v>998</v>
      </c>
      <c r="M2" s="161" t="s">
        <v>999</v>
      </c>
      <c r="N2" s="35">
        <v>6</v>
      </c>
      <c r="O2" s="161">
        <v>436</v>
      </c>
      <c r="P2" s="124"/>
      <c r="Q2" s="124"/>
      <c r="R2" s="129"/>
      <c r="S2" s="132"/>
      <c r="T2" s="122"/>
      <c r="U2" s="132"/>
      <c r="V2" s="129"/>
      <c r="W2" s="11"/>
    </row>
    <row r="3" spans="9:23" x14ac:dyDescent="0.35">
      <c r="I3" s="154"/>
      <c r="J3" s="161">
        <v>2</v>
      </c>
      <c r="K3" s="161" t="s">
        <v>8</v>
      </c>
      <c r="L3" s="161" t="s">
        <v>998</v>
      </c>
      <c r="M3" s="161" t="s">
        <v>997</v>
      </c>
      <c r="N3" s="35">
        <v>6</v>
      </c>
      <c r="O3" s="161">
        <v>415</v>
      </c>
      <c r="P3" s="124"/>
      <c r="Q3" s="124"/>
      <c r="R3" s="129"/>
      <c r="S3" s="132"/>
      <c r="T3" s="122"/>
      <c r="U3" s="132"/>
      <c r="V3" s="129"/>
      <c r="W3" s="11"/>
    </row>
    <row r="4" spans="9:23" x14ac:dyDescent="0.35">
      <c r="I4" s="154"/>
      <c r="J4" s="72"/>
      <c r="K4" s="72"/>
      <c r="L4" s="72"/>
      <c r="M4" s="72"/>
      <c r="N4" s="160">
        <f>SUM(N2:N3)</f>
        <v>12</v>
      </c>
      <c r="O4" s="160">
        <f>SUM(O2:O3)</f>
        <v>851</v>
      </c>
      <c r="P4" s="124"/>
      <c r="Q4" s="124"/>
      <c r="R4" s="129"/>
      <c r="S4" s="132"/>
      <c r="T4" s="122"/>
      <c r="U4" s="132"/>
      <c r="V4" s="129"/>
      <c r="W4" s="11"/>
    </row>
    <row r="5" spans="9:23" x14ac:dyDescent="0.35">
      <c r="I5" s="124"/>
      <c r="J5" s="139"/>
      <c r="K5" s="136"/>
      <c r="L5" s="131"/>
      <c r="M5" s="131"/>
      <c r="N5" s="131"/>
      <c r="O5" s="129"/>
      <c r="P5" s="124"/>
      <c r="Q5" s="124"/>
      <c r="R5" s="129"/>
      <c r="S5" s="132"/>
      <c r="T5" s="122"/>
      <c r="U5" s="132"/>
      <c r="V5" s="129"/>
      <c r="W5" s="11"/>
    </row>
    <row r="6" spans="9:23" x14ac:dyDescent="0.35">
      <c r="I6" s="124"/>
      <c r="J6" s="136"/>
      <c r="K6" s="136"/>
      <c r="L6" s="131"/>
      <c r="M6" s="131"/>
      <c r="N6" s="131"/>
      <c r="O6" s="129"/>
      <c r="P6" s="124"/>
      <c r="Q6" s="124"/>
      <c r="R6" s="129"/>
      <c r="S6" s="132"/>
      <c r="T6" s="122"/>
      <c r="U6" s="132"/>
      <c r="V6" s="129"/>
      <c r="W6" s="11"/>
    </row>
    <row r="7" spans="9:23" x14ac:dyDescent="0.35">
      <c r="I7" s="124"/>
      <c r="J7" s="136"/>
      <c r="K7" s="136"/>
      <c r="L7" s="131"/>
      <c r="M7" s="131"/>
      <c r="N7" s="131"/>
      <c r="O7" s="129"/>
      <c r="P7" s="124"/>
      <c r="Q7" s="124"/>
      <c r="R7" s="129"/>
      <c r="S7" s="132"/>
      <c r="T7" s="122"/>
      <c r="U7" s="132"/>
      <c r="V7" s="129"/>
      <c r="W7" s="11"/>
    </row>
    <row r="8" spans="9:23" x14ac:dyDescent="0.35">
      <c r="I8" s="124"/>
      <c r="J8" s="136"/>
      <c r="K8" s="136"/>
      <c r="L8" s="131"/>
      <c r="M8" s="131"/>
      <c r="N8" s="131"/>
      <c r="O8" s="129"/>
      <c r="P8" s="124"/>
      <c r="Q8" s="124"/>
      <c r="R8" s="129"/>
      <c r="S8" s="132"/>
      <c r="T8" s="122"/>
      <c r="U8" s="132"/>
      <c r="V8" s="129"/>
      <c r="W8" s="11"/>
    </row>
    <row r="9" spans="9:23" x14ac:dyDescent="0.35">
      <c r="I9" s="124"/>
      <c r="J9" s="136"/>
      <c r="K9" s="136"/>
      <c r="L9" s="131"/>
      <c r="M9" s="131"/>
      <c r="N9" s="131"/>
      <c r="O9" s="129"/>
      <c r="P9" s="124"/>
      <c r="Q9" s="124"/>
      <c r="R9" s="129"/>
      <c r="S9" s="132"/>
      <c r="T9" s="122"/>
      <c r="U9" s="132"/>
      <c r="V9" s="129"/>
      <c r="W9" s="11"/>
    </row>
    <row r="10" spans="9:23" x14ac:dyDescent="0.35">
      <c r="I10" s="124"/>
      <c r="J10" s="136"/>
      <c r="K10" s="136"/>
      <c r="L10" s="131"/>
      <c r="M10" s="131"/>
      <c r="N10" s="131"/>
      <c r="O10" s="129"/>
      <c r="P10" s="124"/>
      <c r="Q10" s="124"/>
      <c r="R10" s="129"/>
      <c r="S10" s="132"/>
      <c r="T10" s="122"/>
      <c r="U10" s="132"/>
      <c r="V10" s="129"/>
      <c r="W10" s="11"/>
    </row>
    <row r="11" spans="9:23" x14ac:dyDescent="0.35">
      <c r="I11" s="124"/>
      <c r="J11" s="136"/>
      <c r="K11" s="136"/>
      <c r="L11" s="131"/>
      <c r="M11" s="131"/>
      <c r="N11" s="131"/>
      <c r="O11" s="129"/>
      <c r="P11" s="124"/>
      <c r="Q11" s="124"/>
      <c r="R11" s="129"/>
      <c r="S11" s="132"/>
      <c r="T11" s="122"/>
      <c r="U11" s="132"/>
      <c r="V11" s="129"/>
      <c r="W11" s="11"/>
    </row>
    <row r="12" spans="9:23" ht="30" customHeight="1" x14ac:dyDescent="0.35">
      <c r="I12" s="124"/>
      <c r="J12" s="136"/>
      <c r="K12" s="136"/>
      <c r="L12" s="131"/>
      <c r="M12" s="131"/>
      <c r="N12" s="131"/>
      <c r="O12" s="129"/>
      <c r="P12" s="124"/>
      <c r="Q12" s="124"/>
      <c r="R12" s="129"/>
      <c r="S12" s="132"/>
      <c r="T12" s="122"/>
      <c r="U12" s="132"/>
      <c r="V12" s="129"/>
      <c r="W12" s="11"/>
    </row>
    <row r="13" spans="9:23" x14ac:dyDescent="0.35">
      <c r="I13" s="124"/>
      <c r="J13" s="136"/>
      <c r="K13" s="136"/>
      <c r="L13" s="131"/>
      <c r="M13" s="131"/>
      <c r="N13" s="131"/>
      <c r="O13" s="129"/>
      <c r="P13" s="124"/>
      <c r="Q13" s="124"/>
      <c r="R13" s="129"/>
      <c r="S13" s="132"/>
      <c r="T13" s="122"/>
      <c r="U13" s="132"/>
      <c r="V13" s="129"/>
      <c r="W13" s="11"/>
    </row>
    <row r="14" spans="9:23" x14ac:dyDescent="0.35">
      <c r="I14" s="124"/>
      <c r="J14" s="136"/>
      <c r="K14" s="136"/>
      <c r="L14" s="131"/>
      <c r="M14" s="131"/>
      <c r="N14" s="131"/>
      <c r="O14" s="129"/>
      <c r="P14" s="124"/>
      <c r="Q14" s="124"/>
      <c r="R14" s="129"/>
      <c r="S14" s="132"/>
      <c r="T14" s="122"/>
      <c r="U14" s="132"/>
      <c r="V14" s="129"/>
      <c r="W14" s="11"/>
    </row>
    <row r="15" spans="9:23" x14ac:dyDescent="0.35">
      <c r="I15" s="124"/>
      <c r="J15" s="136"/>
      <c r="K15" s="136"/>
      <c r="L15" s="131"/>
      <c r="M15" s="131"/>
      <c r="N15" s="131"/>
      <c r="O15" s="129"/>
      <c r="P15" s="124"/>
      <c r="Q15" s="124"/>
      <c r="R15" s="129"/>
      <c r="S15" s="132"/>
      <c r="T15" s="122"/>
      <c r="U15" s="132"/>
      <c r="V15" s="129"/>
      <c r="W15" s="11"/>
    </row>
    <row r="16" spans="9:23" x14ac:dyDescent="0.35">
      <c r="I16" s="124"/>
      <c r="J16" s="136"/>
      <c r="K16" s="136"/>
      <c r="L16" s="131"/>
      <c r="M16" s="131"/>
      <c r="N16" s="131"/>
      <c r="O16" s="129"/>
      <c r="P16" s="124"/>
      <c r="Q16" s="124"/>
      <c r="R16" s="129"/>
      <c r="S16" s="132"/>
      <c r="T16" s="122"/>
      <c r="U16" s="132"/>
      <c r="V16" s="129"/>
      <c r="W16" s="11"/>
    </row>
    <row r="17" spans="1:23" x14ac:dyDescent="0.35">
      <c r="I17" s="124"/>
      <c r="J17" s="136"/>
      <c r="K17" s="136"/>
      <c r="L17" s="131"/>
      <c r="M17" s="131"/>
      <c r="N17" s="131"/>
      <c r="O17" s="129"/>
      <c r="P17" s="124"/>
      <c r="Q17" s="124"/>
      <c r="R17" s="129"/>
      <c r="S17" s="132"/>
      <c r="T17" s="122"/>
      <c r="U17" s="132"/>
      <c r="V17" s="129"/>
      <c r="W17" s="11"/>
    </row>
    <row r="18" spans="1:23" x14ac:dyDescent="0.35">
      <c r="I18" s="124"/>
      <c r="J18" s="136"/>
      <c r="K18" s="136"/>
      <c r="L18" s="131"/>
      <c r="M18" s="131"/>
      <c r="N18" s="131"/>
      <c r="O18" s="129"/>
      <c r="P18" s="124"/>
      <c r="Q18" s="124"/>
      <c r="R18" s="129"/>
      <c r="S18" s="132"/>
      <c r="T18" s="122"/>
      <c r="U18" s="132"/>
      <c r="V18" s="129"/>
      <c r="W18" s="11"/>
    </row>
    <row r="19" spans="1:23" x14ac:dyDescent="0.35">
      <c r="I19" s="124"/>
      <c r="J19" s="136"/>
      <c r="K19" s="136"/>
      <c r="L19" s="131"/>
      <c r="M19" s="131"/>
      <c r="N19" s="131"/>
      <c r="O19" s="129"/>
      <c r="P19" s="124"/>
      <c r="Q19" s="124"/>
      <c r="R19" s="129"/>
      <c r="S19" s="132"/>
      <c r="T19" s="122"/>
      <c r="U19" s="132"/>
      <c r="V19" s="129"/>
      <c r="W19" s="11"/>
    </row>
    <row r="20" spans="1:23" x14ac:dyDescent="0.35">
      <c r="I20" s="124"/>
      <c r="J20" s="136"/>
      <c r="K20" s="136"/>
      <c r="L20" s="131"/>
      <c r="M20" s="131"/>
      <c r="N20" s="131"/>
      <c r="O20" s="129"/>
      <c r="P20" s="124"/>
      <c r="Q20" s="124"/>
      <c r="R20" s="129"/>
      <c r="S20" s="132"/>
      <c r="T20" s="122"/>
      <c r="U20" s="132"/>
      <c r="V20" s="129"/>
      <c r="W20" s="11"/>
    </row>
    <row r="21" spans="1:23" x14ac:dyDescent="0.35">
      <c r="I21" s="124"/>
      <c r="J21" s="136"/>
      <c r="K21" s="136"/>
      <c r="L21" s="131"/>
      <c r="M21" s="131"/>
      <c r="N21" s="131"/>
      <c r="O21" s="129"/>
      <c r="P21" s="124"/>
      <c r="Q21" s="124"/>
      <c r="R21" s="129"/>
      <c r="S21" s="132"/>
      <c r="T21" s="122"/>
      <c r="U21" s="132"/>
      <c r="V21" s="129"/>
      <c r="W21" s="11"/>
    </row>
    <row r="22" spans="1:23" x14ac:dyDescent="0.35">
      <c r="I22" s="124"/>
      <c r="J22" s="136"/>
      <c r="K22" s="136"/>
      <c r="L22" s="131"/>
      <c r="M22" s="131"/>
      <c r="N22" s="131"/>
      <c r="O22" s="129"/>
      <c r="P22" s="124"/>
      <c r="Q22" s="124"/>
      <c r="R22" s="129"/>
      <c r="S22" s="132"/>
      <c r="T22" s="122"/>
      <c r="U22" s="132"/>
      <c r="V22" s="129"/>
      <c r="W22" s="11"/>
    </row>
    <row r="23" spans="1:23" x14ac:dyDescent="0.35">
      <c r="I23" s="124"/>
      <c r="J23" s="136"/>
      <c r="K23" s="136"/>
      <c r="L23" s="131"/>
      <c r="M23" s="131"/>
      <c r="N23" s="131"/>
      <c r="O23" s="129"/>
      <c r="P23" s="124"/>
      <c r="Q23" s="124"/>
      <c r="R23" s="129"/>
      <c r="S23" s="132"/>
      <c r="T23" s="122"/>
      <c r="U23" s="132"/>
      <c r="V23" s="129"/>
      <c r="W23" s="11"/>
    </row>
    <row r="24" spans="1:23" x14ac:dyDescent="0.35">
      <c r="I24" s="124"/>
      <c r="J24" s="136"/>
      <c r="K24" s="136"/>
      <c r="L24" s="131"/>
      <c r="M24" s="131"/>
      <c r="N24" s="131"/>
      <c r="O24" s="129"/>
      <c r="P24" s="124"/>
      <c r="Q24" s="124"/>
      <c r="R24" s="129"/>
      <c r="S24" s="132"/>
      <c r="T24" s="122"/>
      <c r="U24" s="132"/>
      <c r="V24" s="129"/>
      <c r="W24" s="11"/>
    </row>
    <row r="25" spans="1:23" x14ac:dyDescent="0.35">
      <c r="I25" s="124"/>
      <c r="J25" s="136"/>
      <c r="K25" s="136"/>
      <c r="L25" s="131"/>
      <c r="M25" s="131"/>
      <c r="N25" s="131"/>
      <c r="O25" s="129"/>
      <c r="P25" s="124"/>
      <c r="Q25" s="124"/>
      <c r="R25" s="129"/>
      <c r="S25" s="132"/>
      <c r="T25" s="122"/>
      <c r="U25" s="132"/>
      <c r="V25" s="129"/>
      <c r="W25" s="11"/>
    </row>
    <row r="26" spans="1:23" ht="29.25" customHeight="1" x14ac:dyDescent="0.35">
      <c r="I26" s="124"/>
      <c r="J26" s="136"/>
      <c r="K26" s="136"/>
      <c r="L26" s="131"/>
      <c r="M26" s="131"/>
      <c r="N26" s="131"/>
      <c r="O26" s="129"/>
      <c r="P26" s="124"/>
      <c r="Q26" s="124"/>
      <c r="R26" s="129"/>
      <c r="S26" s="132"/>
      <c r="T26" s="122"/>
      <c r="U26" s="132"/>
      <c r="V26" s="129"/>
      <c r="W26" s="11"/>
    </row>
    <row r="27" spans="1:23" x14ac:dyDescent="0.35">
      <c r="I27" s="124"/>
      <c r="J27" s="136"/>
      <c r="K27" s="136"/>
      <c r="L27" s="131"/>
      <c r="M27" s="131"/>
      <c r="N27" s="131"/>
      <c r="O27" s="129"/>
      <c r="P27" s="124"/>
      <c r="Q27" s="124"/>
      <c r="R27" s="129"/>
      <c r="S27" s="132"/>
      <c r="T27" s="122"/>
      <c r="U27" s="132"/>
      <c r="V27" s="129"/>
      <c r="W27" s="11"/>
    </row>
    <row r="28" spans="1:23" x14ac:dyDescent="0.35">
      <c r="I28" s="124"/>
      <c r="J28" s="136"/>
      <c r="K28" s="136"/>
      <c r="L28" s="131"/>
      <c r="M28" s="131"/>
      <c r="N28" s="131"/>
      <c r="O28" s="129"/>
      <c r="P28" s="124"/>
      <c r="Q28" s="124"/>
      <c r="R28" s="129"/>
      <c r="S28" s="132"/>
      <c r="T28" s="122"/>
      <c r="U28" s="132"/>
      <c r="V28" s="129"/>
      <c r="W28" s="11"/>
    </row>
    <row r="29" spans="1:23" x14ac:dyDescent="0.35">
      <c r="G29" s="11"/>
      <c r="H29" s="11"/>
      <c r="I29" s="124"/>
      <c r="J29" s="136"/>
      <c r="K29" s="136"/>
      <c r="L29" s="131"/>
      <c r="M29" s="131"/>
      <c r="N29" s="131"/>
      <c r="O29" s="129"/>
      <c r="P29" s="124"/>
      <c r="Q29" s="124"/>
      <c r="R29" s="129"/>
      <c r="S29" s="132"/>
      <c r="T29" s="122"/>
      <c r="U29" s="132"/>
      <c r="V29" s="129"/>
      <c r="W29" s="11"/>
    </row>
    <row r="30" spans="1:23" x14ac:dyDescent="0.35">
      <c r="G30" s="11"/>
      <c r="H30" s="11"/>
      <c r="I30" s="124"/>
      <c r="J30" s="136"/>
      <c r="K30" s="136"/>
      <c r="L30" s="131"/>
      <c r="M30" s="131"/>
      <c r="N30" s="131"/>
      <c r="O30" s="129"/>
      <c r="P30" s="124"/>
      <c r="Q30" s="124"/>
      <c r="R30" s="129"/>
      <c r="S30" s="132"/>
      <c r="T30" s="122"/>
      <c r="U30" s="132"/>
      <c r="V30" s="129"/>
      <c r="W30" s="11"/>
    </row>
    <row r="31" spans="1:23" ht="16" thickBot="1" x14ac:dyDescent="0.4">
      <c r="A31" s="557" t="s">
        <v>996</v>
      </c>
      <c r="B31" s="557"/>
      <c r="C31" s="557"/>
      <c r="D31" s="557"/>
      <c r="E31" s="557"/>
      <c r="F31" s="557"/>
      <c r="G31" s="11"/>
      <c r="H31" s="11"/>
      <c r="I31" s="124"/>
      <c r="J31" s="136"/>
      <c r="K31" s="136"/>
      <c r="L31" s="131"/>
      <c r="M31" s="131"/>
      <c r="N31" s="131"/>
      <c r="O31" s="129"/>
      <c r="P31" s="124"/>
      <c r="Q31" s="124"/>
      <c r="R31" s="129"/>
      <c r="S31" s="132"/>
      <c r="T31" s="122"/>
      <c r="U31" s="132"/>
      <c r="V31" s="129"/>
      <c r="W31" s="11"/>
    </row>
    <row r="32" spans="1:23" ht="30.5" thickBot="1" x14ac:dyDescent="0.4">
      <c r="A32" s="67" t="s">
        <v>123</v>
      </c>
      <c r="B32" s="252" t="s">
        <v>1041</v>
      </c>
      <c r="C32" s="67" t="s">
        <v>122</v>
      </c>
      <c r="D32" s="67" t="s">
        <v>977</v>
      </c>
      <c r="E32" s="67" t="s">
        <v>976</v>
      </c>
      <c r="F32" s="67" t="s">
        <v>975</v>
      </c>
      <c r="G32" s="11"/>
      <c r="H32" s="11"/>
      <c r="I32" s="124"/>
      <c r="J32" s="136"/>
      <c r="K32" s="136"/>
      <c r="L32" s="131"/>
      <c r="M32" s="131"/>
      <c r="N32" s="131"/>
      <c r="O32" s="129"/>
      <c r="P32" s="124"/>
      <c r="Q32" s="124"/>
      <c r="R32" s="129"/>
      <c r="S32" s="132"/>
      <c r="T32" s="122"/>
      <c r="U32" s="132"/>
      <c r="V32" s="129"/>
      <c r="W32" s="11"/>
    </row>
    <row r="33" spans="1:23" ht="16" thickBot="1" x14ac:dyDescent="0.4">
      <c r="A33" s="558" t="s">
        <v>117</v>
      </c>
      <c r="B33" s="559"/>
      <c r="C33" s="560"/>
      <c r="D33" s="66">
        <v>1650</v>
      </c>
      <c r="E33" s="66">
        <v>900</v>
      </c>
      <c r="F33" s="66">
        <v>540</v>
      </c>
      <c r="G33" s="11"/>
      <c r="H33" s="11"/>
      <c r="I33" s="124"/>
      <c r="J33" s="136"/>
      <c r="K33" s="136"/>
      <c r="L33" s="131"/>
      <c r="M33" s="131"/>
      <c r="N33" s="131"/>
      <c r="O33" s="129"/>
      <c r="P33" s="124"/>
      <c r="Q33" s="124"/>
      <c r="R33" s="129"/>
      <c r="S33" s="132"/>
      <c r="T33" s="122"/>
      <c r="U33" s="132"/>
      <c r="V33" s="129"/>
      <c r="W33" s="11"/>
    </row>
    <row r="34" spans="1:23" ht="16" thickBot="1" x14ac:dyDescent="0.4">
      <c r="A34" s="61" t="s">
        <v>995</v>
      </c>
      <c r="B34" s="234" t="s">
        <v>1094</v>
      </c>
      <c r="C34" s="63">
        <f>N4</f>
        <v>12</v>
      </c>
      <c r="D34" s="59">
        <f>C34*D33</f>
        <v>19800</v>
      </c>
      <c r="E34" s="59">
        <f>C34*E33</f>
        <v>10800</v>
      </c>
      <c r="F34" s="59">
        <f>C34*F33</f>
        <v>6480</v>
      </c>
      <c r="G34" s="11"/>
      <c r="H34" s="11"/>
      <c r="I34" s="124"/>
      <c r="J34" s="136"/>
      <c r="K34" s="136"/>
      <c r="L34" s="131"/>
      <c r="M34" s="131"/>
      <c r="N34" s="131"/>
      <c r="O34" s="129"/>
      <c r="P34" s="124"/>
      <c r="Q34" s="124"/>
      <c r="R34" s="129"/>
      <c r="S34" s="132"/>
      <c r="T34" s="122"/>
      <c r="U34" s="132"/>
      <c r="V34" s="129"/>
      <c r="W34" s="11"/>
    </row>
    <row r="35" spans="1:23" ht="16" thickBot="1" x14ac:dyDescent="0.4">
      <c r="A35" s="58" t="s">
        <v>5</v>
      </c>
      <c r="B35" s="58"/>
      <c r="C35" s="78">
        <f>SUM(C34:C34)</f>
        <v>12</v>
      </c>
      <c r="D35" s="56">
        <f>SUM(D34:D34)</f>
        <v>19800</v>
      </c>
      <c r="E35" s="56">
        <f>SUM(E34:E34)</f>
        <v>10800</v>
      </c>
      <c r="F35" s="56">
        <f>SUM(F34:F34)</f>
        <v>6480</v>
      </c>
      <c r="I35" s="124"/>
      <c r="J35" s="136"/>
      <c r="K35" s="136"/>
      <c r="L35" s="131"/>
      <c r="M35" s="131"/>
      <c r="N35" s="131"/>
      <c r="O35" s="129"/>
      <c r="P35" s="124"/>
      <c r="Q35" s="124"/>
      <c r="R35" s="129"/>
      <c r="S35" s="132"/>
      <c r="T35" s="122"/>
      <c r="U35" s="132"/>
      <c r="V35" s="129"/>
      <c r="W35" s="11"/>
    </row>
    <row r="36" spans="1:23" x14ac:dyDescent="0.35">
      <c r="I36" s="124"/>
      <c r="J36" s="136"/>
      <c r="K36" s="136"/>
      <c r="L36" s="131"/>
      <c r="M36" s="131"/>
      <c r="N36" s="131"/>
      <c r="O36" s="129"/>
      <c r="P36" s="124"/>
      <c r="Q36" s="124"/>
      <c r="R36" s="129"/>
      <c r="S36" s="132"/>
      <c r="T36" s="122"/>
      <c r="U36" s="132"/>
      <c r="V36" s="129"/>
      <c r="W36" s="11"/>
    </row>
    <row r="37" spans="1:23" x14ac:dyDescent="0.35">
      <c r="I37" s="124"/>
      <c r="J37" s="136"/>
      <c r="K37" s="136"/>
      <c r="L37" s="131"/>
      <c r="M37" s="131"/>
      <c r="N37" s="131"/>
      <c r="O37" s="129"/>
      <c r="P37" s="124"/>
      <c r="Q37" s="124"/>
      <c r="R37" s="129"/>
      <c r="S37" s="132"/>
      <c r="T37" s="122"/>
      <c r="U37" s="132"/>
      <c r="V37" s="129"/>
      <c r="W37" s="11"/>
    </row>
    <row r="38" spans="1:23" ht="15.5" x14ac:dyDescent="0.35">
      <c r="A38" s="561" t="s">
        <v>1009</v>
      </c>
      <c r="B38" s="561"/>
      <c r="C38" s="562"/>
      <c r="I38" s="124"/>
      <c r="J38" s="136"/>
      <c r="K38" s="136"/>
      <c r="L38" s="131"/>
      <c r="M38" s="131"/>
      <c r="N38" s="131"/>
      <c r="O38" s="129"/>
      <c r="P38" s="124"/>
      <c r="Q38" s="124"/>
      <c r="R38" s="129"/>
      <c r="S38" s="132"/>
      <c r="T38" s="122"/>
      <c r="U38" s="132"/>
      <c r="V38" s="129"/>
      <c r="W38" s="11"/>
    </row>
    <row r="39" spans="1:23" x14ac:dyDescent="0.35">
      <c r="I39" s="124"/>
      <c r="J39" s="136"/>
      <c r="K39" s="136"/>
      <c r="L39" s="131"/>
      <c r="M39" s="131"/>
      <c r="N39" s="131"/>
      <c r="O39" s="129"/>
      <c r="P39" s="124"/>
      <c r="Q39" s="124"/>
      <c r="R39" s="129"/>
      <c r="S39" s="132"/>
      <c r="T39" s="122"/>
      <c r="U39" s="132"/>
      <c r="V39" s="129"/>
      <c r="W39" s="11"/>
    </row>
    <row r="40" spans="1:23" x14ac:dyDescent="0.35">
      <c r="I40" s="124"/>
      <c r="J40" s="136"/>
      <c r="K40" s="136"/>
      <c r="L40" s="131"/>
      <c r="M40" s="131"/>
      <c r="N40" s="131"/>
      <c r="O40" s="129"/>
      <c r="P40" s="124"/>
      <c r="Q40" s="124"/>
      <c r="R40" s="129"/>
      <c r="S40" s="132"/>
      <c r="T40" s="122"/>
      <c r="U40" s="132"/>
      <c r="V40" s="129"/>
      <c r="W40" s="11"/>
    </row>
    <row r="41" spans="1:23" x14ac:dyDescent="0.35">
      <c r="I41" s="124"/>
      <c r="J41" s="136"/>
      <c r="K41" s="136"/>
      <c r="L41" s="131"/>
      <c r="M41" s="131"/>
      <c r="N41" s="131"/>
      <c r="O41" s="129"/>
      <c r="P41" s="124"/>
      <c r="Q41" s="124"/>
      <c r="R41" s="129"/>
      <c r="S41" s="132"/>
      <c r="T41" s="122"/>
      <c r="U41" s="132"/>
      <c r="V41" s="129"/>
      <c r="W41" s="11"/>
    </row>
    <row r="42" spans="1:23" x14ac:dyDescent="0.35">
      <c r="I42" s="124"/>
      <c r="J42" s="136"/>
      <c r="K42" s="136"/>
      <c r="L42" s="131"/>
      <c r="M42" s="131"/>
      <c r="N42" s="131"/>
      <c r="O42" s="129"/>
      <c r="P42" s="124"/>
      <c r="Q42" s="124"/>
      <c r="R42" s="129"/>
      <c r="S42" s="132"/>
      <c r="T42" s="122"/>
      <c r="U42" s="132"/>
      <c r="V42" s="129"/>
      <c r="W42" s="11"/>
    </row>
    <row r="43" spans="1:23" x14ac:dyDescent="0.35">
      <c r="I43" s="124"/>
      <c r="J43" s="136"/>
      <c r="K43" s="136"/>
      <c r="L43" s="131"/>
      <c r="M43" s="131"/>
      <c r="N43" s="131"/>
      <c r="O43" s="129"/>
      <c r="P43" s="124"/>
      <c r="Q43" s="124"/>
      <c r="R43" s="129"/>
      <c r="S43" s="132"/>
      <c r="T43" s="122"/>
      <c r="U43" s="132"/>
      <c r="V43" s="129"/>
      <c r="W43" s="11"/>
    </row>
    <row r="44" spans="1:23" x14ac:dyDescent="0.35">
      <c r="I44" s="124"/>
      <c r="J44" s="136"/>
      <c r="K44" s="136"/>
      <c r="L44" s="131"/>
      <c r="M44" s="131"/>
      <c r="N44" s="131"/>
      <c r="O44" s="129"/>
      <c r="P44" s="124"/>
      <c r="Q44" s="124"/>
      <c r="R44" s="129"/>
      <c r="S44" s="132"/>
      <c r="T44" s="122"/>
      <c r="U44" s="132"/>
      <c r="V44" s="129"/>
      <c r="W44" s="11"/>
    </row>
    <row r="45" spans="1:23" x14ac:dyDescent="0.35">
      <c r="I45" s="124"/>
      <c r="J45" s="136"/>
      <c r="K45" s="136"/>
      <c r="L45" s="131"/>
      <c r="M45" s="131"/>
      <c r="N45" s="131"/>
      <c r="O45" s="129"/>
      <c r="P45" s="124"/>
      <c r="Q45" s="124"/>
      <c r="R45" s="129"/>
      <c r="S45" s="132"/>
      <c r="T45" s="122"/>
      <c r="U45" s="132"/>
      <c r="V45" s="129"/>
      <c r="W45" s="11"/>
    </row>
    <row r="46" spans="1:23" x14ac:dyDescent="0.35">
      <c r="H46" s="77"/>
      <c r="I46" s="124"/>
      <c r="J46" s="136"/>
      <c r="K46" s="136"/>
      <c r="L46" s="131"/>
      <c r="M46" s="131"/>
      <c r="N46" s="131"/>
      <c r="O46" s="129"/>
      <c r="P46" s="124"/>
      <c r="Q46" s="124"/>
      <c r="R46" s="129"/>
      <c r="S46" s="132"/>
      <c r="T46" s="122"/>
      <c r="U46" s="132"/>
      <c r="V46" s="129"/>
      <c r="W46" s="11"/>
    </row>
    <row r="47" spans="1:23" x14ac:dyDescent="0.35">
      <c r="I47" s="124"/>
      <c r="J47" s="136"/>
      <c r="K47" s="136"/>
      <c r="L47" s="131"/>
      <c r="M47" s="131"/>
      <c r="N47" s="131"/>
      <c r="O47" s="129"/>
      <c r="P47" s="124"/>
      <c r="Q47" s="124"/>
      <c r="R47" s="129"/>
      <c r="S47" s="132"/>
      <c r="T47" s="122"/>
      <c r="U47" s="132"/>
      <c r="V47" s="129"/>
      <c r="W47" s="11"/>
    </row>
    <row r="48" spans="1:23" x14ac:dyDescent="0.35">
      <c r="I48" s="124"/>
      <c r="J48" s="136"/>
      <c r="K48" s="136"/>
      <c r="L48" s="131"/>
      <c r="M48" s="131"/>
      <c r="N48" s="131"/>
      <c r="O48" s="129"/>
      <c r="P48" s="124"/>
      <c r="Q48" s="124"/>
      <c r="R48" s="129"/>
      <c r="S48" s="132"/>
      <c r="T48" s="122"/>
      <c r="U48" s="132"/>
      <c r="V48" s="129"/>
      <c r="W48" s="11"/>
    </row>
    <row r="49" spans="9:23" x14ac:dyDescent="0.35">
      <c r="I49" s="124"/>
      <c r="J49" s="136"/>
      <c r="K49" s="136"/>
      <c r="L49" s="131"/>
      <c r="M49" s="131"/>
      <c r="N49" s="131"/>
      <c r="O49" s="129"/>
      <c r="P49" s="124"/>
      <c r="Q49" s="124"/>
      <c r="R49" s="129"/>
      <c r="S49" s="132"/>
      <c r="T49" s="122"/>
      <c r="U49" s="132"/>
      <c r="V49" s="129"/>
      <c r="W49" s="11"/>
    </row>
    <row r="50" spans="9:23" x14ac:dyDescent="0.35">
      <c r="I50" s="124"/>
      <c r="J50" s="136"/>
      <c r="K50" s="136"/>
      <c r="L50" s="131"/>
      <c r="M50" s="131"/>
      <c r="N50" s="131"/>
      <c r="O50" s="129"/>
      <c r="P50" s="124"/>
      <c r="Q50" s="124"/>
      <c r="R50" s="129"/>
      <c r="S50" s="132"/>
      <c r="T50" s="122"/>
      <c r="U50" s="132"/>
      <c r="V50" s="129"/>
      <c r="W50" s="11"/>
    </row>
    <row r="51" spans="9:23" x14ac:dyDescent="0.35">
      <c r="I51" s="124"/>
      <c r="J51" s="136"/>
      <c r="K51" s="136"/>
      <c r="L51" s="131"/>
      <c r="M51" s="131"/>
      <c r="N51" s="131"/>
      <c r="O51" s="129"/>
      <c r="P51" s="124"/>
      <c r="Q51" s="124"/>
      <c r="R51" s="129"/>
      <c r="S51" s="132"/>
      <c r="T51" s="122"/>
      <c r="U51" s="132"/>
      <c r="V51" s="129"/>
      <c r="W51" s="11"/>
    </row>
    <row r="52" spans="9:23" x14ac:dyDescent="0.35">
      <c r="I52" s="124"/>
      <c r="J52" s="136"/>
      <c r="K52" s="136"/>
      <c r="L52" s="131"/>
      <c r="M52" s="131"/>
      <c r="N52" s="131"/>
      <c r="O52" s="129"/>
      <c r="P52" s="124"/>
      <c r="Q52" s="124"/>
      <c r="R52" s="129"/>
      <c r="S52" s="132"/>
      <c r="T52" s="122"/>
      <c r="U52" s="132"/>
      <c r="V52" s="129"/>
      <c r="W52" s="11"/>
    </row>
    <row r="53" spans="9:23" x14ac:dyDescent="0.35">
      <c r="I53" s="124"/>
      <c r="J53" s="136"/>
      <c r="K53" s="136"/>
      <c r="L53" s="131"/>
      <c r="M53" s="131"/>
      <c r="N53" s="131"/>
      <c r="O53" s="129"/>
      <c r="P53" s="124"/>
      <c r="Q53" s="124"/>
      <c r="R53" s="129"/>
      <c r="S53" s="123"/>
      <c r="T53" s="122"/>
      <c r="U53" s="124"/>
      <c r="V53" s="120"/>
      <c r="W53" s="11"/>
    </row>
    <row r="54" spans="9:23" x14ac:dyDescent="0.35">
      <c r="I54" s="124"/>
      <c r="J54" s="136"/>
      <c r="K54" s="136"/>
      <c r="L54" s="131"/>
      <c r="M54" s="131"/>
      <c r="N54" s="131"/>
      <c r="O54" s="129"/>
      <c r="P54" s="124"/>
      <c r="Q54" s="124"/>
      <c r="R54" s="129"/>
      <c r="S54" s="123"/>
      <c r="T54" s="122"/>
      <c r="U54" s="124"/>
      <c r="V54" s="120"/>
      <c r="W54" s="11"/>
    </row>
    <row r="55" spans="9:23" x14ac:dyDescent="0.35">
      <c r="I55" s="124"/>
      <c r="J55" s="136"/>
      <c r="K55" s="136"/>
      <c r="L55" s="131"/>
      <c r="M55" s="131"/>
      <c r="N55" s="131"/>
      <c r="O55" s="129"/>
      <c r="P55" s="124"/>
      <c r="Q55" s="124"/>
      <c r="R55" s="129"/>
      <c r="S55" s="123"/>
      <c r="T55" s="122"/>
      <c r="U55" s="132"/>
      <c r="V55" s="122"/>
      <c r="W55" s="11"/>
    </row>
    <row r="56" spans="9:23" x14ac:dyDescent="0.35">
      <c r="I56" s="124"/>
      <c r="J56" s="136"/>
      <c r="K56" s="136"/>
      <c r="L56" s="131"/>
      <c r="M56" s="131"/>
      <c r="N56" s="131"/>
      <c r="O56" s="129"/>
      <c r="P56" s="124"/>
      <c r="Q56" s="124"/>
      <c r="R56" s="129"/>
      <c r="S56" s="132"/>
      <c r="T56" s="122"/>
      <c r="U56" s="132"/>
      <c r="V56" s="129"/>
      <c r="W56" s="11"/>
    </row>
    <row r="57" spans="9:23" x14ac:dyDescent="0.35">
      <c r="I57" s="124"/>
      <c r="J57" s="136"/>
      <c r="K57" s="136"/>
      <c r="L57" s="131"/>
      <c r="M57" s="131"/>
      <c r="N57" s="131"/>
      <c r="O57" s="129"/>
      <c r="P57" s="124"/>
      <c r="Q57" s="124"/>
      <c r="R57" s="129"/>
      <c r="S57" s="132"/>
      <c r="T57" s="122"/>
      <c r="U57" s="132"/>
      <c r="V57" s="129"/>
      <c r="W57" s="11"/>
    </row>
    <row r="58" spans="9:23" x14ac:dyDescent="0.35">
      <c r="I58" s="124"/>
      <c r="J58" s="136"/>
      <c r="K58" s="136"/>
      <c r="L58" s="131"/>
      <c r="M58" s="131"/>
      <c r="N58" s="131"/>
      <c r="O58" s="129"/>
      <c r="P58" s="124"/>
      <c r="Q58" s="124"/>
      <c r="R58" s="129"/>
      <c r="S58" s="132"/>
      <c r="T58" s="122"/>
      <c r="U58" s="132"/>
      <c r="V58" s="129"/>
      <c r="W58" s="11"/>
    </row>
    <row r="59" spans="9:23" x14ac:dyDescent="0.35">
      <c r="I59" s="124"/>
      <c r="J59" s="136"/>
      <c r="K59" s="136"/>
      <c r="L59" s="131"/>
      <c r="M59" s="131"/>
      <c r="N59" s="131"/>
      <c r="O59" s="129"/>
      <c r="P59" s="124"/>
      <c r="Q59" s="124"/>
      <c r="R59" s="129"/>
      <c r="S59" s="132"/>
      <c r="T59" s="122"/>
      <c r="U59" s="132"/>
      <c r="V59" s="129"/>
      <c r="W59" s="11"/>
    </row>
    <row r="60" spans="9:23" x14ac:dyDescent="0.35">
      <c r="I60" s="124"/>
      <c r="J60" s="136"/>
      <c r="K60" s="136"/>
      <c r="L60" s="131"/>
      <c r="M60" s="131"/>
      <c r="N60" s="131"/>
      <c r="O60" s="129"/>
      <c r="P60" s="124"/>
      <c r="Q60" s="124"/>
      <c r="R60" s="129"/>
      <c r="S60" s="132"/>
      <c r="T60" s="122"/>
      <c r="U60" s="132"/>
      <c r="V60" s="129"/>
      <c r="W60" s="11"/>
    </row>
    <row r="61" spans="9:23" x14ac:dyDescent="0.35">
      <c r="I61" s="124"/>
      <c r="J61" s="136"/>
      <c r="K61" s="136"/>
      <c r="L61" s="131"/>
      <c r="M61" s="131"/>
      <c r="N61" s="131"/>
      <c r="O61" s="129"/>
      <c r="P61" s="124"/>
      <c r="Q61" s="124"/>
      <c r="R61" s="129"/>
      <c r="S61" s="132"/>
      <c r="T61" s="122"/>
      <c r="U61" s="132"/>
      <c r="V61" s="129"/>
      <c r="W61" s="11"/>
    </row>
    <row r="62" spans="9:23" x14ac:dyDescent="0.35">
      <c r="I62" s="124"/>
      <c r="J62" s="136"/>
      <c r="K62" s="136"/>
      <c r="L62" s="131"/>
      <c r="M62" s="122"/>
      <c r="N62" s="132"/>
      <c r="O62" s="129"/>
      <c r="P62" s="124"/>
      <c r="Q62" s="124"/>
      <c r="R62" s="129"/>
      <c r="S62" s="132"/>
      <c r="T62" s="122"/>
      <c r="U62" s="132"/>
      <c r="V62" s="129"/>
      <c r="W62" s="11"/>
    </row>
    <row r="63" spans="9:23" x14ac:dyDescent="0.35">
      <c r="I63" s="124"/>
      <c r="J63" s="136"/>
      <c r="K63" s="136"/>
      <c r="L63" s="131"/>
      <c r="M63" s="153"/>
      <c r="N63" s="131"/>
      <c r="O63" s="129"/>
      <c r="P63" s="124"/>
      <c r="Q63" s="124"/>
      <c r="R63" s="129"/>
      <c r="S63" s="131"/>
      <c r="T63" s="122"/>
      <c r="U63" s="132"/>
      <c r="V63" s="129"/>
      <c r="W63" s="11"/>
    </row>
    <row r="64" spans="9:23" x14ac:dyDescent="0.35">
      <c r="I64" s="124"/>
      <c r="J64" s="136"/>
      <c r="K64" s="136"/>
      <c r="L64" s="131"/>
      <c r="M64" s="131"/>
      <c r="N64" s="131"/>
      <c r="O64" s="129"/>
      <c r="P64" s="124"/>
      <c r="Q64" s="124"/>
      <c r="R64" s="129"/>
      <c r="S64" s="131"/>
      <c r="T64" s="122"/>
      <c r="U64" s="132"/>
      <c r="V64" s="129"/>
      <c r="W64" s="11"/>
    </row>
    <row r="65" spans="9:23" x14ac:dyDescent="0.35">
      <c r="I65" s="124"/>
      <c r="J65" s="136"/>
      <c r="K65" s="136"/>
      <c r="L65" s="131"/>
      <c r="M65" s="131"/>
      <c r="N65" s="131"/>
      <c r="O65" s="129"/>
      <c r="P65" s="124"/>
      <c r="Q65" s="124"/>
      <c r="R65" s="124"/>
      <c r="S65" s="124"/>
      <c r="T65" s="124"/>
      <c r="U65" s="135"/>
      <c r="V65" s="124"/>
      <c r="W65" s="11"/>
    </row>
    <row r="66" spans="9:23" x14ac:dyDescent="0.35">
      <c r="I66" s="124"/>
      <c r="J66" s="136"/>
      <c r="K66" s="136"/>
      <c r="L66" s="131"/>
      <c r="M66" s="131"/>
      <c r="N66" s="131"/>
      <c r="O66" s="129"/>
      <c r="P66" s="124"/>
      <c r="Q66" s="124"/>
      <c r="R66" s="124"/>
      <c r="S66" s="124"/>
      <c r="T66" s="124"/>
      <c r="U66" s="138"/>
      <c r="V66" s="124"/>
      <c r="W66" s="11"/>
    </row>
    <row r="67" spans="9:23" x14ac:dyDescent="0.35">
      <c r="I67" s="124"/>
      <c r="J67" s="136"/>
      <c r="K67" s="136"/>
      <c r="L67" s="131"/>
      <c r="M67" s="131"/>
      <c r="N67" s="131"/>
      <c r="O67" s="129"/>
      <c r="P67" s="124"/>
      <c r="Q67" s="137"/>
      <c r="R67" s="137"/>
      <c r="S67" s="137"/>
      <c r="T67" s="137"/>
      <c r="U67" s="137"/>
      <c r="V67" s="137"/>
      <c r="W67" s="11"/>
    </row>
    <row r="68" spans="9:23" x14ac:dyDescent="0.35">
      <c r="I68" s="124"/>
      <c r="J68" s="136"/>
      <c r="K68" s="136"/>
      <c r="L68" s="131"/>
      <c r="M68" s="131"/>
      <c r="N68" s="131"/>
      <c r="O68" s="129"/>
      <c r="P68" s="124"/>
      <c r="Q68" s="124"/>
      <c r="R68" s="129"/>
      <c r="S68" s="128"/>
      <c r="T68" s="127"/>
      <c r="U68" s="127"/>
      <c r="V68" s="124"/>
      <c r="W68" s="11"/>
    </row>
    <row r="69" spans="9:23" x14ac:dyDescent="0.35">
      <c r="I69" s="124"/>
      <c r="J69" s="136"/>
      <c r="K69" s="136"/>
      <c r="L69" s="131"/>
      <c r="M69" s="131"/>
      <c r="N69" s="131"/>
      <c r="O69" s="129"/>
      <c r="P69" s="124"/>
      <c r="Q69" s="124"/>
      <c r="R69" s="129"/>
      <c r="S69" s="128"/>
      <c r="T69" s="127"/>
      <c r="U69" s="127"/>
      <c r="V69" s="124"/>
      <c r="W69" s="11"/>
    </row>
    <row r="70" spans="9:23" x14ac:dyDescent="0.35">
      <c r="I70" s="124"/>
      <c r="J70" s="136"/>
      <c r="K70" s="136"/>
      <c r="L70" s="131"/>
      <c r="M70" s="131"/>
      <c r="N70" s="131"/>
      <c r="O70" s="129"/>
      <c r="P70" s="124"/>
      <c r="Q70" s="124"/>
      <c r="R70" s="129"/>
      <c r="S70" s="128"/>
      <c r="T70" s="127"/>
      <c r="U70" s="127"/>
      <c r="V70" s="124"/>
      <c r="W70" s="11"/>
    </row>
    <row r="71" spans="9:23" x14ac:dyDescent="0.35">
      <c r="I71" s="124"/>
      <c r="J71" s="136"/>
      <c r="K71" s="136"/>
      <c r="L71" s="131"/>
      <c r="M71" s="131"/>
      <c r="N71" s="131"/>
      <c r="O71" s="129"/>
      <c r="P71" s="124"/>
      <c r="Q71" s="124"/>
      <c r="R71" s="129"/>
      <c r="S71" s="128"/>
      <c r="T71" s="127"/>
      <c r="U71" s="127"/>
      <c r="V71" s="124"/>
      <c r="W71" s="11"/>
    </row>
    <row r="72" spans="9:23" x14ac:dyDescent="0.35">
      <c r="I72" s="124"/>
      <c r="J72" s="136"/>
      <c r="K72" s="136"/>
      <c r="L72" s="131"/>
      <c r="M72" s="131"/>
      <c r="N72" s="131"/>
      <c r="O72" s="129"/>
      <c r="P72" s="124"/>
      <c r="Q72" s="124"/>
      <c r="R72" s="129"/>
      <c r="S72" s="128"/>
      <c r="T72" s="127"/>
      <c r="U72" s="127"/>
      <c r="V72" s="124"/>
      <c r="W72" s="11"/>
    </row>
    <row r="73" spans="9:23" x14ac:dyDescent="0.35">
      <c r="I73" s="124"/>
      <c r="J73" s="136"/>
      <c r="K73" s="136"/>
      <c r="L73" s="131"/>
      <c r="M73" s="131"/>
      <c r="N73" s="131"/>
      <c r="O73" s="129"/>
      <c r="P73" s="124"/>
      <c r="Q73" s="124"/>
      <c r="R73" s="129"/>
      <c r="S73" s="128"/>
      <c r="T73" s="127"/>
      <c r="U73" s="127"/>
      <c r="V73" s="124"/>
      <c r="W73" s="11"/>
    </row>
    <row r="74" spans="9:23" x14ac:dyDescent="0.35">
      <c r="I74" s="124"/>
      <c r="J74" s="136"/>
      <c r="K74" s="136"/>
      <c r="L74" s="131"/>
      <c r="M74" s="131"/>
      <c r="N74" s="131"/>
      <c r="O74" s="129"/>
      <c r="P74" s="124"/>
      <c r="Q74" s="124"/>
      <c r="R74" s="129"/>
      <c r="S74" s="128"/>
      <c r="T74" s="127"/>
      <c r="U74" s="127"/>
      <c r="V74" s="124"/>
      <c r="W74" s="11"/>
    </row>
    <row r="75" spans="9:23" x14ac:dyDescent="0.35">
      <c r="I75" s="124"/>
      <c r="J75" s="136"/>
      <c r="K75" s="136"/>
      <c r="L75" s="131"/>
      <c r="M75" s="131"/>
      <c r="N75" s="131"/>
      <c r="O75" s="129"/>
      <c r="P75" s="124"/>
      <c r="Q75" s="124"/>
      <c r="R75" s="129"/>
      <c r="S75" s="128"/>
      <c r="T75" s="127"/>
      <c r="U75" s="127"/>
      <c r="V75" s="124"/>
      <c r="W75" s="11"/>
    </row>
    <row r="76" spans="9:23" x14ac:dyDescent="0.35">
      <c r="I76" s="124"/>
      <c r="J76" s="136"/>
      <c r="K76" s="136"/>
      <c r="L76" s="131"/>
      <c r="M76" s="131"/>
      <c r="N76" s="131"/>
      <c r="O76" s="129"/>
      <c r="P76" s="124"/>
      <c r="Q76" s="124"/>
      <c r="R76" s="129"/>
      <c r="S76" s="128"/>
      <c r="T76" s="127"/>
      <c r="U76" s="127"/>
      <c r="V76" s="124"/>
      <c r="W76" s="11"/>
    </row>
    <row r="77" spans="9:23" x14ac:dyDescent="0.35">
      <c r="I77" s="124"/>
      <c r="J77" s="136"/>
      <c r="K77" s="136"/>
      <c r="L77" s="131"/>
      <c r="M77" s="131"/>
      <c r="N77" s="131"/>
      <c r="O77" s="129"/>
      <c r="P77" s="124"/>
      <c r="Q77" s="124"/>
      <c r="R77" s="129"/>
      <c r="S77" s="128"/>
      <c r="T77" s="127"/>
      <c r="U77" s="127"/>
      <c r="V77" s="124"/>
      <c r="W77" s="11"/>
    </row>
    <row r="78" spans="9:23" x14ac:dyDescent="0.35">
      <c r="I78" s="124"/>
      <c r="J78" s="136"/>
      <c r="K78" s="136"/>
      <c r="L78" s="131"/>
      <c r="M78" s="131"/>
      <c r="N78" s="131"/>
      <c r="O78" s="129"/>
      <c r="P78" s="124"/>
      <c r="Q78" s="124"/>
      <c r="R78" s="129"/>
      <c r="S78" s="128"/>
      <c r="T78" s="127"/>
      <c r="U78" s="127"/>
      <c r="V78" s="124"/>
      <c r="W78" s="11"/>
    </row>
    <row r="79" spans="9:23" x14ac:dyDescent="0.35">
      <c r="I79" s="124"/>
      <c r="J79" s="136"/>
      <c r="K79" s="136"/>
      <c r="L79" s="131"/>
      <c r="M79" s="131"/>
      <c r="N79" s="131"/>
      <c r="O79" s="129"/>
      <c r="P79" s="124"/>
      <c r="Q79" s="124"/>
      <c r="R79" s="129"/>
      <c r="S79" s="128"/>
      <c r="T79" s="127"/>
      <c r="U79" s="127"/>
      <c r="V79" s="124"/>
      <c r="W79" s="11"/>
    </row>
    <row r="80" spans="9:23" x14ac:dyDescent="0.35">
      <c r="I80" s="124"/>
      <c r="J80" s="136"/>
      <c r="K80" s="136"/>
      <c r="L80" s="131"/>
      <c r="M80" s="131"/>
      <c r="N80" s="131"/>
      <c r="O80" s="129"/>
      <c r="P80" s="124"/>
      <c r="Q80" s="124"/>
      <c r="R80" s="129"/>
      <c r="S80" s="128"/>
      <c r="T80" s="127"/>
      <c r="U80" s="127"/>
      <c r="V80" s="124"/>
      <c r="W80" s="11"/>
    </row>
    <row r="81" spans="9:23" x14ac:dyDescent="0.35">
      <c r="I81" s="124"/>
      <c r="J81" s="124"/>
      <c r="K81" s="124"/>
      <c r="L81" s="124"/>
      <c r="M81" s="124"/>
      <c r="N81" s="135"/>
      <c r="O81" s="124"/>
      <c r="P81" s="124"/>
      <c r="Q81" s="124"/>
      <c r="R81" s="129"/>
      <c r="S81" s="128"/>
      <c r="T81" s="127"/>
      <c r="U81" s="127"/>
      <c r="V81" s="124"/>
      <c r="W81" s="11"/>
    </row>
    <row r="82" spans="9:23" x14ac:dyDescent="0.35">
      <c r="I82" s="124"/>
      <c r="J82" s="124"/>
      <c r="K82" s="124"/>
      <c r="L82" s="124"/>
      <c r="M82" s="124"/>
      <c r="N82" s="124"/>
      <c r="O82" s="124"/>
      <c r="P82" s="124"/>
      <c r="Q82" s="124"/>
      <c r="R82" s="129"/>
      <c r="S82" s="128"/>
      <c r="T82" s="127"/>
      <c r="U82" s="127"/>
      <c r="V82" s="124"/>
      <c r="W82" s="11"/>
    </row>
    <row r="83" spans="9:23" x14ac:dyDescent="0.35">
      <c r="I83" s="130"/>
      <c r="J83" s="130"/>
      <c r="K83" s="130"/>
      <c r="L83" s="130"/>
      <c r="M83" s="130"/>
      <c r="N83" s="130"/>
      <c r="O83" s="130"/>
      <c r="P83" s="124"/>
      <c r="Q83" s="124"/>
      <c r="R83" s="129"/>
      <c r="S83" s="128"/>
      <c r="T83" s="127"/>
      <c r="U83" s="127"/>
      <c r="V83" s="124"/>
      <c r="W83" s="11"/>
    </row>
    <row r="84" spans="9:23" x14ac:dyDescent="0.35">
      <c r="I84" s="124"/>
      <c r="J84" s="132"/>
      <c r="K84" s="132"/>
      <c r="L84" s="131"/>
      <c r="M84" s="131"/>
      <c r="N84" s="131"/>
      <c r="O84" s="129"/>
      <c r="P84" s="124"/>
      <c r="Q84" s="124"/>
      <c r="R84" s="129"/>
      <c r="S84" s="128"/>
      <c r="T84" s="127"/>
      <c r="U84" s="127"/>
      <c r="V84" s="124"/>
      <c r="W84" s="11"/>
    </row>
    <row r="85" spans="9:23" x14ac:dyDescent="0.35">
      <c r="I85" s="124"/>
      <c r="J85" s="132"/>
      <c r="K85" s="132"/>
      <c r="L85" s="131"/>
      <c r="M85" s="131"/>
      <c r="N85" s="131"/>
      <c r="O85" s="129"/>
      <c r="P85" s="124"/>
      <c r="Q85" s="124"/>
      <c r="R85" s="129"/>
      <c r="S85" s="128"/>
      <c r="T85" s="127"/>
      <c r="U85" s="127"/>
      <c r="V85" s="124"/>
      <c r="W85" s="11"/>
    </row>
    <row r="86" spans="9:23" x14ac:dyDescent="0.35">
      <c r="I86" s="124"/>
      <c r="J86" s="132"/>
      <c r="K86" s="132"/>
      <c r="L86" s="131"/>
      <c r="M86" s="131"/>
      <c r="N86" s="131"/>
      <c r="O86" s="129"/>
      <c r="P86" s="124"/>
      <c r="Q86" s="124"/>
      <c r="R86" s="129"/>
      <c r="S86" s="128"/>
      <c r="T86" s="127"/>
      <c r="U86" s="127"/>
      <c r="V86" s="124"/>
      <c r="W86" s="11"/>
    </row>
    <row r="87" spans="9:23" x14ac:dyDescent="0.35">
      <c r="I87" s="124"/>
      <c r="J87" s="132"/>
      <c r="K87" s="132"/>
      <c r="L87" s="131"/>
      <c r="M87" s="131"/>
      <c r="N87" s="131"/>
      <c r="O87" s="129"/>
      <c r="P87" s="124"/>
      <c r="Q87" s="124"/>
      <c r="R87" s="129"/>
      <c r="S87" s="128"/>
      <c r="T87" s="127"/>
      <c r="U87" s="127"/>
      <c r="V87" s="124"/>
      <c r="W87" s="11"/>
    </row>
    <row r="88" spans="9:23" x14ac:dyDescent="0.35">
      <c r="I88" s="124"/>
      <c r="J88" s="132"/>
      <c r="K88" s="132"/>
      <c r="L88" s="131"/>
      <c r="M88" s="131"/>
      <c r="N88" s="131"/>
      <c r="O88" s="129"/>
      <c r="P88" s="124"/>
      <c r="Q88" s="124"/>
      <c r="R88" s="129"/>
      <c r="S88" s="128"/>
      <c r="T88" s="127"/>
      <c r="U88" s="127"/>
      <c r="V88" s="124"/>
      <c r="W88" s="11"/>
    </row>
    <row r="89" spans="9:23" x14ac:dyDescent="0.35">
      <c r="I89" s="124"/>
      <c r="J89" s="132"/>
      <c r="K89" s="132"/>
      <c r="L89" s="131"/>
      <c r="M89" s="131"/>
      <c r="N89" s="131"/>
      <c r="O89" s="129"/>
      <c r="P89" s="124"/>
      <c r="Q89" s="124"/>
      <c r="R89" s="129"/>
      <c r="S89" s="128"/>
      <c r="T89" s="127"/>
      <c r="U89" s="127"/>
      <c r="V89" s="124"/>
      <c r="W89" s="11"/>
    </row>
    <row r="90" spans="9:23" x14ac:dyDescent="0.35">
      <c r="I90" s="124"/>
      <c r="J90" s="132"/>
      <c r="K90" s="132"/>
      <c r="L90" s="131"/>
      <c r="M90" s="131"/>
      <c r="N90" s="131"/>
      <c r="O90" s="129"/>
      <c r="P90" s="124"/>
      <c r="Q90" s="124"/>
      <c r="R90" s="129"/>
      <c r="S90" s="128"/>
      <c r="T90" s="127"/>
      <c r="U90" s="127"/>
      <c r="V90" s="124"/>
      <c r="W90" s="11"/>
    </row>
    <row r="91" spans="9:23" x14ac:dyDescent="0.35">
      <c r="I91" s="124"/>
      <c r="J91" s="132"/>
      <c r="K91" s="132"/>
      <c r="L91" s="131"/>
      <c r="M91" s="131"/>
      <c r="N91" s="131"/>
      <c r="O91" s="129"/>
      <c r="P91" s="124"/>
      <c r="Q91" s="124"/>
      <c r="R91" s="129"/>
      <c r="S91" s="128"/>
      <c r="T91" s="133"/>
      <c r="U91" s="127"/>
      <c r="V91" s="124"/>
      <c r="W91" s="11"/>
    </row>
    <row r="92" spans="9:23" x14ac:dyDescent="0.35">
      <c r="I92" s="124"/>
      <c r="J92" s="132"/>
      <c r="K92" s="132"/>
      <c r="L92" s="131"/>
      <c r="M92" s="131"/>
      <c r="N92" s="131"/>
      <c r="O92" s="129"/>
      <c r="P92" s="124"/>
      <c r="Q92" s="124"/>
      <c r="R92" s="129"/>
      <c r="S92" s="128"/>
      <c r="T92" s="127"/>
      <c r="U92" s="127"/>
      <c r="V92" s="124"/>
      <c r="W92" s="11"/>
    </row>
    <row r="93" spans="9:23" x14ac:dyDescent="0.35">
      <c r="I93" s="124"/>
      <c r="J93" s="132"/>
      <c r="K93" s="132"/>
      <c r="L93" s="131"/>
      <c r="M93" s="131"/>
      <c r="N93" s="131"/>
      <c r="O93" s="129"/>
      <c r="P93" s="124"/>
      <c r="Q93" s="124"/>
      <c r="R93" s="129"/>
      <c r="S93" s="128"/>
      <c r="T93" s="127"/>
      <c r="U93" s="127"/>
      <c r="V93" s="124"/>
      <c r="W93" s="11"/>
    </row>
    <row r="94" spans="9:23" x14ac:dyDescent="0.35">
      <c r="I94" s="124"/>
      <c r="J94" s="132"/>
      <c r="K94" s="132"/>
      <c r="L94" s="131"/>
      <c r="M94" s="131"/>
      <c r="N94" s="131"/>
      <c r="O94" s="129"/>
      <c r="P94" s="124"/>
      <c r="Q94" s="124"/>
      <c r="R94" s="129"/>
      <c r="S94" s="128"/>
      <c r="T94" s="127"/>
      <c r="U94" s="127"/>
      <c r="V94" s="124"/>
      <c r="W94" s="11"/>
    </row>
    <row r="95" spans="9:23" x14ac:dyDescent="0.35">
      <c r="I95" s="124"/>
      <c r="J95" s="132"/>
      <c r="K95" s="132"/>
      <c r="L95" s="131"/>
      <c r="M95" s="131"/>
      <c r="N95" s="131"/>
      <c r="O95" s="129"/>
      <c r="P95" s="124"/>
      <c r="Q95" s="124"/>
      <c r="R95" s="129"/>
      <c r="S95" s="128"/>
      <c r="T95" s="127"/>
      <c r="U95" s="127"/>
      <c r="V95" s="124"/>
      <c r="W95" s="11"/>
    </row>
    <row r="96" spans="9:23" x14ac:dyDescent="0.35">
      <c r="I96" s="124"/>
      <c r="J96" s="132"/>
      <c r="K96" s="132"/>
      <c r="L96" s="131"/>
      <c r="M96" s="131"/>
      <c r="N96" s="131"/>
      <c r="O96" s="129"/>
      <c r="P96" s="124"/>
      <c r="Q96" s="124"/>
      <c r="R96" s="129"/>
      <c r="S96" s="128"/>
      <c r="T96" s="127"/>
      <c r="U96" s="127"/>
      <c r="V96" s="124"/>
      <c r="W96" s="11"/>
    </row>
    <row r="97" spans="9:23" x14ac:dyDescent="0.35">
      <c r="I97" s="124"/>
      <c r="J97" s="132"/>
      <c r="K97" s="132"/>
      <c r="L97" s="131"/>
      <c r="M97" s="131"/>
      <c r="N97" s="131"/>
      <c r="O97" s="129"/>
      <c r="P97" s="124"/>
      <c r="Q97" s="124"/>
      <c r="R97" s="129"/>
      <c r="S97" s="128"/>
      <c r="T97" s="127"/>
      <c r="U97" s="127"/>
      <c r="V97" s="124"/>
      <c r="W97" s="11"/>
    </row>
    <row r="98" spans="9:23" x14ac:dyDescent="0.35">
      <c r="I98" s="124"/>
      <c r="J98" s="132"/>
      <c r="K98" s="132"/>
      <c r="L98" s="131"/>
      <c r="M98" s="131"/>
      <c r="N98" s="131"/>
      <c r="O98" s="129"/>
      <c r="P98" s="124"/>
      <c r="Q98" s="124"/>
      <c r="R98" s="129"/>
      <c r="S98" s="128"/>
      <c r="T98" s="127"/>
      <c r="U98" s="127"/>
      <c r="V98" s="124"/>
      <c r="W98" s="11"/>
    </row>
    <row r="99" spans="9:23" x14ac:dyDescent="0.35">
      <c r="I99" s="124"/>
      <c r="J99" s="132"/>
      <c r="K99" s="132"/>
      <c r="L99" s="131"/>
      <c r="M99" s="131"/>
      <c r="N99" s="131"/>
      <c r="O99" s="129"/>
      <c r="P99" s="124"/>
      <c r="Q99" s="124"/>
      <c r="R99" s="129"/>
      <c r="S99" s="128"/>
      <c r="T99" s="127"/>
      <c r="U99" s="127"/>
      <c r="V99" s="124"/>
      <c r="W99" s="11"/>
    </row>
    <row r="100" spans="9:23" x14ac:dyDescent="0.35">
      <c r="I100" s="124"/>
      <c r="J100" s="132"/>
      <c r="K100" s="132"/>
      <c r="L100" s="131"/>
      <c r="M100" s="131"/>
      <c r="N100" s="131"/>
      <c r="O100" s="129"/>
      <c r="P100" s="124"/>
      <c r="Q100" s="124"/>
      <c r="R100" s="129"/>
      <c r="S100" s="128"/>
      <c r="T100" s="127"/>
      <c r="U100" s="127"/>
      <c r="V100" s="124"/>
      <c r="W100" s="11"/>
    </row>
    <row r="101" spans="9:23" x14ac:dyDescent="0.35">
      <c r="I101" s="124"/>
      <c r="J101" s="132"/>
      <c r="K101" s="132"/>
      <c r="L101" s="131"/>
      <c r="M101" s="131"/>
      <c r="N101" s="131"/>
      <c r="O101" s="129"/>
      <c r="P101" s="124"/>
      <c r="Q101" s="124"/>
      <c r="R101" s="129"/>
      <c r="S101" s="128"/>
      <c r="T101" s="127"/>
      <c r="U101" s="127"/>
      <c r="V101" s="124"/>
      <c r="W101" s="11"/>
    </row>
    <row r="102" spans="9:23" x14ac:dyDescent="0.35">
      <c r="I102" s="124"/>
      <c r="J102" s="132"/>
      <c r="K102" s="132"/>
      <c r="L102" s="131"/>
      <c r="M102" s="131"/>
      <c r="N102" s="131"/>
      <c r="O102" s="129"/>
      <c r="P102" s="124"/>
      <c r="Q102" s="124"/>
      <c r="R102" s="129"/>
      <c r="S102" s="128"/>
      <c r="T102" s="127"/>
      <c r="U102" s="127"/>
      <c r="V102" s="124"/>
      <c r="W102" s="11"/>
    </row>
    <row r="103" spans="9:23" x14ac:dyDescent="0.35">
      <c r="I103" s="124"/>
      <c r="J103" s="132"/>
      <c r="K103" s="132"/>
      <c r="L103" s="131"/>
      <c r="M103" s="131"/>
      <c r="N103" s="131"/>
      <c r="O103" s="129"/>
      <c r="P103" s="124"/>
      <c r="Q103" s="124"/>
      <c r="R103" s="129"/>
      <c r="S103" s="128"/>
      <c r="T103" s="127"/>
      <c r="U103" s="127"/>
      <c r="V103" s="124"/>
      <c r="W103" s="11"/>
    </row>
    <row r="104" spans="9:23" x14ac:dyDescent="0.35">
      <c r="I104" s="124"/>
      <c r="J104" s="132"/>
      <c r="K104" s="132"/>
      <c r="L104" s="131"/>
      <c r="M104" s="131"/>
      <c r="N104" s="131"/>
      <c r="O104" s="129"/>
      <c r="P104" s="124"/>
      <c r="Q104" s="124"/>
      <c r="R104" s="129"/>
      <c r="S104" s="128"/>
      <c r="T104" s="127"/>
      <c r="U104" s="127"/>
      <c r="V104" s="124"/>
      <c r="W104" s="11"/>
    </row>
    <row r="105" spans="9:23" x14ac:dyDescent="0.35">
      <c r="I105" s="124"/>
      <c r="J105" s="132"/>
      <c r="K105" s="132"/>
      <c r="L105" s="131"/>
      <c r="M105" s="131"/>
      <c r="N105" s="131"/>
      <c r="O105" s="129"/>
      <c r="P105" s="124"/>
      <c r="Q105" s="124"/>
      <c r="R105" s="129"/>
      <c r="S105" s="128"/>
      <c r="T105" s="127"/>
      <c r="U105" s="127"/>
      <c r="V105" s="124"/>
      <c r="W105" s="11"/>
    </row>
    <row r="106" spans="9:23" x14ac:dyDescent="0.35">
      <c r="I106" s="124"/>
      <c r="J106" s="132"/>
      <c r="K106" s="132"/>
      <c r="L106" s="131"/>
      <c r="M106" s="131"/>
      <c r="N106" s="131"/>
      <c r="O106" s="129"/>
      <c r="P106" s="124"/>
      <c r="Q106" s="124"/>
      <c r="R106" s="129"/>
      <c r="S106" s="128"/>
      <c r="T106" s="127"/>
      <c r="U106" s="127"/>
      <c r="V106" s="124"/>
      <c r="W106" s="11"/>
    </row>
    <row r="107" spans="9:23" x14ac:dyDescent="0.35">
      <c r="I107" s="124"/>
      <c r="J107" s="132"/>
      <c r="K107" s="132"/>
      <c r="L107" s="131"/>
      <c r="M107" s="131"/>
      <c r="N107" s="131"/>
      <c r="O107" s="129"/>
      <c r="P107" s="124"/>
      <c r="Q107" s="124"/>
      <c r="R107" s="129"/>
      <c r="S107" s="128"/>
      <c r="T107" s="127"/>
      <c r="U107" s="127"/>
      <c r="V107" s="124"/>
      <c r="W107" s="11"/>
    </row>
    <row r="108" spans="9:23" x14ac:dyDescent="0.35">
      <c r="I108" s="124"/>
      <c r="J108" s="132"/>
      <c r="K108" s="132"/>
      <c r="L108" s="131"/>
      <c r="M108" s="131"/>
      <c r="N108" s="131"/>
      <c r="O108" s="129"/>
      <c r="P108" s="124"/>
      <c r="Q108" s="124"/>
      <c r="R108" s="129"/>
      <c r="S108" s="128"/>
      <c r="T108" s="127"/>
      <c r="U108" s="127"/>
      <c r="V108" s="124"/>
      <c r="W108" s="11"/>
    </row>
    <row r="109" spans="9:23" x14ac:dyDescent="0.35">
      <c r="I109" s="124"/>
      <c r="J109" s="132"/>
      <c r="K109" s="132"/>
      <c r="L109" s="131"/>
      <c r="M109" s="131"/>
      <c r="N109" s="131"/>
      <c r="O109" s="129"/>
      <c r="P109" s="124"/>
      <c r="Q109" s="124"/>
      <c r="R109" s="129"/>
      <c r="S109" s="128"/>
      <c r="T109" s="127"/>
      <c r="U109" s="127"/>
      <c r="V109" s="124"/>
      <c r="W109" s="11"/>
    </row>
    <row r="110" spans="9:23" x14ac:dyDescent="0.35">
      <c r="I110" s="124"/>
      <c r="J110" s="124"/>
      <c r="K110" s="124"/>
      <c r="L110" s="124"/>
      <c r="M110" s="124"/>
      <c r="N110" s="130"/>
      <c r="O110" s="124"/>
      <c r="P110" s="124"/>
      <c r="Q110" s="124"/>
      <c r="R110" s="129"/>
      <c r="S110" s="128"/>
      <c r="T110" s="127"/>
      <c r="U110" s="127"/>
      <c r="V110" s="124"/>
      <c r="W110" s="11"/>
    </row>
    <row r="111" spans="9:23" x14ac:dyDescent="0.35">
      <c r="I111" s="124"/>
      <c r="J111" s="124"/>
      <c r="K111" s="124"/>
      <c r="L111" s="124"/>
      <c r="M111" s="124"/>
      <c r="N111" s="124"/>
      <c r="O111" s="124"/>
      <c r="P111" s="124"/>
      <c r="Q111" s="124"/>
      <c r="R111" s="129"/>
      <c r="S111" s="128"/>
      <c r="T111" s="127"/>
      <c r="U111" s="127"/>
      <c r="V111" s="124"/>
      <c r="W111" s="11"/>
    </row>
    <row r="112" spans="9:23" x14ac:dyDescent="0.35">
      <c r="I112" s="124"/>
      <c r="J112" s="124"/>
      <c r="K112" s="124"/>
      <c r="L112" s="124"/>
      <c r="M112" s="124"/>
      <c r="N112" s="124"/>
      <c r="O112" s="124"/>
      <c r="P112" s="124"/>
      <c r="Q112" s="124"/>
      <c r="R112" s="129"/>
      <c r="S112" s="128"/>
      <c r="T112" s="127"/>
      <c r="U112" s="127"/>
      <c r="V112" s="124"/>
    </row>
    <row r="113" spans="9:22" x14ac:dyDescent="0.35">
      <c r="I113" s="124"/>
      <c r="J113" s="124"/>
      <c r="K113" s="124"/>
      <c r="L113" s="124"/>
      <c r="M113" s="124"/>
      <c r="N113" s="124"/>
      <c r="O113" s="124"/>
      <c r="P113" s="124"/>
      <c r="Q113" s="124"/>
      <c r="R113" s="129"/>
      <c r="S113" s="128"/>
      <c r="T113" s="127"/>
      <c r="U113" s="127"/>
      <c r="V113" s="124"/>
    </row>
    <row r="114" spans="9:22" x14ac:dyDescent="0.35">
      <c r="I114" s="124"/>
      <c r="J114" s="124"/>
      <c r="K114" s="124"/>
      <c r="L114" s="124"/>
      <c r="M114" s="124"/>
      <c r="N114" s="124"/>
      <c r="O114" s="124"/>
      <c r="P114" s="124"/>
      <c r="Q114" s="124"/>
      <c r="R114" s="129"/>
      <c r="S114" s="128"/>
      <c r="T114" s="127"/>
      <c r="U114" s="127"/>
      <c r="V114" s="124"/>
    </row>
    <row r="115" spans="9:22" x14ac:dyDescent="0.35">
      <c r="I115" s="124"/>
      <c r="J115" s="124"/>
      <c r="K115" s="124"/>
      <c r="L115" s="124"/>
      <c r="M115" s="124"/>
      <c r="N115" s="124"/>
      <c r="O115" s="124"/>
      <c r="P115" s="124"/>
      <c r="Q115" s="124"/>
      <c r="R115" s="129"/>
      <c r="S115" s="128"/>
      <c r="T115" s="127"/>
      <c r="U115" s="127"/>
      <c r="V115" s="124"/>
    </row>
    <row r="116" spans="9:22" x14ac:dyDescent="0.35">
      <c r="I116" s="124"/>
      <c r="J116" s="124"/>
      <c r="K116" s="124"/>
      <c r="L116" s="124"/>
      <c r="M116" s="124"/>
      <c r="N116" s="124"/>
      <c r="O116" s="124"/>
      <c r="P116" s="124"/>
      <c r="Q116" s="124"/>
      <c r="R116" s="129"/>
      <c r="S116" s="128"/>
      <c r="T116" s="127"/>
      <c r="U116" s="127"/>
      <c r="V116" s="124"/>
    </row>
    <row r="117" spans="9:22" x14ac:dyDescent="0.35">
      <c r="I117" s="124"/>
      <c r="J117" s="124"/>
      <c r="K117" s="124"/>
      <c r="L117" s="124"/>
      <c r="M117" s="124"/>
      <c r="N117" s="124"/>
      <c r="O117" s="124"/>
      <c r="P117" s="124"/>
      <c r="Q117" s="124"/>
      <c r="R117" s="129"/>
      <c r="S117" s="128"/>
      <c r="T117" s="127"/>
      <c r="U117" s="127"/>
      <c r="V117" s="124"/>
    </row>
    <row r="118" spans="9:22" x14ac:dyDescent="0.35">
      <c r="I118" s="124"/>
      <c r="J118" s="124"/>
      <c r="K118" s="124"/>
      <c r="L118" s="124"/>
      <c r="M118" s="124"/>
      <c r="N118" s="124"/>
      <c r="O118" s="124"/>
      <c r="P118" s="124"/>
      <c r="Q118" s="124"/>
      <c r="R118" s="129"/>
      <c r="S118" s="128"/>
      <c r="T118" s="127"/>
      <c r="U118" s="127"/>
      <c r="V118" s="124"/>
    </row>
    <row r="119" spans="9:22" x14ac:dyDescent="0.35">
      <c r="I119" s="124"/>
      <c r="J119" s="124"/>
      <c r="K119" s="124"/>
      <c r="L119" s="124"/>
      <c r="M119" s="124"/>
      <c r="N119" s="124"/>
      <c r="O119" s="124"/>
      <c r="P119" s="124"/>
      <c r="Q119" s="124"/>
      <c r="R119" s="129"/>
      <c r="S119" s="128"/>
      <c r="T119" s="127"/>
      <c r="U119" s="127"/>
      <c r="V119" s="124"/>
    </row>
    <row r="120" spans="9:22" x14ac:dyDescent="0.35">
      <c r="I120" s="124"/>
      <c r="J120" s="124"/>
      <c r="K120" s="124"/>
      <c r="L120" s="124"/>
      <c r="M120" s="124"/>
      <c r="N120" s="124"/>
      <c r="O120" s="124"/>
      <c r="P120" s="124"/>
      <c r="Q120" s="124"/>
      <c r="R120" s="129"/>
      <c r="S120" s="128"/>
      <c r="T120" s="127"/>
      <c r="U120" s="127"/>
      <c r="V120" s="124"/>
    </row>
    <row r="121" spans="9:22" x14ac:dyDescent="0.35">
      <c r="I121" s="124"/>
      <c r="J121" s="124"/>
      <c r="K121" s="124"/>
      <c r="L121" s="124"/>
      <c r="M121" s="124"/>
      <c r="N121" s="124"/>
      <c r="O121" s="124"/>
      <c r="P121" s="124"/>
      <c r="Q121" s="124"/>
      <c r="R121" s="129"/>
      <c r="S121" s="128"/>
      <c r="T121" s="127"/>
      <c r="U121" s="127"/>
      <c r="V121" s="124"/>
    </row>
    <row r="122" spans="9:22" x14ac:dyDescent="0.35">
      <c r="I122" s="124"/>
      <c r="J122" s="124"/>
      <c r="K122" s="124"/>
      <c r="L122" s="124"/>
      <c r="M122" s="124"/>
      <c r="N122" s="124"/>
      <c r="O122" s="124"/>
      <c r="P122" s="124"/>
      <c r="Q122" s="124"/>
      <c r="R122" s="129"/>
      <c r="S122" s="128"/>
      <c r="T122" s="127"/>
      <c r="U122" s="127"/>
      <c r="V122" s="124"/>
    </row>
    <row r="123" spans="9:22" x14ac:dyDescent="0.35">
      <c r="I123" s="124"/>
      <c r="J123" s="124"/>
      <c r="K123" s="124"/>
      <c r="L123" s="124"/>
      <c r="M123" s="124"/>
      <c r="N123" s="124"/>
      <c r="O123" s="124"/>
      <c r="P123" s="124"/>
      <c r="Q123" s="124"/>
      <c r="R123" s="129"/>
      <c r="S123" s="128"/>
      <c r="T123" s="127"/>
      <c r="U123" s="127"/>
      <c r="V123" s="124"/>
    </row>
    <row r="124" spans="9:22" x14ac:dyDescent="0.35">
      <c r="I124" s="124"/>
      <c r="J124" s="124"/>
      <c r="K124" s="124"/>
      <c r="L124" s="124"/>
      <c r="M124" s="124"/>
      <c r="N124" s="124"/>
      <c r="O124" s="124"/>
      <c r="P124" s="124"/>
      <c r="Q124" s="124"/>
      <c r="R124" s="129"/>
      <c r="S124" s="128"/>
      <c r="T124" s="127"/>
      <c r="U124" s="127"/>
      <c r="V124" s="124"/>
    </row>
    <row r="125" spans="9:22" x14ac:dyDescent="0.35">
      <c r="I125" s="124"/>
      <c r="J125" s="124"/>
      <c r="K125" s="124"/>
      <c r="L125" s="124"/>
      <c r="M125" s="124"/>
      <c r="N125" s="124"/>
      <c r="O125" s="124"/>
      <c r="P125" s="124"/>
      <c r="Q125" s="124"/>
      <c r="R125" s="129"/>
      <c r="S125" s="128"/>
      <c r="T125" s="127"/>
      <c r="U125" s="127"/>
      <c r="V125" s="124"/>
    </row>
    <row r="126" spans="9:22" x14ac:dyDescent="0.35">
      <c r="I126" s="124"/>
      <c r="J126" s="124"/>
      <c r="K126" s="124"/>
      <c r="L126" s="124"/>
      <c r="M126" s="124"/>
      <c r="N126" s="124"/>
      <c r="O126" s="124"/>
      <c r="P126" s="124"/>
      <c r="Q126" s="124"/>
      <c r="R126" s="129"/>
      <c r="S126" s="128"/>
      <c r="T126" s="127"/>
      <c r="U126" s="127"/>
      <c r="V126" s="124"/>
    </row>
    <row r="127" spans="9:22" x14ac:dyDescent="0.35">
      <c r="I127" s="124"/>
      <c r="J127" s="124"/>
      <c r="K127" s="124"/>
      <c r="L127" s="124"/>
      <c r="M127" s="124"/>
      <c r="N127" s="124"/>
      <c r="O127" s="124"/>
      <c r="P127" s="124"/>
      <c r="Q127" s="124"/>
      <c r="R127" s="129"/>
      <c r="S127" s="128"/>
      <c r="T127" s="127"/>
      <c r="U127" s="127"/>
      <c r="V127" s="124"/>
    </row>
    <row r="128" spans="9:22" x14ac:dyDescent="0.35">
      <c r="I128" s="124"/>
      <c r="J128" s="124"/>
      <c r="K128" s="124"/>
      <c r="L128" s="124"/>
      <c r="M128" s="124"/>
      <c r="N128" s="124"/>
      <c r="O128" s="124"/>
      <c r="P128" s="124"/>
      <c r="Q128" s="124"/>
      <c r="R128" s="129"/>
      <c r="S128" s="128"/>
      <c r="T128" s="127"/>
      <c r="U128" s="127"/>
      <c r="V128" s="124"/>
    </row>
    <row r="129" spans="9:22" x14ac:dyDescent="0.35">
      <c r="I129" s="124"/>
      <c r="J129" s="124"/>
      <c r="K129" s="124"/>
      <c r="L129" s="124"/>
      <c r="M129" s="124"/>
      <c r="N129" s="124"/>
      <c r="O129" s="124"/>
      <c r="P129" s="124"/>
      <c r="Q129" s="124"/>
      <c r="R129" s="129"/>
      <c r="S129" s="128"/>
      <c r="T129" s="127"/>
      <c r="U129" s="127"/>
      <c r="V129" s="124"/>
    </row>
    <row r="130" spans="9:22" x14ac:dyDescent="0.35">
      <c r="I130" s="124"/>
      <c r="J130" s="124"/>
      <c r="K130" s="124"/>
      <c r="L130" s="124"/>
      <c r="M130" s="124"/>
      <c r="N130" s="124"/>
      <c r="O130" s="124"/>
      <c r="P130" s="124"/>
      <c r="Q130" s="124"/>
      <c r="R130" s="129"/>
      <c r="S130" s="128"/>
      <c r="T130" s="127"/>
      <c r="U130" s="127"/>
      <c r="V130" s="124"/>
    </row>
    <row r="131" spans="9:22" x14ac:dyDescent="0.35">
      <c r="I131" s="124"/>
      <c r="J131" s="124"/>
      <c r="K131" s="124"/>
      <c r="L131" s="124"/>
      <c r="M131" s="124"/>
      <c r="N131" s="124"/>
      <c r="O131" s="124"/>
      <c r="P131" s="124"/>
      <c r="Q131" s="124"/>
      <c r="R131" s="129"/>
      <c r="S131" s="128"/>
      <c r="T131" s="127"/>
      <c r="U131" s="127"/>
      <c r="V131" s="124"/>
    </row>
    <row r="132" spans="9:22" x14ac:dyDescent="0.35">
      <c r="I132" s="124"/>
      <c r="J132" s="124"/>
      <c r="K132" s="124"/>
      <c r="L132" s="124"/>
      <c r="M132" s="124"/>
      <c r="N132" s="124"/>
      <c r="O132" s="124"/>
      <c r="P132" s="124"/>
      <c r="Q132" s="124"/>
      <c r="R132" s="129"/>
      <c r="S132" s="128"/>
      <c r="T132" s="127"/>
      <c r="U132" s="127"/>
      <c r="V132" s="124"/>
    </row>
    <row r="133" spans="9:22" x14ac:dyDescent="0.35">
      <c r="I133" s="124"/>
      <c r="J133" s="124"/>
      <c r="K133" s="124"/>
      <c r="L133" s="124"/>
      <c r="M133" s="124"/>
      <c r="N133" s="124"/>
      <c r="O133" s="124"/>
      <c r="P133" s="124"/>
      <c r="Q133" s="124"/>
      <c r="R133" s="129"/>
      <c r="S133" s="128"/>
      <c r="T133" s="127"/>
      <c r="U133" s="127"/>
      <c r="V133" s="124"/>
    </row>
    <row r="134" spans="9:22" x14ac:dyDescent="0.35">
      <c r="I134" s="124"/>
      <c r="J134" s="124"/>
      <c r="K134" s="124"/>
      <c r="L134" s="124"/>
      <c r="M134" s="124"/>
      <c r="N134" s="124"/>
      <c r="O134" s="124"/>
      <c r="P134" s="124"/>
      <c r="Q134" s="124"/>
      <c r="R134" s="129"/>
      <c r="S134" s="128"/>
      <c r="T134" s="127"/>
      <c r="U134" s="127"/>
      <c r="V134" s="124"/>
    </row>
    <row r="135" spans="9:22" x14ac:dyDescent="0.35">
      <c r="I135" s="124"/>
      <c r="J135" s="124"/>
      <c r="K135" s="124"/>
      <c r="L135" s="124"/>
      <c r="M135" s="124"/>
      <c r="N135" s="124"/>
      <c r="O135" s="124"/>
      <c r="P135" s="124"/>
      <c r="Q135" s="124"/>
      <c r="R135" s="129"/>
      <c r="S135" s="128"/>
      <c r="T135" s="127"/>
      <c r="U135" s="127"/>
      <c r="V135" s="124"/>
    </row>
    <row r="136" spans="9:22" x14ac:dyDescent="0.35">
      <c r="I136" s="124"/>
      <c r="J136" s="124"/>
      <c r="K136" s="124"/>
      <c r="L136" s="124"/>
      <c r="M136" s="124"/>
      <c r="N136" s="124"/>
      <c r="O136" s="124"/>
      <c r="P136" s="124"/>
      <c r="Q136" s="124"/>
      <c r="R136" s="129"/>
      <c r="S136" s="128"/>
      <c r="T136" s="127"/>
      <c r="U136" s="127"/>
      <c r="V136" s="124"/>
    </row>
    <row r="137" spans="9:22" x14ac:dyDescent="0.35">
      <c r="I137" s="124"/>
      <c r="J137" s="124"/>
      <c r="K137" s="124"/>
      <c r="L137" s="124"/>
      <c r="M137" s="124"/>
      <c r="N137" s="124"/>
      <c r="O137" s="124"/>
      <c r="P137" s="124"/>
      <c r="Q137" s="124"/>
      <c r="R137" s="129"/>
      <c r="S137" s="128"/>
      <c r="T137" s="127"/>
      <c r="U137" s="127"/>
      <c r="V137" s="124"/>
    </row>
    <row r="138" spans="9:22" x14ac:dyDescent="0.35">
      <c r="I138" s="124"/>
      <c r="J138" s="124"/>
      <c r="K138" s="124"/>
      <c r="L138" s="124"/>
      <c r="M138" s="124"/>
      <c r="N138" s="124"/>
      <c r="O138" s="124"/>
      <c r="P138" s="124"/>
      <c r="Q138" s="124"/>
      <c r="R138" s="129"/>
      <c r="S138" s="128"/>
      <c r="T138" s="127"/>
      <c r="U138" s="127"/>
      <c r="V138" s="124"/>
    </row>
    <row r="139" spans="9:22" x14ac:dyDescent="0.35">
      <c r="I139" s="124"/>
      <c r="J139" s="124"/>
      <c r="K139" s="124"/>
      <c r="L139" s="124"/>
      <c r="M139" s="124"/>
      <c r="N139" s="124"/>
      <c r="O139" s="124"/>
      <c r="P139" s="124"/>
      <c r="Q139" s="124"/>
      <c r="R139" s="129"/>
      <c r="S139" s="128"/>
      <c r="T139" s="127"/>
      <c r="U139" s="127"/>
      <c r="V139" s="124"/>
    </row>
    <row r="140" spans="9:22" x14ac:dyDescent="0.35">
      <c r="I140" s="124"/>
      <c r="J140" s="124"/>
      <c r="K140" s="124"/>
      <c r="L140" s="124"/>
      <c r="M140" s="124"/>
      <c r="N140" s="124"/>
      <c r="O140" s="124"/>
      <c r="P140" s="124"/>
      <c r="Q140" s="124"/>
      <c r="R140" s="129"/>
      <c r="S140" s="128"/>
      <c r="T140" s="127"/>
      <c r="U140" s="127"/>
      <c r="V140" s="124"/>
    </row>
    <row r="141" spans="9:22" x14ac:dyDescent="0.35">
      <c r="I141" s="124"/>
      <c r="J141" s="124"/>
      <c r="K141" s="124"/>
      <c r="L141" s="124"/>
      <c r="M141" s="124"/>
      <c r="N141" s="124"/>
      <c r="O141" s="124"/>
      <c r="P141" s="124"/>
      <c r="Q141" s="124"/>
      <c r="R141" s="129"/>
      <c r="S141" s="128"/>
      <c r="T141" s="127"/>
      <c r="U141" s="127"/>
      <c r="V141" s="124"/>
    </row>
    <row r="142" spans="9:22" x14ac:dyDescent="0.35">
      <c r="I142" s="124"/>
      <c r="J142" s="124"/>
      <c r="K142" s="124"/>
      <c r="L142" s="124"/>
      <c r="M142" s="124"/>
      <c r="N142" s="124"/>
      <c r="O142" s="124"/>
      <c r="P142" s="124"/>
      <c r="Q142" s="124"/>
      <c r="R142" s="129"/>
      <c r="S142" s="128"/>
      <c r="T142" s="127"/>
      <c r="U142" s="127"/>
      <c r="V142" s="124"/>
    </row>
    <row r="143" spans="9:22" x14ac:dyDescent="0.35">
      <c r="I143" s="124"/>
      <c r="J143" s="124"/>
      <c r="K143" s="124"/>
      <c r="L143" s="124"/>
      <c r="M143" s="124"/>
      <c r="N143" s="124"/>
      <c r="O143" s="124"/>
      <c r="P143" s="124"/>
      <c r="Q143" s="124"/>
      <c r="R143" s="129"/>
      <c r="S143" s="128"/>
      <c r="T143" s="127"/>
      <c r="U143" s="127"/>
      <c r="V143" s="124"/>
    </row>
    <row r="144" spans="9:22" x14ac:dyDescent="0.35">
      <c r="I144" s="124"/>
      <c r="J144" s="124"/>
      <c r="K144" s="124"/>
      <c r="L144" s="124"/>
      <c r="M144" s="124"/>
      <c r="N144" s="124"/>
      <c r="O144" s="124"/>
      <c r="P144" s="124"/>
      <c r="Q144" s="124"/>
      <c r="R144" s="129"/>
      <c r="S144" s="128"/>
      <c r="T144" s="127"/>
      <c r="U144" s="127"/>
      <c r="V144" s="124"/>
    </row>
    <row r="145" spans="9:22" x14ac:dyDescent="0.35">
      <c r="I145" s="124"/>
      <c r="J145" s="124"/>
      <c r="K145" s="124"/>
      <c r="L145" s="124"/>
      <c r="M145" s="124"/>
      <c r="N145" s="124"/>
      <c r="O145" s="124"/>
      <c r="P145" s="124"/>
      <c r="Q145" s="124"/>
      <c r="R145" s="129"/>
      <c r="S145" s="128"/>
      <c r="T145" s="127"/>
      <c r="U145" s="127"/>
      <c r="V145" s="124"/>
    </row>
    <row r="146" spans="9:22" x14ac:dyDescent="0.35">
      <c r="I146" s="124"/>
      <c r="J146" s="124"/>
      <c r="K146" s="124"/>
      <c r="L146" s="124"/>
      <c r="M146" s="124"/>
      <c r="N146" s="124"/>
      <c r="O146" s="124"/>
      <c r="P146" s="124"/>
      <c r="Q146" s="124"/>
      <c r="R146" s="129"/>
      <c r="S146" s="128"/>
      <c r="T146" s="127"/>
      <c r="U146" s="127"/>
      <c r="V146" s="124"/>
    </row>
    <row r="147" spans="9:22" x14ac:dyDescent="0.35">
      <c r="I147" s="124"/>
      <c r="J147" s="124"/>
      <c r="K147" s="124"/>
      <c r="L147" s="124"/>
      <c r="M147" s="124"/>
      <c r="N147" s="124"/>
      <c r="O147" s="124"/>
      <c r="P147" s="124"/>
      <c r="Q147" s="124"/>
      <c r="R147" s="129"/>
      <c r="S147" s="128"/>
      <c r="T147" s="127"/>
      <c r="U147" s="127"/>
      <c r="V147" s="124"/>
    </row>
    <row r="148" spans="9:22" x14ac:dyDescent="0.35">
      <c r="I148" s="124"/>
      <c r="J148" s="124"/>
      <c r="K148" s="124"/>
      <c r="L148" s="124"/>
      <c r="M148" s="124"/>
      <c r="N148" s="124"/>
      <c r="O148" s="124"/>
      <c r="P148" s="124"/>
      <c r="Q148" s="124"/>
      <c r="R148" s="129"/>
      <c r="S148" s="128"/>
      <c r="T148" s="127"/>
      <c r="U148" s="127"/>
      <c r="V148" s="124"/>
    </row>
    <row r="149" spans="9:22" x14ac:dyDescent="0.35">
      <c r="I149" s="124"/>
      <c r="J149" s="124"/>
      <c r="K149" s="124"/>
      <c r="L149" s="124"/>
      <c r="M149" s="124"/>
      <c r="N149" s="124"/>
      <c r="O149" s="124"/>
      <c r="P149" s="124"/>
      <c r="Q149" s="124"/>
      <c r="R149" s="129"/>
      <c r="S149" s="128"/>
      <c r="T149" s="127"/>
      <c r="U149" s="127"/>
      <c r="V149" s="124"/>
    </row>
    <row r="150" spans="9:22" x14ac:dyDescent="0.35">
      <c r="I150" s="124"/>
      <c r="J150" s="124"/>
      <c r="K150" s="124"/>
      <c r="L150" s="124"/>
      <c r="M150" s="124"/>
      <c r="N150" s="124"/>
      <c r="O150" s="124"/>
      <c r="P150" s="124"/>
      <c r="Q150" s="124"/>
      <c r="R150" s="129"/>
      <c r="S150" s="128"/>
      <c r="T150" s="127"/>
      <c r="U150" s="127"/>
      <c r="V150" s="124"/>
    </row>
    <row r="151" spans="9:22" x14ac:dyDescent="0.35">
      <c r="I151" s="124"/>
      <c r="J151" s="124"/>
      <c r="K151" s="124"/>
      <c r="L151" s="124"/>
      <c r="M151" s="124"/>
      <c r="N151" s="124"/>
      <c r="O151" s="124"/>
      <c r="P151" s="124"/>
      <c r="Q151" s="124"/>
      <c r="R151" s="129"/>
      <c r="S151" s="128"/>
      <c r="T151" s="127"/>
      <c r="U151" s="127"/>
      <c r="V151" s="124"/>
    </row>
    <row r="152" spans="9:22" x14ac:dyDescent="0.35">
      <c r="I152" s="124"/>
      <c r="J152" s="124"/>
      <c r="K152" s="124"/>
      <c r="L152" s="124"/>
      <c r="M152" s="124"/>
      <c r="N152" s="124"/>
      <c r="O152" s="124"/>
      <c r="P152" s="124"/>
      <c r="Q152" s="124"/>
      <c r="R152" s="124"/>
      <c r="S152" s="123"/>
      <c r="T152" s="122"/>
      <c r="U152" s="121"/>
      <c r="V152" s="120"/>
    </row>
  </sheetData>
  <mergeCells count="3">
    <mergeCell ref="A31:F31"/>
    <mergeCell ref="A33:C33"/>
    <mergeCell ref="A38:C38"/>
  </mergeCells>
  <hyperlinks>
    <hyperlink ref="A38:C38" location="'ВЫБОР РАЙОНА'!A1" display="Назад к выбору района" xr:uid="{00000000-0004-0000-10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17</vt:i4>
      </vt:variant>
    </vt:vector>
  </HeadingPairs>
  <TitlesOfParts>
    <vt:vector size="17" baseType="lpstr">
      <vt:lpstr>ВЫБОР РАЙОНА</vt:lpstr>
      <vt:lpstr>Красносельский р-н</vt:lpstr>
      <vt:lpstr>Калининский р-н</vt:lpstr>
      <vt:lpstr>Кировский р-н</vt:lpstr>
      <vt:lpstr>Центральный р-н</vt:lpstr>
      <vt:lpstr>Выборгский р-н</vt:lpstr>
      <vt:lpstr>Фрунзенский р-н</vt:lpstr>
      <vt:lpstr>Московский р-н</vt:lpstr>
      <vt:lpstr>Приморский р-н</vt:lpstr>
      <vt:lpstr>Петроградский </vt:lpstr>
      <vt:lpstr>Невский р-н</vt:lpstr>
      <vt:lpstr>Красногвардейский р-н</vt:lpstr>
      <vt:lpstr>Василеостровский</vt:lpstr>
      <vt:lpstr>Адмиралтейский</vt:lpstr>
      <vt:lpstr>Курортный</vt:lpstr>
      <vt:lpstr>Мурино</vt:lpstr>
      <vt:lpstr>Кудрово</vt:lpstr>
    </vt:vector>
  </TitlesOfParts>
  <Company>SPecialiST RePack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Петр</cp:lastModifiedBy>
  <cp:lastPrinted>2023-01-19T10:45:51Z</cp:lastPrinted>
  <dcterms:created xsi:type="dcterms:W3CDTF">2021-10-26T11:10:59Z</dcterms:created>
  <dcterms:modified xsi:type="dcterms:W3CDTF">2025-08-04T13:18:59Z</dcterms:modified>
</cp:coreProperties>
</file>