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/>
  <mc:AlternateContent xmlns:mc="http://schemas.openxmlformats.org/markup-compatibility/2006">
    <mc:Choice Requires="x15">
      <x15ac:absPath xmlns:x15ac="http://schemas.microsoft.com/office/spreadsheetml/2010/11/ac" url="C:\Users\User\Downloads\"/>
    </mc:Choice>
  </mc:AlternateContent>
  <xr:revisionPtr revIDLastSave="0" documentId="13_ncr:1_{2B8F4B04-F839-4A05-852E-307DCE61AD50}" xr6:coauthVersionLast="47" xr6:coauthVersionMax="47" xr10:uidLastSave="{00000000-0000-0000-0000-000000000000}"/>
  <bookViews>
    <workbookView xWindow="-120" yWindow="-120" windowWidth="29040" windowHeight="15720" tabRatio="900" xr2:uid="{00000000-000D-0000-FFFF-FFFF00000000}"/>
  </bookViews>
  <sheets>
    <sheet name="ВЫБОР РАЙОНА" sheetId="1" r:id="rId1"/>
    <sheet name="Красносельский р-н" sheetId="4" r:id="rId2"/>
    <sheet name="Красное Село" sheetId="28" r:id="rId3"/>
    <sheet name="Калининский р-н" sheetId="6" r:id="rId4"/>
    <sheet name="Кировский р-н" sheetId="7" r:id="rId5"/>
    <sheet name="Центральный р-н" sheetId="15" r:id="rId6"/>
    <sheet name="Выборгский р-н" sheetId="3" r:id="rId7"/>
    <sheet name="Фрунзенский р-н" sheetId="8" r:id="rId8"/>
    <sheet name="Московский р-н" sheetId="10" r:id="rId9"/>
    <sheet name="Приморский р-н" sheetId="9" r:id="rId10"/>
    <sheet name="Петроградский " sheetId="24" r:id="rId11"/>
    <sheet name="Невский р-н" sheetId="11" r:id="rId12"/>
    <sheet name="Красногвардейский р-н" sheetId="14" r:id="rId13"/>
    <sheet name="Василеостровский" sheetId="25" r:id="rId14"/>
    <sheet name="Адмиралтейский" sheetId="26" r:id="rId15"/>
    <sheet name="Курортный" sheetId="27" r:id="rId16"/>
    <sheet name="Мурино" sheetId="23" r:id="rId17"/>
    <sheet name="Кудрово" sheetId="22" r:id="rId18"/>
  </sheets>
  <definedNames>
    <definedName name="_xlnm._FilterDatabase" localSheetId="6" hidden="1">'Выборгский р-н'!#REF!</definedName>
    <definedName name="_xlnm._FilterDatabase" localSheetId="3" hidden="1">'Калининский р-н'!$P$19:$U$19</definedName>
    <definedName name="_xlnm._FilterDatabase" localSheetId="4" hidden="1">'Кировский р-н'!#REF!</definedName>
    <definedName name="_xlnm._FilterDatabase" localSheetId="12" hidden="1">'Красногвардейский р-н'!$I$1:$N$1</definedName>
    <definedName name="_xlnm._FilterDatabase" localSheetId="1" hidden="1">'Красносельский р-н'!$O$19:$T$19</definedName>
    <definedName name="_xlnm._FilterDatabase" localSheetId="17" hidden="1">Кудрово!$Q$1:$V$1</definedName>
    <definedName name="_xlnm._FilterDatabase" localSheetId="8" hidden="1">'Московский р-н'!$P$32:$U$32</definedName>
    <definedName name="_xlnm._FilterDatabase" localSheetId="16" hidden="1">Мурино!$Q$1:$V$1</definedName>
    <definedName name="_xlnm._FilterDatabase" localSheetId="11" hidden="1">'Невский р-н'!#REF!</definedName>
    <definedName name="_xlnm._FilterDatabase" localSheetId="9" hidden="1">'Приморский р-н'!$P$14:$U$14</definedName>
    <definedName name="_xlnm._FilterDatabase" localSheetId="7" hidden="1">'Фрунзенский р-н'!$P$74:$U$74</definedName>
    <definedName name="_xlnm._FilterDatabase" localSheetId="5" hidden="1">'Центральный р-н'!$P$1:$U$1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M39" i="28" l="1"/>
  <c r="L39" i="28"/>
  <c r="L46" i="27" l="1"/>
  <c r="C32" i="27" s="1"/>
  <c r="B35" i="27" s="1"/>
  <c r="G21" i="1" s="1"/>
  <c r="M45" i="27"/>
  <c r="M44" i="27"/>
  <c r="M43" i="27"/>
  <c r="M42" i="27"/>
  <c r="M41" i="27"/>
  <c r="M40" i="27"/>
  <c r="M39" i="27"/>
  <c r="M38" i="27"/>
  <c r="M37" i="27"/>
  <c r="M36" i="27"/>
  <c r="M35" i="27"/>
  <c r="M34" i="27"/>
  <c r="M33" i="27"/>
  <c r="M32" i="27"/>
  <c r="M31" i="27"/>
  <c r="M30" i="27"/>
  <c r="M29" i="27"/>
  <c r="M28" i="27"/>
  <c r="M27" i="27"/>
  <c r="M26" i="27"/>
  <c r="M25" i="27"/>
  <c r="M24" i="27"/>
  <c r="M23" i="27"/>
  <c r="M22" i="27"/>
  <c r="M21" i="27"/>
  <c r="M20" i="27"/>
  <c r="M19" i="27"/>
  <c r="M18" i="27"/>
  <c r="M17" i="27"/>
  <c r="M16" i="27"/>
  <c r="M15" i="27"/>
  <c r="M14" i="27"/>
  <c r="M13" i="27"/>
  <c r="M12" i="27"/>
  <c r="M11" i="27"/>
  <c r="M10" i="27"/>
  <c r="M9" i="27"/>
  <c r="M8" i="27"/>
  <c r="M7" i="27"/>
  <c r="M6" i="27"/>
  <c r="M5" i="27"/>
  <c r="M4" i="27"/>
  <c r="M3" i="27"/>
  <c r="M2" i="27"/>
  <c r="M46" i="27" l="1"/>
  <c r="E35" i="23" l="1"/>
  <c r="D35" i="23"/>
  <c r="C39" i="26"/>
  <c r="E38" i="26"/>
  <c r="D38" i="26"/>
  <c r="E37" i="26"/>
  <c r="E39" i="26" s="1"/>
  <c r="D37" i="26"/>
  <c r="D48" i="4"/>
  <c r="D47" i="4"/>
  <c r="C49" i="4"/>
  <c r="M87" i="4"/>
  <c r="L87" i="4"/>
  <c r="C31" i="4" s="1"/>
  <c r="F39" i="25"/>
  <c r="C39" i="25"/>
  <c r="D39" i="25" s="1"/>
  <c r="M75" i="25"/>
  <c r="L75" i="25"/>
  <c r="C41" i="3"/>
  <c r="U53" i="3"/>
  <c r="T53" i="3"/>
  <c r="O17" i="23"/>
  <c r="N17" i="23"/>
  <c r="C30" i="23" s="1"/>
  <c r="T12" i="9"/>
  <c r="C34" i="9" s="1"/>
  <c r="F30" i="23" l="1"/>
  <c r="E30" i="23"/>
  <c r="D30" i="23"/>
  <c r="D39" i="26"/>
  <c r="E39" i="25"/>
  <c r="E32" i="27"/>
  <c r="E33" i="27" s="1"/>
  <c r="F32" i="27"/>
  <c r="F33" i="27" s="1"/>
  <c r="C33" i="27"/>
  <c r="D32" i="27"/>
  <c r="D33" i="27" s="1"/>
  <c r="D49" i="4"/>
  <c r="E48" i="4"/>
  <c r="E47" i="4"/>
  <c r="E31" i="4"/>
  <c r="F31" i="4"/>
  <c r="D31" i="4"/>
  <c r="K16" i="24"/>
  <c r="J16" i="24"/>
  <c r="C44" i="24" s="1"/>
  <c r="D44" i="24" s="1"/>
  <c r="D45" i="24" s="1"/>
  <c r="C45" i="24" l="1"/>
  <c r="E44" i="24"/>
  <c r="E45" i="24" s="1"/>
  <c r="E49" i="4"/>
  <c r="C38" i="14"/>
  <c r="C39" i="14" s="1"/>
  <c r="T90" i="6"/>
  <c r="C33" i="6" s="1"/>
  <c r="U89" i="6"/>
  <c r="U88" i="6"/>
  <c r="U87" i="6"/>
  <c r="U86" i="6"/>
  <c r="U85" i="6"/>
  <c r="U84" i="6"/>
  <c r="U83" i="6"/>
  <c r="U82" i="6"/>
  <c r="U81" i="6"/>
  <c r="U80" i="6"/>
  <c r="U79" i="6"/>
  <c r="U78" i="6"/>
  <c r="U77" i="6"/>
  <c r="U76" i="6"/>
  <c r="U75" i="6"/>
  <c r="U74" i="6"/>
  <c r="T31" i="6"/>
  <c r="C32" i="6" s="1"/>
  <c r="U30" i="6"/>
  <c r="U29" i="6"/>
  <c r="U28" i="6"/>
  <c r="U27" i="6"/>
  <c r="U26" i="6"/>
  <c r="U60" i="6"/>
  <c r="D38" i="14" l="1"/>
  <c r="D39" i="14" s="1"/>
  <c r="E38" i="14"/>
  <c r="E39" i="14" s="1"/>
  <c r="U90" i="6"/>
  <c r="L65" i="26" l="1"/>
  <c r="C43" i="26" s="1"/>
  <c r="M37" i="26"/>
  <c r="M38" i="26"/>
  <c r="M39" i="26"/>
  <c r="M40" i="26"/>
  <c r="M41" i="26"/>
  <c r="M42" i="26"/>
  <c r="M43" i="26"/>
  <c r="M44" i="26"/>
  <c r="M45" i="26"/>
  <c r="M46" i="26"/>
  <c r="M47" i="26"/>
  <c r="M48" i="26"/>
  <c r="M49" i="26"/>
  <c r="M50" i="26"/>
  <c r="M51" i="26"/>
  <c r="M52" i="26"/>
  <c r="M53" i="26"/>
  <c r="M54" i="26"/>
  <c r="M55" i="26"/>
  <c r="M56" i="26"/>
  <c r="M57" i="26"/>
  <c r="M58" i="26"/>
  <c r="M59" i="26"/>
  <c r="M60" i="26"/>
  <c r="M61" i="26"/>
  <c r="M62" i="26"/>
  <c r="M63" i="26"/>
  <c r="M64" i="26"/>
  <c r="M36" i="26" l="1"/>
  <c r="M35" i="26"/>
  <c r="M34" i="26"/>
  <c r="M33" i="26"/>
  <c r="M32" i="26"/>
  <c r="M31" i="26"/>
  <c r="M30" i="26"/>
  <c r="M29" i="26"/>
  <c r="M28" i="26"/>
  <c r="M27" i="26"/>
  <c r="M26" i="26"/>
  <c r="M25" i="26"/>
  <c r="M24" i="26"/>
  <c r="M23" i="26"/>
  <c r="M22" i="26"/>
  <c r="M21" i="26"/>
  <c r="M20" i="26"/>
  <c r="M19" i="26"/>
  <c r="M18" i="26"/>
  <c r="M17" i="26"/>
  <c r="M16" i="26"/>
  <c r="M15" i="26"/>
  <c r="M14" i="26"/>
  <c r="M13" i="26"/>
  <c r="M12" i="26"/>
  <c r="M11" i="26"/>
  <c r="M10" i="26"/>
  <c r="M7" i="26"/>
  <c r="L7" i="26"/>
  <c r="C32" i="26" s="1"/>
  <c r="D32" i="26" s="1"/>
  <c r="M3" i="26"/>
  <c r="L3" i="26"/>
  <c r="C31" i="26" s="1"/>
  <c r="T29" i="9"/>
  <c r="T65" i="9"/>
  <c r="U61" i="9"/>
  <c r="U60" i="9"/>
  <c r="M26" i="11"/>
  <c r="N23" i="11"/>
  <c r="E70" i="9"/>
  <c r="D70" i="9"/>
  <c r="D71" i="9" s="1"/>
  <c r="C71" i="9"/>
  <c r="M65" i="26" l="1"/>
  <c r="E32" i="26"/>
  <c r="E31" i="26"/>
  <c r="E33" i="26" s="1"/>
  <c r="C33" i="26"/>
  <c r="F43" i="26"/>
  <c r="F44" i="26" s="1"/>
  <c r="C44" i="26"/>
  <c r="D43" i="26"/>
  <c r="D44" i="26" s="1"/>
  <c r="D31" i="26"/>
  <c r="D33" i="26" s="1"/>
  <c r="E43" i="26"/>
  <c r="E44" i="26" s="1"/>
  <c r="E32" i="25"/>
  <c r="C34" i="24"/>
  <c r="D34" i="24" s="1"/>
  <c r="D35" i="24" s="1"/>
  <c r="C65" i="9"/>
  <c r="D65" i="9" s="1"/>
  <c r="E46" i="3"/>
  <c r="E44" i="6"/>
  <c r="E45" i="6" s="1"/>
  <c r="T45" i="9"/>
  <c r="L38" i="25"/>
  <c r="C38" i="25" s="1"/>
  <c r="C40" i="25" s="1"/>
  <c r="M37" i="25"/>
  <c r="M36" i="25"/>
  <c r="M35" i="25"/>
  <c r="M34" i="25"/>
  <c r="M33" i="25"/>
  <c r="M32" i="25"/>
  <c r="T62" i="10"/>
  <c r="M31" i="25"/>
  <c r="E29" i="24"/>
  <c r="M120" i="7"/>
  <c r="C34" i="7" s="1"/>
  <c r="N119" i="7"/>
  <c r="N118" i="7"/>
  <c r="N117" i="7"/>
  <c r="N116" i="7"/>
  <c r="N115" i="7"/>
  <c r="N114" i="7"/>
  <c r="N113" i="7"/>
  <c r="N112" i="7"/>
  <c r="N111" i="7"/>
  <c r="N110" i="7"/>
  <c r="N109" i="7"/>
  <c r="N108" i="7"/>
  <c r="N107" i="7"/>
  <c r="N106" i="7"/>
  <c r="N105" i="7"/>
  <c r="N104" i="7"/>
  <c r="N103" i="7"/>
  <c r="N102" i="7"/>
  <c r="N101" i="7"/>
  <c r="T128" i="7"/>
  <c r="C33" i="7" s="1"/>
  <c r="U127" i="7"/>
  <c r="U126" i="7"/>
  <c r="U125" i="7"/>
  <c r="U124" i="7"/>
  <c r="U123" i="7"/>
  <c r="U122" i="7"/>
  <c r="U121" i="7"/>
  <c r="U120" i="7"/>
  <c r="U119" i="7"/>
  <c r="U118" i="7"/>
  <c r="U117" i="7"/>
  <c r="U116" i="7"/>
  <c r="U115" i="7"/>
  <c r="U114" i="7"/>
  <c r="U113" i="7"/>
  <c r="U112" i="7"/>
  <c r="U111" i="7"/>
  <c r="U110" i="7"/>
  <c r="U109" i="7"/>
  <c r="U108" i="7"/>
  <c r="U107" i="7"/>
  <c r="U106" i="7"/>
  <c r="U105" i="7"/>
  <c r="U104" i="7"/>
  <c r="U103" i="7"/>
  <c r="U102" i="7"/>
  <c r="U101" i="7"/>
  <c r="U100" i="7"/>
  <c r="U99" i="7"/>
  <c r="U98" i="7"/>
  <c r="U97" i="7"/>
  <c r="U96" i="7"/>
  <c r="U95" i="7"/>
  <c r="U94" i="7"/>
  <c r="U93" i="7"/>
  <c r="U92" i="7"/>
  <c r="U91" i="7"/>
  <c r="U90" i="7"/>
  <c r="T87" i="7"/>
  <c r="U86" i="7"/>
  <c r="U85" i="7"/>
  <c r="U84" i="7"/>
  <c r="U83" i="7"/>
  <c r="U82" i="7"/>
  <c r="U81" i="7"/>
  <c r="U80" i="7"/>
  <c r="U79" i="7"/>
  <c r="U78" i="7"/>
  <c r="U77" i="7"/>
  <c r="U76" i="7"/>
  <c r="U75" i="7"/>
  <c r="U74" i="7"/>
  <c r="U73" i="7"/>
  <c r="U72" i="7"/>
  <c r="U71" i="7"/>
  <c r="U70" i="7"/>
  <c r="U69" i="7"/>
  <c r="U68" i="7"/>
  <c r="U67" i="7"/>
  <c r="U66" i="7"/>
  <c r="U65" i="7"/>
  <c r="U64" i="7"/>
  <c r="U63" i="7"/>
  <c r="U62" i="7"/>
  <c r="T73" i="15"/>
  <c r="U71" i="15"/>
  <c r="U70" i="15"/>
  <c r="U69" i="15"/>
  <c r="U68" i="15"/>
  <c r="U67" i="15"/>
  <c r="U66" i="15"/>
  <c r="U65" i="15"/>
  <c r="U64" i="15"/>
  <c r="U63" i="15"/>
  <c r="K12" i="24"/>
  <c r="J12" i="24"/>
  <c r="C49" i="24" s="1"/>
  <c r="C75" i="9"/>
  <c r="B46" i="26" l="1"/>
  <c r="G18" i="1"/>
  <c r="D75" i="9"/>
  <c r="D76" i="9" s="1"/>
  <c r="E34" i="24"/>
  <c r="E35" i="24" s="1"/>
  <c r="C35" i="24"/>
  <c r="D66" i="9"/>
  <c r="E65" i="9"/>
  <c r="C66" i="9"/>
  <c r="E75" i="9"/>
  <c r="E76" i="9" s="1"/>
  <c r="D33" i="7"/>
  <c r="F33" i="7"/>
  <c r="E33" i="7"/>
  <c r="F34" i="7"/>
  <c r="E34" i="7"/>
  <c r="D34" i="7"/>
  <c r="D49" i="24"/>
  <c r="D50" i="24" s="1"/>
  <c r="E49" i="24"/>
  <c r="E50" i="24" s="1"/>
  <c r="C50" i="24"/>
  <c r="C76" i="9"/>
  <c r="C42" i="3"/>
  <c r="F41" i="3"/>
  <c r="F42" i="3" s="1"/>
  <c r="S63" i="4"/>
  <c r="T47" i="3"/>
  <c r="C36" i="3" s="1"/>
  <c r="U46" i="3"/>
  <c r="U45" i="3"/>
  <c r="U44" i="3"/>
  <c r="U43" i="3"/>
  <c r="U129" i="15"/>
  <c r="L5" i="25"/>
  <c r="E66" i="9" l="1"/>
  <c r="E71" i="9"/>
  <c r="D41" i="3"/>
  <c r="D42" i="3" s="1"/>
  <c r="E41" i="3"/>
  <c r="E42" i="3" s="1"/>
  <c r="N5" i="3"/>
  <c r="M5" i="3"/>
  <c r="E38" i="25" l="1"/>
  <c r="E40" i="25" s="1"/>
  <c r="M30" i="25"/>
  <c r="M29" i="25"/>
  <c r="M28" i="25"/>
  <c r="M27" i="25"/>
  <c r="M26" i="25"/>
  <c r="M25" i="25"/>
  <c r="M24" i="25"/>
  <c r="M23" i="25"/>
  <c r="M22" i="25"/>
  <c r="M21" i="25"/>
  <c r="M20" i="25"/>
  <c r="M19" i="25"/>
  <c r="M18" i="25"/>
  <c r="M17" i="25"/>
  <c r="M16" i="25"/>
  <c r="M15" i="25"/>
  <c r="M14" i="25"/>
  <c r="M13" i="25"/>
  <c r="M12" i="25"/>
  <c r="M38" i="25" l="1"/>
  <c r="D38" i="25"/>
  <c r="D40" i="25" s="1"/>
  <c r="F38" i="25"/>
  <c r="F40" i="25" s="1"/>
  <c r="C33" i="14" l="1"/>
  <c r="F33" i="14" s="1"/>
  <c r="F34" i="14" s="1"/>
  <c r="O10" i="23"/>
  <c r="N10" i="23"/>
  <c r="C29" i="23" s="1"/>
  <c r="T54" i="4"/>
  <c r="C38" i="7"/>
  <c r="N4" i="8"/>
  <c r="M4" i="8"/>
  <c r="C48" i="8" s="1"/>
  <c r="N48" i="9"/>
  <c r="M48" i="9"/>
  <c r="C46" i="9" s="1"/>
  <c r="N9" i="3"/>
  <c r="M9" i="3"/>
  <c r="C47" i="3" s="1"/>
  <c r="M12" i="4"/>
  <c r="L12" i="4"/>
  <c r="C42" i="4" s="1"/>
  <c r="E42" i="4" s="1"/>
  <c r="E43" i="4" s="1"/>
  <c r="N41" i="9"/>
  <c r="M41" i="9"/>
  <c r="C39" i="9" s="1"/>
  <c r="D39" i="9" s="1"/>
  <c r="L52" i="4"/>
  <c r="C27" i="4" s="1"/>
  <c r="M51" i="4"/>
  <c r="M50" i="4"/>
  <c r="M49" i="4"/>
  <c r="M48" i="4"/>
  <c r="M47" i="4"/>
  <c r="M46" i="4"/>
  <c r="M45" i="4"/>
  <c r="M44" i="4"/>
  <c r="M43" i="4"/>
  <c r="M42" i="4"/>
  <c r="M41" i="4"/>
  <c r="M40" i="4"/>
  <c r="M39" i="4"/>
  <c r="M38" i="4"/>
  <c r="M37" i="4"/>
  <c r="M36" i="4"/>
  <c r="M35" i="4"/>
  <c r="M34" i="4"/>
  <c r="M33" i="4"/>
  <c r="M32" i="4"/>
  <c r="M31" i="4"/>
  <c r="D38" i="7" l="1"/>
  <c r="D39" i="7" s="1"/>
  <c r="E38" i="7"/>
  <c r="C47" i="9"/>
  <c r="D46" i="9"/>
  <c r="D47" i="9" s="1"/>
  <c r="E46" i="9"/>
  <c r="E47" i="9" s="1"/>
  <c r="C48" i="3"/>
  <c r="E47" i="3"/>
  <c r="E48" i="3" s="1"/>
  <c r="D29" i="23"/>
  <c r="F29" i="23"/>
  <c r="E29" i="23"/>
  <c r="E33" i="14"/>
  <c r="E34" i="14" s="1"/>
  <c r="D33" i="14"/>
  <c r="D34" i="14" s="1"/>
  <c r="C34" i="14"/>
  <c r="E48" i="8"/>
  <c r="E49" i="8" s="1"/>
  <c r="F48" i="8"/>
  <c r="F49" i="8" s="1"/>
  <c r="D48" i="8"/>
  <c r="D49" i="8" s="1"/>
  <c r="E39" i="7"/>
  <c r="F38" i="7"/>
  <c r="F39" i="7" s="1"/>
  <c r="C39" i="7"/>
  <c r="C49" i="8"/>
  <c r="D47" i="3"/>
  <c r="C43" i="4"/>
  <c r="D42" i="4"/>
  <c r="D43" i="4" s="1"/>
  <c r="F39" i="9"/>
  <c r="E39" i="9"/>
  <c r="M52" i="4"/>
  <c r="N10" i="7"/>
  <c r="N11" i="7"/>
  <c r="N12" i="7"/>
  <c r="N13" i="7"/>
  <c r="N14" i="7"/>
  <c r="N15" i="7"/>
  <c r="N16" i="7"/>
  <c r="N17" i="7"/>
  <c r="N18" i="7"/>
  <c r="N19" i="7"/>
  <c r="N20" i="7"/>
  <c r="N21" i="7"/>
  <c r="N22" i="7"/>
  <c r="N23" i="7"/>
  <c r="N24" i="7"/>
  <c r="N25" i="7"/>
  <c r="N26" i="7"/>
  <c r="N27" i="7"/>
  <c r="N28" i="7"/>
  <c r="N29" i="7"/>
  <c r="N30" i="7"/>
  <c r="N31" i="7"/>
  <c r="N32" i="7"/>
  <c r="N33" i="7"/>
  <c r="N34" i="7"/>
  <c r="N35" i="7"/>
  <c r="N36" i="7"/>
  <c r="N37" i="7"/>
  <c r="N38" i="7"/>
  <c r="N39" i="7"/>
  <c r="N40" i="7"/>
  <c r="N41" i="7"/>
  <c r="N42" i="7"/>
  <c r="N43" i="7"/>
  <c r="N44" i="7"/>
  <c r="N45" i="7"/>
  <c r="N46" i="7"/>
  <c r="N47" i="7"/>
  <c r="N48" i="7"/>
  <c r="N49" i="7"/>
  <c r="N50" i="7"/>
  <c r="N51" i="7"/>
  <c r="N52" i="7"/>
  <c r="C45" i="6"/>
  <c r="D46" i="3"/>
  <c r="D44" i="6"/>
  <c r="D45" i="6" s="1"/>
  <c r="N7" i="9"/>
  <c r="M7" i="9"/>
  <c r="C51" i="9" s="1"/>
  <c r="M95" i="7"/>
  <c r="D48" i="3" l="1"/>
  <c r="E51" i="9"/>
  <c r="D51" i="9"/>
  <c r="T66" i="11"/>
  <c r="C27" i="11"/>
  <c r="M55" i="11"/>
  <c r="C30" i="11" s="1"/>
  <c r="N22" i="11"/>
  <c r="N21" i="11"/>
  <c r="E30" i="11" l="1"/>
  <c r="F30" i="11"/>
  <c r="M4" i="4" l="1"/>
  <c r="M8" i="4"/>
  <c r="M9" i="25"/>
  <c r="M5" i="25"/>
  <c r="N27" i="9"/>
  <c r="M27" i="9"/>
  <c r="C60" i="9" s="1"/>
  <c r="D60" i="9" l="1"/>
  <c r="E60" i="9"/>
  <c r="E61" i="9" s="1"/>
  <c r="L8" i="4"/>
  <c r="C37" i="4" s="1"/>
  <c r="C61" i="9" l="1"/>
  <c r="C55" i="9"/>
  <c r="E55" i="9" s="1"/>
  <c r="C54" i="9"/>
  <c r="E54" i="9" s="1"/>
  <c r="C53" i="9"/>
  <c r="E53" i="9" s="1"/>
  <c r="C52" i="9"/>
  <c r="E52" i="9" s="1"/>
  <c r="E56" i="9" l="1"/>
  <c r="C56" i="9"/>
  <c r="C39" i="24"/>
  <c r="C30" i="24"/>
  <c r="C45" i="10"/>
  <c r="E45" i="10" s="1"/>
  <c r="E46" i="10" s="1"/>
  <c r="C40" i="24" l="1"/>
  <c r="B54" i="24" s="1"/>
  <c r="G19" i="1" s="1"/>
  <c r="E39" i="24"/>
  <c r="C46" i="10"/>
  <c r="L9" i="25"/>
  <c r="D32" i="25" s="1"/>
  <c r="C31" i="25"/>
  <c r="E31" i="25" s="1"/>
  <c r="D31" i="25" l="1"/>
  <c r="C33" i="25"/>
  <c r="B42" i="25" s="1"/>
  <c r="G20" i="1" s="1"/>
  <c r="D39" i="24"/>
  <c r="D29" i="24"/>
  <c r="E30" i="24" s="1"/>
  <c r="D33" i="25" l="1"/>
  <c r="E33" i="25"/>
  <c r="D40" i="24"/>
  <c r="E40" i="24"/>
  <c r="D30" i="24"/>
  <c r="N19" i="6"/>
  <c r="N14" i="6"/>
  <c r="D52" i="9"/>
  <c r="D53" i="9"/>
  <c r="D54" i="9"/>
  <c r="D55" i="9"/>
  <c r="D56" i="9" l="1"/>
  <c r="D61" i="9"/>
  <c r="D45" i="10"/>
  <c r="D46" i="10" s="1"/>
  <c r="L4" i="4" l="1"/>
  <c r="C36" i="4" s="1"/>
  <c r="C38" i="4" s="1"/>
  <c r="L28" i="4"/>
  <c r="N37" i="9" l="1"/>
  <c r="M37" i="9"/>
  <c r="C42" i="9" s="1"/>
  <c r="N8" i="6"/>
  <c r="M8" i="6"/>
  <c r="C39" i="6" s="1"/>
  <c r="N31" i="9"/>
  <c r="M31" i="9"/>
  <c r="C38" i="9" s="1"/>
  <c r="C40" i="9" s="1"/>
  <c r="N13" i="10"/>
  <c r="M13" i="10"/>
  <c r="C40" i="10" s="1"/>
  <c r="N8" i="10"/>
  <c r="M8" i="10"/>
  <c r="C39" i="10" s="1"/>
  <c r="N16" i="8"/>
  <c r="M16" i="8"/>
  <c r="C45" i="8" s="1"/>
  <c r="N11" i="6"/>
  <c r="M11" i="6"/>
  <c r="C36" i="6" s="1"/>
  <c r="E36" i="4"/>
  <c r="D36" i="4"/>
  <c r="M93" i="10"/>
  <c r="N92" i="10"/>
  <c r="C32" i="7"/>
  <c r="T110" i="8"/>
  <c r="U109" i="8"/>
  <c r="U108" i="8"/>
  <c r="U107" i="8"/>
  <c r="T36" i="8"/>
  <c r="U35" i="8"/>
  <c r="U34" i="8"/>
  <c r="U33" i="8"/>
  <c r="U32" i="8"/>
  <c r="U31" i="8"/>
  <c r="U30" i="8"/>
  <c r="U69" i="8"/>
  <c r="U70" i="8"/>
  <c r="U71" i="8"/>
  <c r="U68" i="8"/>
  <c r="U67" i="8"/>
  <c r="U66" i="8"/>
  <c r="T72" i="8"/>
  <c r="M81" i="8"/>
  <c r="N80" i="8"/>
  <c r="N79" i="8"/>
  <c r="N78" i="8"/>
  <c r="N63" i="3"/>
  <c r="D42" i="9" l="1"/>
  <c r="D43" i="9" s="1"/>
  <c r="C43" i="9"/>
  <c r="D36" i="6"/>
  <c r="D37" i="6" s="1"/>
  <c r="F36" i="6"/>
  <c r="D40" i="10"/>
  <c r="E40" i="10"/>
  <c r="F40" i="10"/>
  <c r="D39" i="10"/>
  <c r="E39" i="10"/>
  <c r="F39" i="10"/>
  <c r="F45" i="8"/>
  <c r="E45" i="8"/>
  <c r="E46" i="8" s="1"/>
  <c r="D45" i="8"/>
  <c r="F42" i="9"/>
  <c r="F43" i="9" s="1"/>
  <c r="E42" i="9"/>
  <c r="E43" i="9" s="1"/>
  <c r="C40" i="6"/>
  <c r="F39" i="6"/>
  <c r="F40" i="6" s="1"/>
  <c r="D39" i="6"/>
  <c r="D40" i="6" s="1"/>
  <c r="E39" i="6"/>
  <c r="E40" i="6" s="1"/>
  <c r="C37" i="6"/>
  <c r="C41" i="10"/>
  <c r="M76" i="6"/>
  <c r="F41" i="10" l="1"/>
  <c r="D41" i="10"/>
  <c r="E41" i="10"/>
  <c r="T21" i="4"/>
  <c r="T22" i="4"/>
  <c r="T23" i="4"/>
  <c r="T24" i="4"/>
  <c r="T25" i="4"/>
  <c r="T26" i="4"/>
  <c r="T27" i="4"/>
  <c r="T28" i="4"/>
  <c r="T29" i="4"/>
  <c r="T30" i="4"/>
  <c r="T31" i="4"/>
  <c r="T32" i="4"/>
  <c r="T33" i="4"/>
  <c r="T34" i="4"/>
  <c r="T35" i="4"/>
  <c r="T36" i="4"/>
  <c r="T37" i="4"/>
  <c r="T38" i="4"/>
  <c r="T39" i="4"/>
  <c r="T40" i="4"/>
  <c r="T41" i="4"/>
  <c r="T42" i="4"/>
  <c r="T43" i="4"/>
  <c r="T44" i="4"/>
  <c r="T45" i="4"/>
  <c r="T46" i="4"/>
  <c r="T47" i="4"/>
  <c r="T48" i="4"/>
  <c r="T49" i="4"/>
  <c r="T50" i="4"/>
  <c r="T51" i="4"/>
  <c r="T52" i="4"/>
  <c r="T53" i="4"/>
  <c r="T55" i="4"/>
  <c r="T56" i="4"/>
  <c r="T57" i="4"/>
  <c r="T58" i="4"/>
  <c r="T59" i="4"/>
  <c r="T60" i="4"/>
  <c r="T61" i="4"/>
  <c r="T62" i="4"/>
  <c r="T20" i="4"/>
  <c r="T3" i="4"/>
  <c r="T4" i="4"/>
  <c r="T5" i="4"/>
  <c r="T6" i="4"/>
  <c r="T7" i="4"/>
  <c r="T8" i="4"/>
  <c r="T9" i="4"/>
  <c r="T10" i="4"/>
  <c r="T11" i="4"/>
  <c r="T12" i="4"/>
  <c r="T13" i="4"/>
  <c r="T14" i="4"/>
  <c r="T15" i="4"/>
  <c r="T16" i="4"/>
  <c r="T2" i="4"/>
  <c r="M56" i="4"/>
  <c r="M57" i="4"/>
  <c r="M58" i="4"/>
  <c r="M59" i="4"/>
  <c r="M60" i="4"/>
  <c r="M61" i="4"/>
  <c r="M62" i="4"/>
  <c r="M63" i="4"/>
  <c r="M64" i="4"/>
  <c r="M65" i="4"/>
  <c r="M66" i="4"/>
  <c r="M67" i="4"/>
  <c r="M68" i="4"/>
  <c r="M69" i="4"/>
  <c r="M70" i="4"/>
  <c r="M71" i="4"/>
  <c r="M72" i="4"/>
  <c r="M73" i="4"/>
  <c r="M74" i="4"/>
  <c r="M75" i="4"/>
  <c r="M76" i="4"/>
  <c r="M77" i="4"/>
  <c r="M55" i="4"/>
  <c r="M16" i="4"/>
  <c r="M17" i="4"/>
  <c r="M18" i="4"/>
  <c r="M19" i="4"/>
  <c r="M20" i="4"/>
  <c r="M21" i="4"/>
  <c r="M22" i="4"/>
  <c r="M23" i="4"/>
  <c r="M24" i="4"/>
  <c r="M25" i="4"/>
  <c r="M26" i="4"/>
  <c r="M27" i="4"/>
  <c r="M15" i="4"/>
  <c r="N51" i="6"/>
  <c r="N39" i="6"/>
  <c r="U37" i="6"/>
  <c r="M41" i="6"/>
  <c r="C29" i="6" s="1"/>
  <c r="U73" i="6"/>
  <c r="U106" i="8"/>
  <c r="T17" i="4" l="1"/>
  <c r="T63" i="4"/>
  <c r="M78" i="4"/>
  <c r="M28" i="4"/>
  <c r="F29" i="6"/>
  <c r="U25" i="6"/>
  <c r="F33" i="6" l="1"/>
  <c r="U72" i="6"/>
  <c r="U71" i="6"/>
  <c r="U70" i="6"/>
  <c r="U69" i="6"/>
  <c r="U68" i="6"/>
  <c r="U67" i="6"/>
  <c r="U66" i="6"/>
  <c r="U65" i="6"/>
  <c r="U64" i="6"/>
  <c r="U63" i="6"/>
  <c r="U62" i="6"/>
  <c r="U61" i="6"/>
  <c r="U59" i="6"/>
  <c r="U58" i="6"/>
  <c r="U57" i="6"/>
  <c r="U56" i="6"/>
  <c r="U55" i="6"/>
  <c r="U54" i="6"/>
  <c r="U53" i="6"/>
  <c r="U52" i="6"/>
  <c r="U51" i="6"/>
  <c r="U50" i="6"/>
  <c r="U49" i="6"/>
  <c r="U48" i="6"/>
  <c r="U47" i="6"/>
  <c r="U46" i="6"/>
  <c r="U45" i="6"/>
  <c r="U44" i="6"/>
  <c r="U43" i="6"/>
  <c r="U42" i="6"/>
  <c r="U41" i="6"/>
  <c r="U40" i="6"/>
  <c r="U39" i="6"/>
  <c r="U38" i="6"/>
  <c r="U36" i="6"/>
  <c r="U35" i="6"/>
  <c r="F32" i="6"/>
  <c r="U24" i="6"/>
  <c r="U23" i="6"/>
  <c r="U22" i="6"/>
  <c r="U21" i="6"/>
  <c r="U20" i="6"/>
  <c r="U19" i="6"/>
  <c r="U18" i="6"/>
  <c r="U17" i="6"/>
  <c r="U16" i="6"/>
  <c r="U15" i="6"/>
  <c r="U14" i="6"/>
  <c r="U13" i="6"/>
  <c r="U12" i="6"/>
  <c r="U11" i="6"/>
  <c r="U10" i="6"/>
  <c r="U9" i="6"/>
  <c r="U8" i="6"/>
  <c r="U7" i="6"/>
  <c r="U6" i="6"/>
  <c r="U5" i="6"/>
  <c r="U4" i="6"/>
  <c r="U3" i="6"/>
  <c r="U2" i="6"/>
  <c r="U31" i="6" l="1"/>
  <c r="M103" i="6"/>
  <c r="N4" i="23" l="1"/>
  <c r="C28" i="23" s="1"/>
  <c r="C31" i="23" s="1"/>
  <c r="B37" i="23" s="1"/>
  <c r="O4" i="23"/>
  <c r="F28" i="23" l="1"/>
  <c r="F31" i="23" s="1"/>
  <c r="D28" i="23"/>
  <c r="D31" i="23" s="1"/>
  <c r="E28" i="23"/>
  <c r="E31" i="23" s="1"/>
  <c r="G23" i="1"/>
  <c r="N4" i="22"/>
  <c r="C28" i="22" s="1"/>
  <c r="O4" i="22"/>
  <c r="D28" i="22" l="1"/>
  <c r="D29" i="22" s="1"/>
  <c r="E28" i="22"/>
  <c r="E29" i="22" s="1"/>
  <c r="F28" i="22"/>
  <c r="F29" i="22" s="1"/>
  <c r="C29" i="22"/>
  <c r="G22" i="1" s="1"/>
  <c r="U2" i="15" l="1"/>
  <c r="U3" i="15"/>
  <c r="U4" i="15"/>
  <c r="N2" i="15"/>
  <c r="U5" i="15"/>
  <c r="N3" i="15"/>
  <c r="U6" i="15"/>
  <c r="N4" i="15"/>
  <c r="U7" i="15"/>
  <c r="N5" i="15"/>
  <c r="U8" i="15"/>
  <c r="N6" i="15"/>
  <c r="U9" i="15"/>
  <c r="N7" i="15"/>
  <c r="U10" i="15"/>
  <c r="N8" i="15"/>
  <c r="U11" i="15"/>
  <c r="N9" i="15"/>
  <c r="U12" i="15"/>
  <c r="N10" i="15"/>
  <c r="U13" i="15"/>
  <c r="N11" i="15"/>
  <c r="U14" i="15"/>
  <c r="N12" i="15"/>
  <c r="U15" i="15"/>
  <c r="N13" i="15"/>
  <c r="U16" i="15"/>
  <c r="N14" i="15"/>
  <c r="N15" i="15"/>
  <c r="U17" i="15"/>
  <c r="N16" i="15"/>
  <c r="U18" i="15"/>
  <c r="N17" i="15"/>
  <c r="U19" i="15"/>
  <c r="N18" i="15"/>
  <c r="U20" i="15"/>
  <c r="N19" i="15"/>
  <c r="U21" i="15"/>
  <c r="N20" i="15"/>
  <c r="U22" i="15"/>
  <c r="N21" i="15"/>
  <c r="U23" i="15"/>
  <c r="U24" i="15"/>
  <c r="N22" i="15"/>
  <c r="U25" i="15"/>
  <c r="N23" i="15"/>
  <c r="U26" i="15"/>
  <c r="N24" i="15"/>
  <c r="U27" i="15"/>
  <c r="N25" i="15"/>
  <c r="U28" i="15"/>
  <c r="N26" i="15"/>
  <c r="U29" i="15"/>
  <c r="N27" i="15"/>
  <c r="U30" i="15"/>
  <c r="N28" i="15"/>
  <c r="U31" i="15"/>
  <c r="N29" i="15"/>
  <c r="U32" i="15"/>
  <c r="N30" i="15"/>
  <c r="U33" i="15"/>
  <c r="N31" i="15"/>
  <c r="U34" i="15"/>
  <c r="N32" i="15"/>
  <c r="U35" i="15"/>
  <c r="N33" i="15"/>
  <c r="U36" i="15"/>
  <c r="N34" i="15"/>
  <c r="U37" i="15"/>
  <c r="N35" i="15"/>
  <c r="U38" i="15"/>
  <c r="N36" i="15"/>
  <c r="U39" i="15"/>
  <c r="N37" i="15"/>
  <c r="U40" i="15"/>
  <c r="N38" i="15"/>
  <c r="U41" i="15"/>
  <c r="N39" i="15"/>
  <c r="U42" i="15"/>
  <c r="N40" i="15"/>
  <c r="U43" i="15"/>
  <c r="N41" i="15"/>
  <c r="U44" i="15"/>
  <c r="N42" i="15"/>
  <c r="U45" i="15"/>
  <c r="N43" i="15"/>
  <c r="U46" i="15"/>
  <c r="N44" i="15"/>
  <c r="U47" i="15"/>
  <c r="N45" i="15"/>
  <c r="U48" i="15"/>
  <c r="N46" i="15"/>
  <c r="N47" i="15"/>
  <c r="U49" i="15"/>
  <c r="N48" i="15"/>
  <c r="U50" i="15"/>
  <c r="N49" i="15"/>
  <c r="U51" i="15"/>
  <c r="N50" i="15"/>
  <c r="U52" i="15"/>
  <c r="N51" i="15"/>
  <c r="U53" i="15"/>
  <c r="N52" i="15"/>
  <c r="U54" i="15"/>
  <c r="N53" i="15"/>
  <c r="U55" i="15"/>
  <c r="N54" i="15"/>
  <c r="U56" i="15"/>
  <c r="N55" i="15"/>
  <c r="U57" i="15"/>
  <c r="N56" i="15"/>
  <c r="U58" i="15"/>
  <c r="U59" i="15"/>
  <c r="U60" i="15"/>
  <c r="N57" i="15"/>
  <c r="U61" i="15"/>
  <c r="N58" i="15"/>
  <c r="U62" i="15"/>
  <c r="U72" i="15"/>
  <c r="C30" i="15"/>
  <c r="N59" i="15"/>
  <c r="N60" i="15"/>
  <c r="N61" i="15"/>
  <c r="U76" i="15"/>
  <c r="N62" i="15"/>
  <c r="U77" i="15"/>
  <c r="N63" i="15"/>
  <c r="U78" i="15"/>
  <c r="N64" i="15"/>
  <c r="U79" i="15"/>
  <c r="N65" i="15"/>
  <c r="U80" i="15"/>
  <c r="N66" i="15"/>
  <c r="U81" i="15"/>
  <c r="U82" i="15"/>
  <c r="N67" i="15"/>
  <c r="U83" i="15"/>
  <c r="U84" i="15"/>
  <c r="U85" i="15"/>
  <c r="N68" i="15"/>
  <c r="N69" i="15"/>
  <c r="U86" i="15"/>
  <c r="C29" i="15"/>
  <c r="U87" i="15"/>
  <c r="U88" i="15"/>
  <c r="U89" i="15"/>
  <c r="U90" i="15"/>
  <c r="U91" i="15"/>
  <c r="U92" i="15"/>
  <c r="U93" i="15"/>
  <c r="U94" i="15"/>
  <c r="U95" i="15"/>
  <c r="U96" i="15"/>
  <c r="U97" i="15"/>
  <c r="U98" i="15"/>
  <c r="U99" i="15"/>
  <c r="U100" i="15"/>
  <c r="U101" i="15"/>
  <c r="U102" i="15"/>
  <c r="U103" i="15"/>
  <c r="U104" i="15"/>
  <c r="U105" i="15"/>
  <c r="U106" i="15"/>
  <c r="U107" i="15"/>
  <c r="U108" i="15"/>
  <c r="U109" i="15"/>
  <c r="U110" i="15"/>
  <c r="U111" i="15"/>
  <c r="U112" i="15"/>
  <c r="U113" i="15"/>
  <c r="U114" i="15"/>
  <c r="U115" i="15"/>
  <c r="U116" i="15"/>
  <c r="U117" i="15"/>
  <c r="U118" i="15"/>
  <c r="U119" i="15"/>
  <c r="U120" i="15"/>
  <c r="U121" i="15"/>
  <c r="U122" i="15"/>
  <c r="U123" i="15"/>
  <c r="U124" i="15"/>
  <c r="U125" i="15"/>
  <c r="U126" i="15"/>
  <c r="U127" i="15"/>
  <c r="U128" i="15"/>
  <c r="U130" i="15"/>
  <c r="U131" i="15"/>
  <c r="U132" i="15"/>
  <c r="U133" i="15"/>
  <c r="U134" i="15"/>
  <c r="U135" i="15"/>
  <c r="U136" i="15"/>
  <c r="U137" i="15"/>
  <c r="U138" i="15"/>
  <c r="C31" i="15"/>
  <c r="U73" i="15" l="1"/>
  <c r="U139" i="15"/>
  <c r="N70" i="15"/>
  <c r="D30" i="15"/>
  <c r="E30" i="15"/>
  <c r="D31" i="15"/>
  <c r="F31" i="15"/>
  <c r="E31" i="15"/>
  <c r="D29" i="15"/>
  <c r="F29" i="15"/>
  <c r="E29" i="15"/>
  <c r="C32" i="15"/>
  <c r="G17" i="1" s="1"/>
  <c r="F30" i="15"/>
  <c r="F32" i="15" l="1"/>
  <c r="E32" i="15"/>
  <c r="D32" i="15"/>
  <c r="N2" i="14" l="1"/>
  <c r="N3" i="14"/>
  <c r="N4" i="14"/>
  <c r="N5" i="14"/>
  <c r="N6" i="14"/>
  <c r="N7" i="14"/>
  <c r="N8" i="14"/>
  <c r="N9" i="14"/>
  <c r="N10" i="14"/>
  <c r="N11" i="14"/>
  <c r="N12" i="14"/>
  <c r="N13" i="14"/>
  <c r="N14" i="14"/>
  <c r="N15" i="14"/>
  <c r="N16" i="14"/>
  <c r="N17" i="14"/>
  <c r="N18" i="14"/>
  <c r="N19" i="14"/>
  <c r="N20" i="14"/>
  <c r="N21" i="14"/>
  <c r="N22" i="14"/>
  <c r="N23" i="14"/>
  <c r="N24" i="14"/>
  <c r="N25" i="14"/>
  <c r="N26" i="14"/>
  <c r="N27" i="14"/>
  <c r="N28" i="14"/>
  <c r="N29" i="14"/>
  <c r="N30" i="14"/>
  <c r="N31" i="14"/>
  <c r="N32" i="14"/>
  <c r="N33" i="14"/>
  <c r="N34" i="14"/>
  <c r="N35" i="14"/>
  <c r="N36" i="14"/>
  <c r="N37" i="14"/>
  <c r="N38" i="14"/>
  <c r="N39" i="14"/>
  <c r="N40" i="14"/>
  <c r="N41" i="14"/>
  <c r="N42" i="14"/>
  <c r="N43" i="14"/>
  <c r="N44" i="14"/>
  <c r="N45" i="14"/>
  <c r="N46" i="14"/>
  <c r="N47" i="14"/>
  <c r="N48" i="14"/>
  <c r="N49" i="14"/>
  <c r="N50" i="14"/>
  <c r="N51" i="14"/>
  <c r="N52" i="14"/>
  <c r="N53" i="14"/>
  <c r="N54" i="14"/>
  <c r="N55" i="14"/>
  <c r="M56" i="14"/>
  <c r="C29" i="14" s="1"/>
  <c r="D29" i="14" l="1"/>
  <c r="D30" i="14" s="1"/>
  <c r="E29" i="14"/>
  <c r="E30" i="14" s="1"/>
  <c r="F29" i="14"/>
  <c r="F30" i="14" s="1"/>
  <c r="N56" i="14"/>
  <c r="C30" i="14"/>
  <c r="B41" i="14" s="1"/>
  <c r="G14" i="1" l="1"/>
  <c r="N2" i="11" l="1"/>
  <c r="U2" i="11"/>
  <c r="U3" i="11"/>
  <c r="N3" i="11"/>
  <c r="U4" i="11"/>
  <c r="U5" i="11"/>
  <c r="N4" i="11"/>
  <c r="U6" i="11"/>
  <c r="N5" i="11"/>
  <c r="U7" i="11"/>
  <c r="N6" i="11"/>
  <c r="U8" i="11"/>
  <c r="U9" i="11"/>
  <c r="N7" i="11"/>
  <c r="U10" i="11"/>
  <c r="U11" i="11"/>
  <c r="N8" i="11"/>
  <c r="U12" i="11"/>
  <c r="N9" i="11"/>
  <c r="U13" i="11"/>
  <c r="N10" i="11"/>
  <c r="U14" i="11"/>
  <c r="N11" i="11"/>
  <c r="U15" i="11"/>
  <c r="N12" i="11"/>
  <c r="U16" i="11"/>
  <c r="N13" i="11"/>
  <c r="U17" i="11"/>
  <c r="N14" i="11"/>
  <c r="N15" i="11"/>
  <c r="U18" i="11"/>
  <c r="N16" i="11"/>
  <c r="U19" i="11"/>
  <c r="N17" i="11"/>
  <c r="U20" i="11"/>
  <c r="N18" i="11"/>
  <c r="U21" i="11"/>
  <c r="N19" i="11"/>
  <c r="U22" i="11"/>
  <c r="N20" i="11"/>
  <c r="U23" i="11"/>
  <c r="U24" i="11"/>
  <c r="U25" i="11"/>
  <c r="N24" i="11"/>
  <c r="U26" i="11"/>
  <c r="N25" i="11"/>
  <c r="U27" i="11"/>
  <c r="U52" i="11"/>
  <c r="U28" i="11"/>
  <c r="U53" i="11"/>
  <c r="U29" i="11"/>
  <c r="U54" i="11"/>
  <c r="U30" i="11"/>
  <c r="U55" i="11"/>
  <c r="U31" i="11"/>
  <c r="U56" i="11"/>
  <c r="U32" i="11"/>
  <c r="U57" i="11"/>
  <c r="U33" i="11"/>
  <c r="U58" i="11"/>
  <c r="U34" i="11"/>
  <c r="U59" i="11"/>
  <c r="T35" i="11"/>
  <c r="C28" i="11" s="1"/>
  <c r="U60" i="11"/>
  <c r="U38" i="11"/>
  <c r="U39" i="11"/>
  <c r="U61" i="11"/>
  <c r="U40" i="11"/>
  <c r="U41" i="11"/>
  <c r="U62" i="11"/>
  <c r="U42" i="11"/>
  <c r="U63" i="11"/>
  <c r="U43" i="11"/>
  <c r="U64" i="11"/>
  <c r="U44" i="11"/>
  <c r="U65" i="11"/>
  <c r="C29" i="11"/>
  <c r="E29" i="11" s="1"/>
  <c r="U45" i="11"/>
  <c r="N49" i="11"/>
  <c r="N29" i="11"/>
  <c r="U46" i="11"/>
  <c r="N30" i="11"/>
  <c r="U47" i="11"/>
  <c r="N31" i="11"/>
  <c r="U48" i="11"/>
  <c r="N32" i="11"/>
  <c r="U49" i="11"/>
  <c r="N33" i="11"/>
  <c r="N50" i="11"/>
  <c r="N34" i="11"/>
  <c r="N35" i="11"/>
  <c r="N51" i="11"/>
  <c r="N36" i="11"/>
  <c r="N52" i="11"/>
  <c r="N37" i="11"/>
  <c r="N53" i="11"/>
  <c r="N54" i="11"/>
  <c r="N38" i="11"/>
  <c r="N39" i="11"/>
  <c r="N40" i="11"/>
  <c r="U50" i="11"/>
  <c r="N41" i="11"/>
  <c r="U51" i="11"/>
  <c r="N42" i="11"/>
  <c r="N43" i="11"/>
  <c r="N44" i="11"/>
  <c r="N45" i="11"/>
  <c r="N46" i="11"/>
  <c r="N47" i="11"/>
  <c r="N48" i="11"/>
  <c r="C31" i="11" l="1"/>
  <c r="B34" i="11" s="1"/>
  <c r="U66" i="11"/>
  <c r="N55" i="11"/>
  <c r="N26" i="11"/>
  <c r="U35" i="11"/>
  <c r="F29" i="11"/>
  <c r="F28" i="11"/>
  <c r="E28" i="11"/>
  <c r="E27" i="11"/>
  <c r="F27" i="11"/>
  <c r="D29" i="11"/>
  <c r="D27" i="11"/>
  <c r="D30" i="11"/>
  <c r="D28" i="11"/>
  <c r="G16" i="1" l="1"/>
  <c r="F31" i="11"/>
  <c r="D31" i="11"/>
  <c r="E31" i="11"/>
  <c r="U2" i="10" l="1"/>
  <c r="N17" i="10"/>
  <c r="N18" i="10"/>
  <c r="N19" i="10"/>
  <c r="N20" i="10"/>
  <c r="U3" i="10"/>
  <c r="N21" i="10"/>
  <c r="U4" i="10"/>
  <c r="U5" i="10"/>
  <c r="N22" i="10"/>
  <c r="U6" i="10"/>
  <c r="N23" i="10"/>
  <c r="U7" i="10"/>
  <c r="U8" i="10"/>
  <c r="N24" i="10"/>
  <c r="U9" i="10"/>
  <c r="N25" i="10"/>
  <c r="U10" i="10"/>
  <c r="N26" i="10"/>
  <c r="U11" i="10"/>
  <c r="N27" i="10"/>
  <c r="U12" i="10"/>
  <c r="N28" i="10"/>
  <c r="U13" i="10"/>
  <c r="N29" i="10"/>
  <c r="U14" i="10"/>
  <c r="N30" i="10"/>
  <c r="U15" i="10"/>
  <c r="N31" i="10"/>
  <c r="U16" i="10"/>
  <c r="N32" i="10"/>
  <c r="N33" i="10"/>
  <c r="U17" i="10"/>
  <c r="N34" i="10"/>
  <c r="U18" i="10"/>
  <c r="N35" i="10"/>
  <c r="U19" i="10"/>
  <c r="N36" i="10"/>
  <c r="U20" i="10"/>
  <c r="N37" i="10"/>
  <c r="U21" i="10"/>
  <c r="M38" i="10"/>
  <c r="C31" i="10" s="1"/>
  <c r="U22" i="10"/>
  <c r="U23" i="10"/>
  <c r="U24" i="10"/>
  <c r="N41" i="10"/>
  <c r="U25" i="10"/>
  <c r="N42" i="10"/>
  <c r="U26" i="10"/>
  <c r="N43" i="10"/>
  <c r="U27" i="10"/>
  <c r="N44" i="10"/>
  <c r="U28" i="10"/>
  <c r="N45" i="10"/>
  <c r="U29" i="10"/>
  <c r="N46" i="10"/>
  <c r="T30" i="10"/>
  <c r="C33" i="10" s="1"/>
  <c r="N47" i="10"/>
  <c r="N48" i="10"/>
  <c r="N49" i="10"/>
  <c r="U33" i="10"/>
  <c r="N50" i="10"/>
  <c r="U34" i="10"/>
  <c r="N51" i="10"/>
  <c r="U35" i="10"/>
  <c r="N52" i="10"/>
  <c r="U36" i="10"/>
  <c r="N53" i="10"/>
  <c r="U37" i="10"/>
  <c r="N54" i="10"/>
  <c r="U38" i="10"/>
  <c r="U39" i="10"/>
  <c r="U40" i="10"/>
  <c r="N55" i="10"/>
  <c r="U41" i="10"/>
  <c r="N56" i="10"/>
  <c r="U42" i="10"/>
  <c r="U43" i="10"/>
  <c r="U44" i="10"/>
  <c r="U45" i="10"/>
  <c r="N57" i="10"/>
  <c r="U46" i="10"/>
  <c r="N58" i="10"/>
  <c r="U47" i="10"/>
  <c r="N59" i="10"/>
  <c r="U48" i="10"/>
  <c r="N60" i="10"/>
  <c r="U49" i="10"/>
  <c r="U50" i="10"/>
  <c r="N61" i="10"/>
  <c r="N62" i="10"/>
  <c r="U51" i="10"/>
  <c r="U52" i="10"/>
  <c r="N63" i="10"/>
  <c r="N64" i="10"/>
  <c r="U53" i="10"/>
  <c r="N65" i="10"/>
  <c r="N66" i="10"/>
  <c r="N67" i="10"/>
  <c r="U54" i="10"/>
  <c r="N68" i="10"/>
  <c r="U55" i="10"/>
  <c r="N69" i="10"/>
  <c r="U56" i="10"/>
  <c r="M70" i="10"/>
  <c r="C32" i="10" s="1"/>
  <c r="U57" i="10"/>
  <c r="U58" i="10"/>
  <c r="N73" i="10"/>
  <c r="U59" i="10"/>
  <c r="N74" i="10"/>
  <c r="U60" i="10"/>
  <c r="N75" i="10"/>
  <c r="N76" i="10"/>
  <c r="N77" i="10"/>
  <c r="U61" i="10"/>
  <c r="N78" i="10"/>
  <c r="C34" i="10"/>
  <c r="N79" i="10"/>
  <c r="N80" i="10"/>
  <c r="N81" i="10"/>
  <c r="U65" i="10"/>
  <c r="N82" i="10"/>
  <c r="U66" i="10"/>
  <c r="N83" i="10"/>
  <c r="U67" i="10"/>
  <c r="N84" i="10"/>
  <c r="U68" i="10"/>
  <c r="U69" i="10"/>
  <c r="N85" i="10"/>
  <c r="U70" i="10"/>
  <c r="N86" i="10"/>
  <c r="U71" i="10"/>
  <c r="N87" i="10"/>
  <c r="U72" i="10"/>
  <c r="N88" i="10"/>
  <c r="U73" i="10"/>
  <c r="N89" i="10"/>
  <c r="U74" i="10"/>
  <c r="N90" i="10"/>
  <c r="U75" i="10"/>
  <c r="U76" i="10"/>
  <c r="N91" i="10"/>
  <c r="U77" i="10"/>
  <c r="C36" i="10"/>
  <c r="U78" i="10"/>
  <c r="U79" i="10"/>
  <c r="U80" i="10"/>
  <c r="U81" i="10"/>
  <c r="U82" i="10"/>
  <c r="U83" i="10"/>
  <c r="U84" i="10"/>
  <c r="T85" i="10"/>
  <c r="C35" i="10" s="1"/>
  <c r="U85" i="10" l="1"/>
  <c r="U62" i="10"/>
  <c r="N38" i="10"/>
  <c r="U30" i="10"/>
  <c r="N93" i="10"/>
  <c r="N70" i="10"/>
  <c r="F31" i="10"/>
  <c r="C37" i="10"/>
  <c r="B48" i="10" s="1"/>
  <c r="E31" i="10"/>
  <c r="D31" i="10"/>
  <c r="E35" i="10"/>
  <c r="D35" i="10"/>
  <c r="F35" i="10"/>
  <c r="E36" i="10"/>
  <c r="D36" i="10"/>
  <c r="F36" i="10"/>
  <c r="E32" i="10"/>
  <c r="D32" i="10"/>
  <c r="F32" i="10"/>
  <c r="E34" i="10"/>
  <c r="D34" i="10"/>
  <c r="F34" i="10"/>
  <c r="E33" i="10"/>
  <c r="D33" i="10"/>
  <c r="F33" i="10"/>
  <c r="G15" i="1" l="1"/>
  <c r="D37" i="10"/>
  <c r="F37" i="10"/>
  <c r="E37" i="10"/>
  <c r="U2" i="9"/>
  <c r="U3" i="9"/>
  <c r="U4" i="9"/>
  <c r="U32" i="9"/>
  <c r="U5" i="9"/>
  <c r="U6" i="9"/>
  <c r="U33" i="9"/>
  <c r="U7" i="9"/>
  <c r="U34" i="9"/>
  <c r="U8" i="9"/>
  <c r="U35" i="9"/>
  <c r="U9" i="9"/>
  <c r="U36" i="9"/>
  <c r="U37" i="9"/>
  <c r="U38" i="9"/>
  <c r="U10" i="9"/>
  <c r="U11" i="9"/>
  <c r="U39" i="9"/>
  <c r="U40" i="9"/>
  <c r="U41" i="9"/>
  <c r="U42" i="9"/>
  <c r="U15" i="9"/>
  <c r="U43" i="9"/>
  <c r="U16" i="9"/>
  <c r="U44" i="9"/>
  <c r="C32" i="9"/>
  <c r="U17" i="9"/>
  <c r="U48" i="9"/>
  <c r="U49" i="9"/>
  <c r="U18" i="9"/>
  <c r="U50" i="9"/>
  <c r="U19" i="9"/>
  <c r="U51" i="9"/>
  <c r="U52" i="9"/>
  <c r="U20" i="9"/>
  <c r="U21" i="9"/>
  <c r="U53" i="9"/>
  <c r="U22" i="9"/>
  <c r="U23" i="9"/>
  <c r="U54" i="9"/>
  <c r="U24" i="9"/>
  <c r="U55" i="9"/>
  <c r="U25" i="9"/>
  <c r="U56" i="9"/>
  <c r="U26" i="9"/>
  <c r="U27" i="9"/>
  <c r="U57" i="9"/>
  <c r="U28" i="9"/>
  <c r="U58" i="9"/>
  <c r="C35" i="9"/>
  <c r="U59" i="9"/>
  <c r="U62" i="9"/>
  <c r="U63" i="9"/>
  <c r="U64" i="9"/>
  <c r="C33" i="9"/>
  <c r="U29" i="9" l="1"/>
  <c r="U45" i="9"/>
  <c r="U65" i="9"/>
  <c r="U12" i="9"/>
  <c r="F38" i="9"/>
  <c r="F40" i="9" s="1"/>
  <c r="E38" i="9"/>
  <c r="E40" i="9" s="1"/>
  <c r="D38" i="9"/>
  <c r="D40" i="9" s="1"/>
  <c r="D32" i="9"/>
  <c r="F32" i="9"/>
  <c r="D34" i="9"/>
  <c r="F34" i="9"/>
  <c r="E34" i="9"/>
  <c r="E32" i="9"/>
  <c r="D35" i="9"/>
  <c r="F35" i="9"/>
  <c r="E35" i="9"/>
  <c r="D33" i="9"/>
  <c r="F33" i="9"/>
  <c r="E33" i="9"/>
  <c r="C36" i="9"/>
  <c r="B79" i="9" s="1"/>
  <c r="G11" i="1" l="1"/>
  <c r="E36" i="9"/>
  <c r="D36" i="9"/>
  <c r="F36" i="9"/>
  <c r="N19" i="8" l="1"/>
  <c r="U2" i="8"/>
  <c r="N20" i="8"/>
  <c r="U3" i="8"/>
  <c r="N21" i="8"/>
  <c r="U4" i="8"/>
  <c r="N22" i="8"/>
  <c r="U5" i="8"/>
  <c r="N23" i="8"/>
  <c r="U6" i="8"/>
  <c r="N24" i="8"/>
  <c r="N25" i="8"/>
  <c r="U7" i="8"/>
  <c r="N26" i="8"/>
  <c r="U8" i="8"/>
  <c r="N27" i="8"/>
  <c r="U9" i="8"/>
  <c r="N28" i="8"/>
  <c r="U10" i="8"/>
  <c r="N29" i="8"/>
  <c r="U11" i="8"/>
  <c r="N30" i="8"/>
  <c r="U12" i="8"/>
  <c r="N31" i="8"/>
  <c r="U13" i="8"/>
  <c r="N32" i="8"/>
  <c r="U14" i="8"/>
  <c r="N33" i="8"/>
  <c r="U15" i="8"/>
  <c r="N34" i="8"/>
  <c r="U16" i="8"/>
  <c r="N35" i="8"/>
  <c r="U17" i="8"/>
  <c r="N36" i="8"/>
  <c r="N37" i="8"/>
  <c r="U18" i="8"/>
  <c r="N38" i="8"/>
  <c r="U19" i="8"/>
  <c r="N39" i="8"/>
  <c r="N40" i="8"/>
  <c r="U20" i="8"/>
  <c r="N41" i="8"/>
  <c r="N42" i="8"/>
  <c r="U21" i="8"/>
  <c r="N43" i="8"/>
  <c r="U22" i="8"/>
  <c r="N44" i="8"/>
  <c r="U23" i="8"/>
  <c r="N45" i="8"/>
  <c r="U24" i="8"/>
  <c r="N46" i="8"/>
  <c r="U25" i="8"/>
  <c r="U26" i="8"/>
  <c r="N47" i="8"/>
  <c r="U27" i="8"/>
  <c r="N48" i="8"/>
  <c r="U28" i="8"/>
  <c r="N49" i="8"/>
  <c r="U29" i="8"/>
  <c r="N50" i="8"/>
  <c r="C40" i="8"/>
  <c r="N51" i="8"/>
  <c r="N52" i="8"/>
  <c r="N53" i="8"/>
  <c r="U39" i="8"/>
  <c r="M54" i="8"/>
  <c r="C38" i="8" s="1"/>
  <c r="U40" i="8"/>
  <c r="U41" i="8"/>
  <c r="U42" i="8"/>
  <c r="N57" i="8"/>
  <c r="U43" i="8"/>
  <c r="N58" i="8"/>
  <c r="U44" i="8"/>
  <c r="N59" i="8"/>
  <c r="U45" i="8"/>
  <c r="N60" i="8"/>
  <c r="U46" i="8"/>
  <c r="U47" i="8"/>
  <c r="N61" i="8"/>
  <c r="U48" i="8"/>
  <c r="N62" i="8"/>
  <c r="U49" i="8"/>
  <c r="N63" i="8"/>
  <c r="U50" i="8"/>
  <c r="N64" i="8"/>
  <c r="U51" i="8"/>
  <c r="N65" i="8"/>
  <c r="U52" i="8"/>
  <c r="U53" i="8"/>
  <c r="U54" i="8"/>
  <c r="N66" i="8"/>
  <c r="U55" i="8"/>
  <c r="N67" i="8"/>
  <c r="U56" i="8"/>
  <c r="U57" i="8"/>
  <c r="N68" i="8"/>
  <c r="U58" i="8"/>
  <c r="N69" i="8"/>
  <c r="U59" i="8"/>
  <c r="N70" i="8"/>
  <c r="U60" i="8"/>
  <c r="N71" i="8"/>
  <c r="U61" i="8"/>
  <c r="N72" i="8"/>
  <c r="U62" i="8"/>
  <c r="N73" i="8"/>
  <c r="U63" i="8"/>
  <c r="N74" i="8"/>
  <c r="U64" i="8"/>
  <c r="N75" i="8"/>
  <c r="U65" i="8"/>
  <c r="N76" i="8"/>
  <c r="C41" i="8"/>
  <c r="N77" i="8"/>
  <c r="C39" i="8"/>
  <c r="U75" i="8"/>
  <c r="U76" i="8"/>
  <c r="U77" i="8"/>
  <c r="U78" i="8"/>
  <c r="U79" i="8"/>
  <c r="U80" i="8"/>
  <c r="U81" i="8"/>
  <c r="U82" i="8"/>
  <c r="U83" i="8"/>
  <c r="U84" i="8"/>
  <c r="U85" i="8"/>
  <c r="U86" i="8"/>
  <c r="U87" i="8"/>
  <c r="U88" i="8"/>
  <c r="U89" i="8"/>
  <c r="U90" i="8"/>
  <c r="U91" i="8"/>
  <c r="U92" i="8"/>
  <c r="U93" i="8"/>
  <c r="U94" i="8"/>
  <c r="U95" i="8"/>
  <c r="U96" i="8"/>
  <c r="U97" i="8"/>
  <c r="U98" i="8"/>
  <c r="U99" i="8"/>
  <c r="U100" i="8"/>
  <c r="U101" i="8"/>
  <c r="U102" i="8"/>
  <c r="U103" i="8"/>
  <c r="U104" i="8"/>
  <c r="U105" i="8"/>
  <c r="C42" i="8"/>
  <c r="N54" i="8" l="1"/>
  <c r="N81" i="8"/>
  <c r="U36" i="8"/>
  <c r="U110" i="8"/>
  <c r="U72" i="8"/>
  <c r="F46" i="8"/>
  <c r="C46" i="8"/>
  <c r="D46" i="8"/>
  <c r="C43" i="8"/>
  <c r="E42" i="8"/>
  <c r="D42" i="8"/>
  <c r="F42" i="8"/>
  <c r="E38" i="8"/>
  <c r="D38" i="8"/>
  <c r="F38" i="8"/>
  <c r="E39" i="8"/>
  <c r="D39" i="8"/>
  <c r="F39" i="8"/>
  <c r="E41" i="8"/>
  <c r="D41" i="8"/>
  <c r="F41" i="8"/>
  <c r="E40" i="8"/>
  <c r="D40" i="8"/>
  <c r="F40" i="8"/>
  <c r="B53" i="8" l="1"/>
  <c r="G10" i="1" s="1"/>
  <c r="D43" i="8"/>
  <c r="E43" i="8"/>
  <c r="F43" i="8"/>
  <c r="N2" i="7" l="1"/>
  <c r="U2" i="7"/>
  <c r="U3" i="7"/>
  <c r="N3" i="7"/>
  <c r="U4" i="7"/>
  <c r="N4" i="7"/>
  <c r="U5" i="7"/>
  <c r="N5" i="7"/>
  <c r="U6" i="7"/>
  <c r="N6" i="7"/>
  <c r="U7" i="7"/>
  <c r="N7" i="7"/>
  <c r="U8" i="7"/>
  <c r="N8" i="7"/>
  <c r="U9" i="7"/>
  <c r="N9" i="7"/>
  <c r="U10" i="7"/>
  <c r="U11" i="7"/>
  <c r="U12" i="7"/>
  <c r="U13" i="7"/>
  <c r="U14" i="7"/>
  <c r="U15" i="7"/>
  <c r="U16" i="7"/>
  <c r="U17" i="7"/>
  <c r="U18" i="7"/>
  <c r="U19" i="7"/>
  <c r="U20" i="7"/>
  <c r="U21" i="7"/>
  <c r="U23" i="7"/>
  <c r="U24" i="7"/>
  <c r="U25" i="7"/>
  <c r="U26" i="7"/>
  <c r="U27" i="7"/>
  <c r="U28" i="7"/>
  <c r="U29" i="7"/>
  <c r="U30" i="7"/>
  <c r="U31" i="7"/>
  <c r="U32" i="7"/>
  <c r="U33" i="7"/>
  <c r="U34" i="7"/>
  <c r="U35" i="7"/>
  <c r="U36" i="7"/>
  <c r="U38" i="7"/>
  <c r="U39" i="7"/>
  <c r="U40" i="7"/>
  <c r="U41" i="7"/>
  <c r="U42" i="7"/>
  <c r="U44" i="7"/>
  <c r="U45" i="7"/>
  <c r="U47" i="7"/>
  <c r="U48" i="7"/>
  <c r="U49" i="7"/>
  <c r="U50" i="7"/>
  <c r="U51" i="7"/>
  <c r="M53" i="7"/>
  <c r="C29" i="7" s="1"/>
  <c r="U53" i="7"/>
  <c r="U54" i="7"/>
  <c r="N56" i="7"/>
  <c r="U55" i="7"/>
  <c r="N57" i="7"/>
  <c r="U56" i="7"/>
  <c r="N58" i="7"/>
  <c r="U57" i="7"/>
  <c r="T58" i="7"/>
  <c r="C30" i="7" s="1"/>
  <c r="N59" i="7"/>
  <c r="N60" i="7"/>
  <c r="N61" i="7"/>
  <c r="N62" i="7"/>
  <c r="N63" i="7"/>
  <c r="N64" i="7"/>
  <c r="N65" i="7"/>
  <c r="N66" i="7"/>
  <c r="N67" i="7"/>
  <c r="N68" i="7"/>
  <c r="N69" i="7"/>
  <c r="N70" i="7"/>
  <c r="N71" i="7"/>
  <c r="N72" i="7"/>
  <c r="N73" i="7"/>
  <c r="N74" i="7"/>
  <c r="N75" i="7"/>
  <c r="N76" i="7"/>
  <c r="N77" i="7"/>
  <c r="N78" i="7"/>
  <c r="N79" i="7"/>
  <c r="N80" i="7"/>
  <c r="N81" i="7"/>
  <c r="C31" i="7"/>
  <c r="N82" i="7"/>
  <c r="N83" i="7"/>
  <c r="N84" i="7"/>
  <c r="N85" i="7"/>
  <c r="N86" i="7"/>
  <c r="N87" i="7"/>
  <c r="N88" i="7"/>
  <c r="N89" i="7"/>
  <c r="N90" i="7"/>
  <c r="N91" i="7"/>
  <c r="N92" i="7"/>
  <c r="N93" i="7"/>
  <c r="N94" i="7"/>
  <c r="C35" i="7" l="1"/>
  <c r="B41" i="7" s="1"/>
  <c r="G9" i="1" s="1"/>
  <c r="D29" i="7"/>
  <c r="E29" i="7"/>
  <c r="E31" i="7"/>
  <c r="D31" i="7"/>
  <c r="F31" i="7"/>
  <c r="E32" i="7"/>
  <c r="D32" i="7"/>
  <c r="F32" i="7"/>
  <c r="E30" i="7"/>
  <c r="D30" i="7"/>
  <c r="F30" i="7"/>
  <c r="F29" i="7"/>
  <c r="F35" i="7" l="1"/>
  <c r="E35" i="7"/>
  <c r="D35" i="7"/>
  <c r="N15" i="6"/>
  <c r="N16" i="6"/>
  <c r="N17" i="6"/>
  <c r="N18" i="6"/>
  <c r="N20" i="6"/>
  <c r="N21" i="6"/>
  <c r="N22" i="6"/>
  <c r="N23" i="6"/>
  <c r="N24" i="6"/>
  <c r="N25" i="6"/>
  <c r="N26" i="6"/>
  <c r="N27" i="6"/>
  <c r="N28" i="6"/>
  <c r="N29" i="6"/>
  <c r="N30" i="6"/>
  <c r="N31" i="6"/>
  <c r="N32" i="6"/>
  <c r="N33" i="6"/>
  <c r="N34" i="6"/>
  <c r="N35" i="6"/>
  <c r="N36" i="6"/>
  <c r="N37" i="6"/>
  <c r="N38" i="6"/>
  <c r="N40" i="6"/>
  <c r="N44" i="6"/>
  <c r="N45" i="6"/>
  <c r="N46" i="6"/>
  <c r="N47" i="6"/>
  <c r="N48" i="6"/>
  <c r="N49" i="6"/>
  <c r="N50" i="6"/>
  <c r="N52" i="6"/>
  <c r="N53" i="6"/>
  <c r="N54" i="6"/>
  <c r="N55" i="6"/>
  <c r="N56" i="6"/>
  <c r="N57" i="6"/>
  <c r="N58" i="6"/>
  <c r="N59" i="6"/>
  <c r="N60" i="6"/>
  <c r="N61" i="6"/>
  <c r="N62" i="6"/>
  <c r="N63" i="6"/>
  <c r="N64" i="6"/>
  <c r="N65" i="6"/>
  <c r="N66" i="6"/>
  <c r="N67" i="6"/>
  <c r="N68" i="6"/>
  <c r="N69" i="6"/>
  <c r="N70" i="6"/>
  <c r="N71" i="6"/>
  <c r="N72" i="6"/>
  <c r="N73" i="6"/>
  <c r="N74" i="6"/>
  <c r="N75" i="6"/>
  <c r="C30" i="6"/>
  <c r="N79" i="6"/>
  <c r="N80" i="6"/>
  <c r="N81" i="6"/>
  <c r="N82" i="6"/>
  <c r="N83" i="6"/>
  <c r="N84" i="6"/>
  <c r="N85" i="6"/>
  <c r="N86" i="6"/>
  <c r="N87" i="6"/>
  <c r="N88" i="6"/>
  <c r="N89" i="6"/>
  <c r="N90" i="6"/>
  <c r="N91" i="6"/>
  <c r="N92" i="6"/>
  <c r="N93" i="6"/>
  <c r="N94" i="6"/>
  <c r="N95" i="6"/>
  <c r="N96" i="6"/>
  <c r="N97" i="6"/>
  <c r="N98" i="6"/>
  <c r="N99" i="6"/>
  <c r="N100" i="6"/>
  <c r="N101" i="6"/>
  <c r="N102" i="6"/>
  <c r="C31" i="6"/>
  <c r="F31" i="6" s="1"/>
  <c r="N41" i="6" l="1"/>
  <c r="C34" i="6"/>
  <c r="B49" i="6" s="1"/>
  <c r="N76" i="6"/>
  <c r="N103" i="6"/>
  <c r="F37" i="6"/>
  <c r="E36" i="6"/>
  <c r="E37" i="6" s="1"/>
  <c r="F30" i="6"/>
  <c r="F34" i="6" s="1"/>
  <c r="D29" i="6"/>
  <c r="E29" i="6"/>
  <c r="E31" i="6"/>
  <c r="D31" i="6"/>
  <c r="E33" i="6"/>
  <c r="D33" i="6"/>
  <c r="E32" i="6"/>
  <c r="D32" i="6"/>
  <c r="E30" i="6"/>
  <c r="D30" i="6"/>
  <c r="G12" i="1" l="1"/>
  <c r="D34" i="6"/>
  <c r="E34" i="6"/>
  <c r="S17" i="4"/>
  <c r="C29" i="4" s="1"/>
  <c r="F29" i="4" s="1"/>
  <c r="C26" i="4"/>
  <c r="C30" i="4"/>
  <c r="L78" i="4"/>
  <c r="C28" i="4" s="1"/>
  <c r="C32" i="4" l="1"/>
  <c r="B51" i="4" s="1"/>
  <c r="G7" i="1" s="1"/>
  <c r="D29" i="4"/>
  <c r="E29" i="4"/>
  <c r="E30" i="4"/>
  <c r="D30" i="4"/>
  <c r="F30" i="4"/>
  <c r="E26" i="4"/>
  <c r="D26" i="4"/>
  <c r="F26" i="4"/>
  <c r="E28" i="4"/>
  <c r="D28" i="4"/>
  <c r="F28" i="4"/>
  <c r="E27" i="4"/>
  <c r="D27" i="4"/>
  <c r="F27" i="4"/>
  <c r="D32" i="4" l="1"/>
  <c r="F32" i="4"/>
  <c r="E32" i="4"/>
  <c r="N12" i="3"/>
  <c r="N13" i="3"/>
  <c r="N14" i="3"/>
  <c r="N15" i="3"/>
  <c r="N16" i="3"/>
  <c r="N17" i="3"/>
  <c r="N18" i="3"/>
  <c r="N19" i="3"/>
  <c r="N20" i="3"/>
  <c r="N21" i="3"/>
  <c r="N22" i="3"/>
  <c r="N23" i="3"/>
  <c r="N24" i="3"/>
  <c r="N25" i="3"/>
  <c r="U2" i="3"/>
  <c r="N26" i="3"/>
  <c r="U3" i="3"/>
  <c r="N27" i="3"/>
  <c r="U4" i="3"/>
  <c r="N28" i="3"/>
  <c r="U5" i="3"/>
  <c r="N29" i="3"/>
  <c r="U6" i="3"/>
  <c r="U7" i="3"/>
  <c r="U8" i="3"/>
  <c r="M30" i="3"/>
  <c r="C34" i="3" s="1"/>
  <c r="U9" i="3"/>
  <c r="U10" i="3"/>
  <c r="T11" i="3"/>
  <c r="C37" i="3" s="1"/>
  <c r="N33" i="3"/>
  <c r="N34" i="3"/>
  <c r="U14" i="3"/>
  <c r="N35" i="3"/>
  <c r="U15" i="3"/>
  <c r="N36" i="3"/>
  <c r="U16" i="3"/>
  <c r="N37" i="3"/>
  <c r="N38" i="3"/>
  <c r="U17" i="3"/>
  <c r="N39" i="3"/>
  <c r="U18" i="3"/>
  <c r="N40" i="3"/>
  <c r="U19" i="3"/>
  <c r="N41" i="3"/>
  <c r="N42" i="3"/>
  <c r="N43" i="3"/>
  <c r="U20" i="3"/>
  <c r="U21" i="3"/>
  <c r="N44" i="3"/>
  <c r="U22" i="3"/>
  <c r="N45" i="3"/>
  <c r="U23" i="3"/>
  <c r="U24" i="3"/>
  <c r="N46" i="3"/>
  <c r="U25" i="3"/>
  <c r="N47" i="3"/>
  <c r="N48" i="3"/>
  <c r="U26" i="3"/>
  <c r="N49" i="3"/>
  <c r="N50" i="3"/>
  <c r="U27" i="3"/>
  <c r="N51" i="3"/>
  <c r="T28" i="3"/>
  <c r="C38" i="3" s="1"/>
  <c r="F38" i="3" s="1"/>
  <c r="N52" i="3"/>
  <c r="N53" i="3"/>
  <c r="N54" i="3"/>
  <c r="N55" i="3"/>
  <c r="N56" i="3"/>
  <c r="N57" i="3"/>
  <c r="N58" i="3"/>
  <c r="N59" i="3"/>
  <c r="U32" i="3"/>
  <c r="N60" i="3"/>
  <c r="U33" i="3"/>
  <c r="N61" i="3"/>
  <c r="U34" i="3"/>
  <c r="N62" i="3"/>
  <c r="U35" i="3"/>
  <c r="N64" i="3"/>
  <c r="U36" i="3"/>
  <c r="M65" i="3"/>
  <c r="C35" i="3" s="1"/>
  <c r="U37" i="3"/>
  <c r="U38" i="3"/>
  <c r="U39" i="3"/>
  <c r="U40" i="3"/>
  <c r="U41" i="3"/>
  <c r="U42" i="3"/>
  <c r="C39" i="3" l="1"/>
  <c r="B51" i="3" s="1"/>
  <c r="U47" i="3"/>
  <c r="F36" i="3"/>
  <c r="N65" i="3"/>
  <c r="U11" i="3"/>
  <c r="N30" i="3"/>
  <c r="U28" i="3"/>
  <c r="E35" i="3"/>
  <c r="D35" i="3"/>
  <c r="F35" i="3"/>
  <c r="D38" i="3"/>
  <c r="E38" i="3"/>
  <c r="E37" i="3"/>
  <c r="D37" i="3"/>
  <c r="F37" i="3"/>
  <c r="E34" i="3"/>
  <c r="D34" i="3"/>
  <c r="F34" i="3"/>
  <c r="F39" i="3" l="1"/>
  <c r="E36" i="3"/>
  <c r="E39" i="3" s="1"/>
  <c r="D36" i="3"/>
  <c r="D39" i="3" s="1"/>
  <c r="G13" i="1"/>
  <c r="G24" i="1" s="1"/>
  <c r="E37" i="4" l="1"/>
  <c r="E38" i="4" s="1"/>
  <c r="D37" i="4" l="1"/>
  <c r="D38" i="4" s="1"/>
</calcChain>
</file>

<file path=xl/sharedStrings.xml><?xml version="1.0" encoding="utf-8"?>
<sst xmlns="http://schemas.openxmlformats.org/spreadsheetml/2006/main" count="5352" uniqueCount="1301">
  <si>
    <t>ОБСЛУЖИВАНИЕ СТЕНДОВ</t>
  </si>
  <si>
    <t>ПЕЧАТЬ ТИРАЖА</t>
  </si>
  <si>
    <t>РАЗМЕЩЕНИЕ РЕКЛАМЫ</t>
  </si>
  <si>
    <t>АРЕНДА МЕСТА НА СТЕНДЕ</t>
  </si>
  <si>
    <t>В СТОИМОСТЬ РАЗМЕЩЕНИЯ УЖЕ ВКЛЮЧЕНО:</t>
  </si>
  <si>
    <t>Итого</t>
  </si>
  <si>
    <t>ЖК Новая Каменка</t>
  </si>
  <si>
    <t>ЖК Муринский Посад</t>
  </si>
  <si>
    <t>Кудрово ЖК Весна</t>
  </si>
  <si>
    <t>ЖК Серебряные ключи</t>
  </si>
  <si>
    <t>Центральный</t>
  </si>
  <si>
    <t>Невский</t>
  </si>
  <si>
    <t>Московский</t>
  </si>
  <si>
    <t>Красногвардейский</t>
  </si>
  <si>
    <t>Выборгский</t>
  </si>
  <si>
    <t>Калининский</t>
  </si>
  <si>
    <t>Приморский</t>
  </si>
  <si>
    <t>Фрунзенский</t>
  </si>
  <si>
    <t>Кировский</t>
  </si>
  <si>
    <t>Красносельский</t>
  </si>
  <si>
    <t>Лифты</t>
  </si>
  <si>
    <t xml:space="preserve">Районы размещения </t>
  </si>
  <si>
    <t>5 корп.3</t>
  </si>
  <si>
    <t>ул. Шостаковича</t>
  </si>
  <si>
    <t>5 корп.1</t>
  </si>
  <si>
    <t>пр-кт Энгельса</t>
  </si>
  <si>
    <t xml:space="preserve">ул. Композиторов </t>
  </si>
  <si>
    <t>пр-кт Просвещения</t>
  </si>
  <si>
    <t xml:space="preserve">Шостаковича ул. </t>
  </si>
  <si>
    <t>Просвещения пр.</t>
  </si>
  <si>
    <t>1 корп.1</t>
  </si>
  <si>
    <t>20/25</t>
  </si>
  <si>
    <t>14 корп.3</t>
  </si>
  <si>
    <t>Квартиры</t>
  </si>
  <si>
    <t>Дом</t>
  </si>
  <si>
    <t>Адрес</t>
  </si>
  <si>
    <t>Блок</t>
  </si>
  <si>
    <t>№</t>
  </si>
  <si>
    <t>31</t>
  </si>
  <si>
    <t>Выборгское ш.</t>
  </si>
  <si>
    <t>25</t>
  </si>
  <si>
    <t>23 корп.3</t>
  </si>
  <si>
    <t>27 корп.1</t>
  </si>
  <si>
    <t>пр-кт Художников</t>
  </si>
  <si>
    <t>Выборгский 2</t>
  </si>
  <si>
    <t>26 корп.3</t>
  </si>
  <si>
    <t>6 корп.2</t>
  </si>
  <si>
    <t>ул. Сантъяго-де-Куба</t>
  </si>
  <si>
    <t>24 корп.2</t>
  </si>
  <si>
    <t>ул. Руднева</t>
  </si>
  <si>
    <t>20 корп.1</t>
  </si>
  <si>
    <t>пр-кт Культуры</t>
  </si>
  <si>
    <t>ул. Жени Егоровой</t>
  </si>
  <si>
    <t>6 корп.1</t>
  </si>
  <si>
    <t>ул.Сантьяго-де-Куба</t>
  </si>
  <si>
    <t>31 корп.2</t>
  </si>
  <si>
    <t>12 корп.2</t>
  </si>
  <si>
    <t>27 корп.3</t>
  </si>
  <si>
    <t>13</t>
  </si>
  <si>
    <t>Поэтический б-р</t>
  </si>
  <si>
    <t>11 корп.4</t>
  </si>
  <si>
    <t>11 корп.2</t>
  </si>
  <si>
    <t>11 корп.1</t>
  </si>
  <si>
    <t>41</t>
  </si>
  <si>
    <t>ул. Сантьяго-де-Куба</t>
  </si>
  <si>
    <t>43/14</t>
  </si>
  <si>
    <t>Выборгский 5</t>
  </si>
  <si>
    <t>9к2</t>
  </si>
  <si>
    <t>30 корп.1</t>
  </si>
  <si>
    <t>8к2</t>
  </si>
  <si>
    <t>28 корп.1</t>
  </si>
  <si>
    <t>4к1</t>
  </si>
  <si>
    <t>23</t>
  </si>
  <si>
    <t>Придорожная аллея</t>
  </si>
  <si>
    <t>3к1</t>
  </si>
  <si>
    <t>21</t>
  </si>
  <si>
    <t>13к1</t>
  </si>
  <si>
    <t>ул. Кустодиева</t>
  </si>
  <si>
    <t>27 корп.2</t>
  </si>
  <si>
    <t>16к1</t>
  </si>
  <si>
    <t>33</t>
  </si>
  <si>
    <t>14к1</t>
  </si>
  <si>
    <t>10к1</t>
  </si>
  <si>
    <t>33к1</t>
  </si>
  <si>
    <t>17</t>
  </si>
  <si>
    <t>31\1</t>
  </si>
  <si>
    <t>15</t>
  </si>
  <si>
    <t>21к1</t>
  </si>
  <si>
    <t>пр-кт Луначарского</t>
  </si>
  <si>
    <t>30к3</t>
  </si>
  <si>
    <t>72к2</t>
  </si>
  <si>
    <t>54</t>
  </si>
  <si>
    <t>70к2</t>
  </si>
  <si>
    <t>26к1</t>
  </si>
  <si>
    <t xml:space="preserve">пр. Культуры </t>
  </si>
  <si>
    <t>68к3</t>
  </si>
  <si>
    <t>24к2</t>
  </si>
  <si>
    <t>66к3</t>
  </si>
  <si>
    <t>пр. Просвещения</t>
  </si>
  <si>
    <t>37к2</t>
  </si>
  <si>
    <t>22/26</t>
  </si>
  <si>
    <t>Сиреневый бульвар</t>
  </si>
  <si>
    <t>33к2</t>
  </si>
  <si>
    <t>20 корп.2</t>
  </si>
  <si>
    <t>33 корп.1</t>
  </si>
  <si>
    <t>19к1</t>
  </si>
  <si>
    <t>Поэтический б.р</t>
  </si>
  <si>
    <t>17к1</t>
  </si>
  <si>
    <t>Выборгский 4</t>
  </si>
  <si>
    <t>Выборгский 3</t>
  </si>
  <si>
    <t>143 корп.1</t>
  </si>
  <si>
    <t>32 корп.1</t>
  </si>
  <si>
    <t>ул. Есенина</t>
  </si>
  <si>
    <t>Выборгский 1</t>
  </si>
  <si>
    <t>34</t>
  </si>
  <si>
    <t>9</t>
  </si>
  <si>
    <t>ул. Ивана Фомина</t>
  </si>
  <si>
    <t>Стоимость за 1 стенд на 30 дней в рублях</t>
  </si>
  <si>
    <t>36/141</t>
  </si>
  <si>
    <t>А5 (188*126 мм)</t>
  </si>
  <si>
    <t>А4 (188*258 мм)</t>
  </si>
  <si>
    <t>А3 (380*258 мм)</t>
  </si>
  <si>
    <t>Количество стендов</t>
  </si>
  <si>
    <t>Название блока</t>
  </si>
  <si>
    <t>15/5</t>
  </si>
  <si>
    <t>15 корп.1</t>
  </si>
  <si>
    <t>Прайс-Выборгский район</t>
  </si>
  <si>
    <t>2 корп.1</t>
  </si>
  <si>
    <t>56 корп.3</t>
  </si>
  <si>
    <t>1</t>
  </si>
  <si>
    <t>125</t>
  </si>
  <si>
    <t>36к1</t>
  </si>
  <si>
    <t>26 корп.4</t>
  </si>
  <si>
    <t>46к1</t>
  </si>
  <si>
    <t>14</t>
  </si>
  <si>
    <t>Учебный пер.</t>
  </si>
  <si>
    <t>7к1</t>
  </si>
  <si>
    <t>8к1</t>
  </si>
  <si>
    <t>28к1</t>
  </si>
  <si>
    <t>6</t>
  </si>
  <si>
    <t>8к3</t>
  </si>
  <si>
    <t>111к1</t>
  </si>
  <si>
    <t>129к2</t>
  </si>
  <si>
    <t>7</t>
  </si>
  <si>
    <t>62к2</t>
  </si>
  <si>
    <t>58к3</t>
  </si>
  <si>
    <t>58к2</t>
  </si>
  <si>
    <t>Асафьева ул.</t>
  </si>
  <si>
    <t>56к1</t>
  </si>
  <si>
    <t>62к1</t>
  </si>
  <si>
    <t>25к1</t>
  </si>
  <si>
    <t>Маршала Захарова</t>
  </si>
  <si>
    <t>Красносельский 3</t>
  </si>
  <si>
    <t>43к1</t>
  </si>
  <si>
    <t xml:space="preserve">Маршала Жукова </t>
  </si>
  <si>
    <t>32к3</t>
  </si>
  <si>
    <t>Десантников ул.</t>
  </si>
  <si>
    <t>28</t>
  </si>
  <si>
    <t>26</t>
  </si>
  <si>
    <t>24</t>
  </si>
  <si>
    <t>20к1</t>
  </si>
  <si>
    <t>Ленинский пр.</t>
  </si>
  <si>
    <t>Ветеранов пр.</t>
  </si>
  <si>
    <t>Красносельский 5</t>
  </si>
  <si>
    <t>60 к1</t>
  </si>
  <si>
    <t>Авангардная ул.</t>
  </si>
  <si>
    <t>35к2</t>
  </si>
  <si>
    <t>35к1</t>
  </si>
  <si>
    <t>29к3</t>
  </si>
  <si>
    <t>22к1</t>
  </si>
  <si>
    <t>29к2</t>
  </si>
  <si>
    <t>18к1</t>
  </si>
  <si>
    <t>29 к1</t>
  </si>
  <si>
    <t>27к2</t>
  </si>
  <si>
    <t>Народного Ополчения пр.</t>
  </si>
  <si>
    <t>27к1</t>
  </si>
  <si>
    <t>Петергофское шоссе</t>
  </si>
  <si>
    <t>Отважных ул.</t>
  </si>
  <si>
    <t>5к2</t>
  </si>
  <si>
    <t>Добровольцев ул.</t>
  </si>
  <si>
    <t>5к1</t>
  </si>
  <si>
    <t>3к6</t>
  </si>
  <si>
    <t>3к5</t>
  </si>
  <si>
    <t>3к4</t>
  </si>
  <si>
    <t>1к1</t>
  </si>
  <si>
    <t>10к2</t>
  </si>
  <si>
    <t>Партизана Германа ул.</t>
  </si>
  <si>
    <t>21к3</t>
  </si>
  <si>
    <t>Красносельский 2</t>
  </si>
  <si>
    <t>41к3</t>
  </si>
  <si>
    <t>15к2</t>
  </si>
  <si>
    <t>39к2</t>
  </si>
  <si>
    <t>11\21</t>
  </si>
  <si>
    <t>24к1</t>
  </si>
  <si>
    <t>Доблести ул.</t>
  </si>
  <si>
    <t>33к3</t>
  </si>
  <si>
    <t>22к2</t>
  </si>
  <si>
    <t>Брестский бул.</t>
  </si>
  <si>
    <t>19/17</t>
  </si>
  <si>
    <t>Кузнецова пр.</t>
  </si>
  <si>
    <t>28к2</t>
  </si>
  <si>
    <t>118к2</t>
  </si>
  <si>
    <t>118к1</t>
  </si>
  <si>
    <t>Красносельский 4</t>
  </si>
  <si>
    <t>26к2</t>
  </si>
  <si>
    <t>14к2</t>
  </si>
  <si>
    <t>79к1</t>
  </si>
  <si>
    <t>Красносельский 1</t>
  </si>
  <si>
    <t>14\117</t>
  </si>
  <si>
    <t>26 к1</t>
  </si>
  <si>
    <t>25 к1</t>
  </si>
  <si>
    <t>23к1</t>
  </si>
  <si>
    <t>96к3</t>
  </si>
  <si>
    <t>96 к2</t>
  </si>
  <si>
    <t>42к1</t>
  </si>
  <si>
    <t>Ул. П.Горькавого</t>
  </si>
  <si>
    <t>92к3</t>
  </si>
  <si>
    <t>40к1</t>
  </si>
  <si>
    <t>Тамбасова ул.</t>
  </si>
  <si>
    <t>Котина ул.</t>
  </si>
  <si>
    <t>31к1</t>
  </si>
  <si>
    <t>Маршала Казакова</t>
  </si>
  <si>
    <t>2 к1</t>
  </si>
  <si>
    <t>37к3</t>
  </si>
  <si>
    <t>Маршала Жукова</t>
  </si>
  <si>
    <t>Пионерстроя ул.</t>
  </si>
  <si>
    <t>37к1</t>
  </si>
  <si>
    <t>19 к2</t>
  </si>
  <si>
    <t>28к3</t>
  </si>
  <si>
    <t>241 к 1</t>
  </si>
  <si>
    <t>Здоровцева ул.</t>
  </si>
  <si>
    <t>38к1</t>
  </si>
  <si>
    <t>40 к1</t>
  </si>
  <si>
    <t>2-я Комсомольская ул.</t>
  </si>
  <si>
    <t>8к4</t>
  </si>
  <si>
    <t>ул Черкасова</t>
  </si>
  <si>
    <t>Калининский 3</t>
  </si>
  <si>
    <t>6к3</t>
  </si>
  <si>
    <t>6к1</t>
  </si>
  <si>
    <t>12к1</t>
  </si>
  <si>
    <t>11к1</t>
  </si>
  <si>
    <t>Ул Руставели</t>
  </si>
  <si>
    <t>48к1</t>
  </si>
  <si>
    <t>Ул Лужская</t>
  </si>
  <si>
    <t>Ул Киришская</t>
  </si>
  <si>
    <t>пр Просвешения</t>
  </si>
  <si>
    <t>108к3</t>
  </si>
  <si>
    <t>Пр Луначарского</t>
  </si>
  <si>
    <t>Пр Гражданский</t>
  </si>
  <si>
    <t>123к1</t>
  </si>
  <si>
    <t>9к1</t>
  </si>
  <si>
    <t>ул Ушинского</t>
  </si>
  <si>
    <t>Калининский 2</t>
  </si>
  <si>
    <t>3к2</t>
  </si>
  <si>
    <t>39к1</t>
  </si>
  <si>
    <t>22/97</t>
  </si>
  <si>
    <t>15к1</t>
  </si>
  <si>
    <t>ул Тимуровская</t>
  </si>
  <si>
    <t>ул Брянцева</t>
  </si>
  <si>
    <t>Суздальский пр</t>
  </si>
  <si>
    <t>пр Суздальский</t>
  </si>
  <si>
    <t>Пискаревский пр.</t>
  </si>
  <si>
    <t>Калининский 5</t>
  </si>
  <si>
    <t>пр Светлановский</t>
  </si>
  <si>
    <t>Михайлова ул.</t>
  </si>
  <si>
    <t>84к3</t>
  </si>
  <si>
    <t>Мечникова пр.</t>
  </si>
  <si>
    <t>130к1</t>
  </si>
  <si>
    <t>122к4</t>
  </si>
  <si>
    <t>114к5</t>
  </si>
  <si>
    <t>94к1</t>
  </si>
  <si>
    <t>Металлистов пр.</t>
  </si>
  <si>
    <t>110к4</t>
  </si>
  <si>
    <t>120к1</t>
  </si>
  <si>
    <t>106к1</t>
  </si>
  <si>
    <t>92к2</t>
  </si>
  <si>
    <t>3А</t>
  </si>
  <si>
    <t>Лесной пр.</t>
  </si>
  <si>
    <t>Учительская ул.</t>
  </si>
  <si>
    <t>13\8 литА</t>
  </si>
  <si>
    <t>Кондратьевский пр.</t>
  </si>
  <si>
    <t>7к2</t>
  </si>
  <si>
    <t>Ольги Форш ул.</t>
  </si>
  <si>
    <t>51к4</t>
  </si>
  <si>
    <t>51к1</t>
  </si>
  <si>
    <t>Луначарского пр.</t>
  </si>
  <si>
    <t>48к 1</t>
  </si>
  <si>
    <t>86к3</t>
  </si>
  <si>
    <t>32А</t>
  </si>
  <si>
    <t>86к2</t>
  </si>
  <si>
    <t>26А</t>
  </si>
  <si>
    <t>86к1</t>
  </si>
  <si>
    <t>84к4</t>
  </si>
  <si>
    <t>Комсомола ул.</t>
  </si>
  <si>
    <t>ул. Д.Бедного</t>
  </si>
  <si>
    <t>6\5</t>
  </si>
  <si>
    <t>Комиссара Смирнова ул.</t>
  </si>
  <si>
    <t>Замшина ул.</t>
  </si>
  <si>
    <t>32к1</t>
  </si>
  <si>
    <t>31к3</t>
  </si>
  <si>
    <t>30к1</t>
  </si>
  <si>
    <t>26к4</t>
  </si>
  <si>
    <t>Брюсовская ул.</t>
  </si>
  <si>
    <t>26к3</t>
  </si>
  <si>
    <t>11к2</t>
  </si>
  <si>
    <t>19А</t>
  </si>
  <si>
    <t>Академика Лебедева ул.</t>
  </si>
  <si>
    <t>Просвещения пр</t>
  </si>
  <si>
    <t>17\2 А</t>
  </si>
  <si>
    <t>Калининский 4</t>
  </si>
  <si>
    <t>14\2 А</t>
  </si>
  <si>
    <t>63к3</t>
  </si>
  <si>
    <t>66к1</t>
  </si>
  <si>
    <t>70к1</t>
  </si>
  <si>
    <t>Калининский 1</t>
  </si>
  <si>
    <t>29к7</t>
  </si>
  <si>
    <t>пр Культуры</t>
  </si>
  <si>
    <t>9к3</t>
  </si>
  <si>
    <t>Софьи Ковалевской ул.</t>
  </si>
  <si>
    <t>5к7</t>
  </si>
  <si>
    <t>13к2</t>
  </si>
  <si>
    <t>2к1</t>
  </si>
  <si>
    <t>11к7</t>
  </si>
  <si>
    <t>11к6</t>
  </si>
  <si>
    <t>14к3</t>
  </si>
  <si>
    <t>91к1</t>
  </si>
  <si>
    <t>Северный пр.</t>
  </si>
  <si>
    <t>10к4</t>
  </si>
  <si>
    <t>85к1</t>
  </si>
  <si>
    <t>53к3</t>
  </si>
  <si>
    <t>45к2</t>
  </si>
  <si>
    <t>Науки пр.</t>
  </si>
  <si>
    <t>53к1</t>
  </si>
  <si>
    <t>44к1</t>
  </si>
  <si>
    <t>38к2</t>
  </si>
  <si>
    <t>Карпинского ул.</t>
  </si>
  <si>
    <t>36к7</t>
  </si>
  <si>
    <t>15к7</t>
  </si>
  <si>
    <t>34к6</t>
  </si>
  <si>
    <t>34к5</t>
  </si>
  <si>
    <t>11к5</t>
  </si>
  <si>
    <t>80к4</t>
  </si>
  <si>
    <t>Луначарского пр</t>
  </si>
  <si>
    <t>80к2</t>
  </si>
  <si>
    <t>78к2</t>
  </si>
  <si>
    <t>ул. Краснопутиловская</t>
  </si>
  <si>
    <t xml:space="preserve">ул. Автовская </t>
  </si>
  <si>
    <t>8</t>
  </si>
  <si>
    <t>4</t>
  </si>
  <si>
    <t>46</t>
  </si>
  <si>
    <t>ул. Червонного Казачества</t>
  </si>
  <si>
    <t>44</t>
  </si>
  <si>
    <t>96</t>
  </si>
  <si>
    <t>пр-кт Стачек</t>
  </si>
  <si>
    <t>92 корп.2</t>
  </si>
  <si>
    <t>88</t>
  </si>
  <si>
    <t>77</t>
  </si>
  <si>
    <t>69</t>
  </si>
  <si>
    <t>ул. Кронштадтская</t>
  </si>
  <si>
    <t>ул. Генерала Симоняка</t>
  </si>
  <si>
    <t>Кировский 3</t>
  </si>
  <si>
    <t>22</t>
  </si>
  <si>
    <t>64 корп.1</t>
  </si>
  <si>
    <t>ул. Жукова</t>
  </si>
  <si>
    <t>20</t>
  </si>
  <si>
    <t>99</t>
  </si>
  <si>
    <t>пр-кт Ветеранов</t>
  </si>
  <si>
    <t>ул. Примакова</t>
  </si>
  <si>
    <t>105</t>
  </si>
  <si>
    <t>ул. Маринеско</t>
  </si>
  <si>
    <t>104</t>
  </si>
  <si>
    <t>74к3</t>
  </si>
  <si>
    <t xml:space="preserve">5 </t>
  </si>
  <si>
    <t>74к1</t>
  </si>
  <si>
    <t>Стойкости ул.</t>
  </si>
  <si>
    <t>Кировский 4</t>
  </si>
  <si>
    <t>2\11</t>
  </si>
  <si>
    <t>5</t>
  </si>
  <si>
    <t>ул. Зенитчиков</t>
  </si>
  <si>
    <t>3 корп.2</t>
  </si>
  <si>
    <t>3 корп.1</t>
  </si>
  <si>
    <t xml:space="preserve">9 </t>
  </si>
  <si>
    <t>ул. Зайцева</t>
  </si>
  <si>
    <t>23к2</t>
  </si>
  <si>
    <t>8 корп.2</t>
  </si>
  <si>
    <t>8 корп.1</t>
  </si>
  <si>
    <t>84 корп.2</t>
  </si>
  <si>
    <t>84 корп.1</t>
  </si>
  <si>
    <t>60к2</t>
  </si>
  <si>
    <t>80</t>
  </si>
  <si>
    <t>Г.Симоняка ул.</t>
  </si>
  <si>
    <t>59</t>
  </si>
  <si>
    <t>57</t>
  </si>
  <si>
    <t>27/193</t>
  </si>
  <si>
    <t>12</t>
  </si>
  <si>
    <t>11</t>
  </si>
  <si>
    <t>67 корп.6</t>
  </si>
  <si>
    <t>Бульвар Новаторов</t>
  </si>
  <si>
    <t>Кировский 2</t>
  </si>
  <si>
    <t>67 корп.3</t>
  </si>
  <si>
    <t>67 корп.2</t>
  </si>
  <si>
    <t>67 корп.1</t>
  </si>
  <si>
    <t>30к2</t>
  </si>
  <si>
    <t>Дачный пр.</t>
  </si>
  <si>
    <t>Кировский 1</t>
  </si>
  <si>
    <t>139</t>
  </si>
  <si>
    <t>пр-кт Народного Ополчения</t>
  </si>
  <si>
    <t>10\7</t>
  </si>
  <si>
    <t>23 корп.1</t>
  </si>
  <si>
    <t>Дачный пр-кт</t>
  </si>
  <si>
    <t>7 корп. 5</t>
  </si>
  <si>
    <t>5 корп.2</t>
  </si>
  <si>
    <t>ул. Лени Голикова</t>
  </si>
  <si>
    <t>3к3</t>
  </si>
  <si>
    <t>Лени Голикова ул.</t>
  </si>
  <si>
    <t>84к2</t>
  </si>
  <si>
    <t xml:space="preserve">Новаторов Бульвар </t>
  </si>
  <si>
    <t>Т.Хрустицкого ул.</t>
  </si>
  <si>
    <t>71к4</t>
  </si>
  <si>
    <t>71к3</t>
  </si>
  <si>
    <t>71к2</t>
  </si>
  <si>
    <t>21к2</t>
  </si>
  <si>
    <t>81</t>
  </si>
  <si>
    <t>45</t>
  </si>
  <si>
    <t>72</t>
  </si>
  <si>
    <t>б-р Новаторов</t>
  </si>
  <si>
    <t>17к5</t>
  </si>
  <si>
    <t xml:space="preserve"> Зины Портновой ул.</t>
  </si>
  <si>
    <t>220к3</t>
  </si>
  <si>
    <t>Стачек пр.</t>
  </si>
  <si>
    <t>Трамвайный пр.</t>
  </si>
  <si>
    <t>212к2</t>
  </si>
  <si>
    <t>Счастливая ул.</t>
  </si>
  <si>
    <t>Подводника Кузьмина ул.</t>
  </si>
  <si>
    <t>117к2</t>
  </si>
  <si>
    <t>Зины Портновой ул.</t>
  </si>
  <si>
    <t>27к6</t>
  </si>
  <si>
    <t>15к4</t>
  </si>
  <si>
    <t>6к2</t>
  </si>
  <si>
    <t>15к3</t>
  </si>
  <si>
    <t>31\91</t>
  </si>
  <si>
    <t>19\66</t>
  </si>
  <si>
    <t>9к7</t>
  </si>
  <si>
    <t>3к7</t>
  </si>
  <si>
    <t>5к3</t>
  </si>
  <si>
    <t>ул. Будапештская</t>
  </si>
  <si>
    <t>Фрунзенский 5</t>
  </si>
  <si>
    <t>Белградская ул.</t>
  </si>
  <si>
    <t>34к1</t>
  </si>
  <si>
    <t>пр. Славы</t>
  </si>
  <si>
    <t>Альпийский пер.</t>
  </si>
  <si>
    <t>12  корп.1</t>
  </si>
  <si>
    <t>пр-кт Славы</t>
  </si>
  <si>
    <t> 2 корп.4</t>
  </si>
  <si>
    <t> 2 корп.3</t>
  </si>
  <si>
    <t> 2 корп.2</t>
  </si>
  <si>
    <t> 2  корп.1</t>
  </si>
  <si>
    <t>ул. Бухаресткая</t>
  </si>
  <si>
    <t>35 корп.1</t>
  </si>
  <si>
    <t>31 корп.1</t>
  </si>
  <si>
    <t>21 </t>
  </si>
  <si>
    <t>14 корп.2</t>
  </si>
  <si>
    <t>14 корп.1</t>
  </si>
  <si>
    <t>10 корп.2</t>
  </si>
  <si>
    <t> 9 корп.1</t>
  </si>
  <si>
    <t> 4 корп.3</t>
  </si>
  <si>
    <t>ул. Белы Куна</t>
  </si>
  <si>
    <t> 4 корп.2</t>
  </si>
  <si>
    <t> 2 корп.1</t>
  </si>
  <si>
    <t>24 </t>
  </si>
  <si>
    <t>ул. Белградская</t>
  </si>
  <si>
    <t>16 </t>
  </si>
  <si>
    <t>12 </t>
  </si>
  <si>
    <t>5 корп.13</t>
  </si>
  <si>
    <t>Турку ул. </t>
  </si>
  <si>
    <t>2 корп.1</t>
  </si>
  <si>
    <t>ул. Турку</t>
  </si>
  <si>
    <t>9 к5</t>
  </si>
  <si>
    <t>9 к2</t>
  </si>
  <si>
    <t>36к3</t>
  </si>
  <si>
    <t>Олеко Дундича ул.</t>
  </si>
  <si>
    <t>Фрунзенский 2</t>
  </si>
  <si>
    <t>19к4</t>
  </si>
  <si>
    <t>122к1</t>
  </si>
  <si>
    <t>Бухарестская ул.</t>
  </si>
  <si>
    <t>Фрунзенский 4</t>
  </si>
  <si>
    <t>42к3</t>
  </si>
  <si>
    <t>Малая Балканская ул.</t>
  </si>
  <si>
    <t>116к1</t>
  </si>
  <si>
    <t>71к1</t>
  </si>
  <si>
    <t>Будапештская ул.</t>
  </si>
  <si>
    <t>88к3</t>
  </si>
  <si>
    <t>М.Карпатская ул.</t>
  </si>
  <si>
    <t>20к4</t>
  </si>
  <si>
    <t>Купчинская ул.</t>
  </si>
  <si>
    <t>20к3</t>
  </si>
  <si>
    <t>20к2</t>
  </si>
  <si>
    <t>19к3</t>
  </si>
  <si>
    <t>19к2</t>
  </si>
  <si>
    <t>128к1</t>
  </si>
  <si>
    <t>89к1</t>
  </si>
  <si>
    <t>7к3</t>
  </si>
  <si>
    <t>Загребский бульв.</t>
  </si>
  <si>
    <t>17к3</t>
  </si>
  <si>
    <t>108/24</t>
  </si>
  <si>
    <t>Дунайский пр.</t>
  </si>
  <si>
    <t>106к2</t>
  </si>
  <si>
    <t>35к3</t>
  </si>
  <si>
    <t>53к2</t>
  </si>
  <si>
    <t>58к1</t>
  </si>
  <si>
    <t>Моравский пер.</t>
  </si>
  <si>
    <t>Димитрова ул.</t>
  </si>
  <si>
    <t>19к5</t>
  </si>
  <si>
    <t>91к2</t>
  </si>
  <si>
    <t>8/22,8/1</t>
  </si>
  <si>
    <t>Ярослава Гашека ул.</t>
  </si>
  <si>
    <t>12-100</t>
  </si>
  <si>
    <t>17 к1</t>
  </si>
  <si>
    <t>Пражская ул.</t>
  </si>
  <si>
    <t>Фрунзенский 1</t>
  </si>
  <si>
    <t>З8</t>
  </si>
  <si>
    <t>94 к1</t>
  </si>
  <si>
    <t>66 к1</t>
  </si>
  <si>
    <t>16 корп.3</t>
  </si>
  <si>
    <t>ул. Димитрова</t>
  </si>
  <si>
    <t>Фрунзенский 3</t>
  </si>
  <si>
    <t>39 к1</t>
  </si>
  <si>
    <t>12 корп. 2</t>
  </si>
  <si>
    <t>З6</t>
  </si>
  <si>
    <t>10 корп.4</t>
  </si>
  <si>
    <t>38 к3</t>
  </si>
  <si>
    <t> 4 корп.1</t>
  </si>
  <si>
    <t>63 корп.1</t>
  </si>
  <si>
    <t>61 корп.1</t>
  </si>
  <si>
    <t>32 к1</t>
  </si>
  <si>
    <t>55 </t>
  </si>
  <si>
    <t>51 </t>
  </si>
  <si>
    <t>23 к1</t>
  </si>
  <si>
    <t>23 корп.2</t>
  </si>
  <si>
    <t>Альпийский пер. </t>
  </si>
  <si>
    <t>22 к2</t>
  </si>
  <si>
    <t>22 к1</t>
  </si>
  <si>
    <t>Прайс-Фрунзенский район</t>
  </si>
  <si>
    <t>12 к2</t>
  </si>
  <si>
    <t>10 к1</t>
  </si>
  <si>
    <t>Ул. Бухарестская</t>
  </si>
  <si>
    <t>10к3</t>
  </si>
  <si>
    <t>42/79</t>
  </si>
  <si>
    <t>20 к1</t>
  </si>
  <si>
    <t>15 к4</t>
  </si>
  <si>
    <t>15 к1</t>
  </si>
  <si>
    <t>35 к2</t>
  </si>
  <si>
    <t>Софийская ул.</t>
  </si>
  <si>
    <t>9 к1</t>
  </si>
  <si>
    <t>18к2</t>
  </si>
  <si>
    <t>7 к1</t>
  </si>
  <si>
    <t>17к4</t>
  </si>
  <si>
    <t>35 к8</t>
  </si>
  <si>
    <t>43 к1</t>
  </si>
  <si>
    <t>Пловдивская ул.</t>
  </si>
  <si>
    <t>41 к2</t>
  </si>
  <si>
    <t>38 к2</t>
  </si>
  <si>
    <t>Прайс-Красносельский район</t>
  </si>
  <si>
    <t>Прайс-Кировский район</t>
  </si>
  <si>
    <t>Прайс-Калининский район</t>
  </si>
  <si>
    <t>Комендантский пр-кт</t>
  </si>
  <si>
    <t>Приморский 2</t>
  </si>
  <si>
    <t>Камышовая</t>
  </si>
  <si>
    <t>7 к.1</t>
  </si>
  <si>
    <t>21 корп.2</t>
  </si>
  <si>
    <t xml:space="preserve">ул. Планерная </t>
  </si>
  <si>
    <t>6 корп.4</t>
  </si>
  <si>
    <t>ул. Камышовая</t>
  </si>
  <si>
    <t>Богатырский пр-кт</t>
  </si>
  <si>
    <t>ул. Яхтенная</t>
  </si>
  <si>
    <t>38 корп. 2</t>
  </si>
  <si>
    <t xml:space="preserve">ул. Туристская </t>
  </si>
  <si>
    <t>Приморский 5</t>
  </si>
  <si>
    <t>69\1</t>
  </si>
  <si>
    <t>Планерная</t>
  </si>
  <si>
    <t>54 корп.1</t>
  </si>
  <si>
    <t>Ольховая</t>
  </si>
  <si>
    <t>53 корп.3</t>
  </si>
  <si>
    <t>50 к. 1</t>
  </si>
  <si>
    <t>Королева пр-кт</t>
  </si>
  <si>
    <t>52 корп.1</t>
  </si>
  <si>
    <t>23 корп.2</t>
  </si>
  <si>
    <t>24\3</t>
  </si>
  <si>
    <t>21 корп.3</t>
  </si>
  <si>
    <t>17\2</t>
  </si>
  <si>
    <t>ул. Ситцевая</t>
  </si>
  <si>
    <t>16\2</t>
  </si>
  <si>
    <t>15 к.1</t>
  </si>
  <si>
    <t>Ильюшина</t>
  </si>
  <si>
    <t>Приморский 4</t>
  </si>
  <si>
    <t>54 корп.2</t>
  </si>
  <si>
    <t>Приморский 1</t>
  </si>
  <si>
    <t>33/1</t>
  </si>
  <si>
    <t>Авиаконструкторов пр-кт</t>
  </si>
  <si>
    <t>34 корп.1</t>
  </si>
  <si>
    <t>23\1</t>
  </si>
  <si>
    <t>28 корп.2</t>
  </si>
  <si>
    <t>Прайс-Приморский район</t>
  </si>
  <si>
    <t>4\1</t>
  </si>
  <si>
    <t>10 корп.3</t>
  </si>
  <si>
    <t>Уточкина</t>
  </si>
  <si>
    <t>126 корп.1</t>
  </si>
  <si>
    <t xml:space="preserve">ул. Школьная </t>
  </si>
  <si>
    <t>6\1</t>
  </si>
  <si>
    <t>6 корп.3</t>
  </si>
  <si>
    <t>134 корп.3</t>
  </si>
  <si>
    <t>ул. Савушкина</t>
  </si>
  <si>
    <t>134 корп.1</t>
  </si>
  <si>
    <t>12 корп.3</t>
  </si>
  <si>
    <t>Новоколомяжский пр-кт</t>
  </si>
  <si>
    <t>Приморский пр-кт</t>
  </si>
  <si>
    <t>125 корп.3</t>
  </si>
  <si>
    <t>123 корп.5</t>
  </si>
  <si>
    <t>ул. Вербная</t>
  </si>
  <si>
    <t>123 корп.4</t>
  </si>
  <si>
    <t>123 корп.3</t>
  </si>
  <si>
    <t>24 корп.3</t>
  </si>
  <si>
    <t>ул. Афонская</t>
  </si>
  <si>
    <t>ул. Щербакова</t>
  </si>
  <si>
    <t>17 корп.1</t>
  </si>
  <si>
    <t>ул. Репищева</t>
  </si>
  <si>
    <t>15 корп.3</t>
  </si>
  <si>
    <t>11\9</t>
  </si>
  <si>
    <t>Яковлевский пер.</t>
  </si>
  <si>
    <t>Московский 5</t>
  </si>
  <si>
    <t>ул. Севастьянова</t>
  </si>
  <si>
    <t>Свеаборгская ул.</t>
  </si>
  <si>
    <t>ул. Решетникова</t>
  </si>
  <si>
    <t>Киевская</t>
  </si>
  <si>
    <t>Московский 6</t>
  </si>
  <si>
    <t>Московский пр.</t>
  </si>
  <si>
    <t>Заозерная</t>
  </si>
  <si>
    <t>Смоленская</t>
  </si>
  <si>
    <t>Мариинская ул.</t>
  </si>
  <si>
    <t>Кузнецовская ул.</t>
  </si>
  <si>
    <t>ул. Глеба Успенского</t>
  </si>
  <si>
    <t>11/17 Б</t>
  </si>
  <si>
    <t>ул. Коли Томчака</t>
  </si>
  <si>
    <t>Благодатная ул.</t>
  </si>
  <si>
    <t>136, лит. А</t>
  </si>
  <si>
    <t>3\5</t>
  </si>
  <si>
    <t>31\20</t>
  </si>
  <si>
    <t>ул. Фрунзе</t>
  </si>
  <si>
    <t>Московский 4</t>
  </si>
  <si>
    <t>Обводного канала наб.</t>
  </si>
  <si>
    <t>Московский пр-кт</t>
  </si>
  <si>
    <t>Ленсовета</t>
  </si>
  <si>
    <t>Ю. Гагарина пр-кт</t>
  </si>
  <si>
    <t>Гастелло</t>
  </si>
  <si>
    <t>ул. Победы</t>
  </si>
  <si>
    <t>Московский 2</t>
  </si>
  <si>
    <t>145а</t>
  </si>
  <si>
    <t>192/194</t>
  </si>
  <si>
    <t>37</t>
  </si>
  <si>
    <t>ул. Бассейная</t>
  </si>
  <si>
    <t>пр. Юрия Гагарина</t>
  </si>
  <si>
    <t>Бассейная ул.</t>
  </si>
  <si>
    <t>пл. Чернышевского</t>
  </si>
  <si>
    <t>2 лит.А</t>
  </si>
  <si>
    <t>6 лит.А</t>
  </si>
  <si>
    <t>191 лит. А</t>
  </si>
  <si>
    <t>Авиационная</t>
  </si>
  <si>
    <t>189 лит.А</t>
  </si>
  <si>
    <t>175 лит.А</t>
  </si>
  <si>
    <t>Типанова</t>
  </si>
  <si>
    <t>171 лит.А</t>
  </si>
  <si>
    <t>161 лит.А</t>
  </si>
  <si>
    <t>159 лит.А</t>
  </si>
  <si>
    <t>157 лит.А</t>
  </si>
  <si>
    <t>Ленинский пр-кт</t>
  </si>
  <si>
    <t>158 лит.А</t>
  </si>
  <si>
    <t>154 лит.А</t>
  </si>
  <si>
    <t>150 лит. А</t>
  </si>
  <si>
    <t>77 лит.А</t>
  </si>
  <si>
    <t>71 лит.А</t>
  </si>
  <si>
    <t>101 лит.А</t>
  </si>
  <si>
    <t>Новоизмайловский пр-кт</t>
  </si>
  <si>
    <t>85 лит.А</t>
  </si>
  <si>
    <t>51 лит.А</t>
  </si>
  <si>
    <t>46 лит.А</t>
  </si>
  <si>
    <t>Московский 3</t>
  </si>
  <si>
    <t>40 лит.А</t>
  </si>
  <si>
    <t>34 лит.А</t>
  </si>
  <si>
    <t>28 лит.А</t>
  </si>
  <si>
    <t>22 лит.А</t>
  </si>
  <si>
    <t>Московский 1</t>
  </si>
  <si>
    <t>15 лит.А</t>
  </si>
  <si>
    <t>ул. Варшавская</t>
  </si>
  <si>
    <t>63 к.2</t>
  </si>
  <si>
    <t>Орджоникидзе</t>
  </si>
  <si>
    <t>Прайс-Московский район</t>
  </si>
  <si>
    <t>63 к.1</t>
  </si>
  <si>
    <t>Московское ш.</t>
  </si>
  <si>
    <t>16 к.1</t>
  </si>
  <si>
    <t>Пулковское шоссе .</t>
  </si>
  <si>
    <t>73 к.3</t>
  </si>
  <si>
    <t>13к5</t>
  </si>
  <si>
    <t>73 к.2</t>
  </si>
  <si>
    <t>13к4</t>
  </si>
  <si>
    <t>Космонавтов пр-кт</t>
  </si>
  <si>
    <t>Пулковское шоссе</t>
  </si>
  <si>
    <t>Звездная</t>
  </si>
  <si>
    <t>Краснопутиловская ул.</t>
  </si>
  <si>
    <t>Витебский пр-кт</t>
  </si>
  <si>
    <t>Костюшко ул.</t>
  </si>
  <si>
    <t>Варшавская ул.</t>
  </si>
  <si>
    <t>5-ый Предпортовый пр-д</t>
  </si>
  <si>
    <t>63 корп.1</t>
  </si>
  <si>
    <t>147 лит.А</t>
  </si>
  <si>
    <t>197 лит.А</t>
  </si>
  <si>
    <t>18</t>
  </si>
  <si>
    <t>ул. Шотмана</t>
  </si>
  <si>
    <t>12/1</t>
  </si>
  <si>
    <t>9/1</t>
  </si>
  <si>
    <t>7/1</t>
  </si>
  <si>
    <t>6/1</t>
  </si>
  <si>
    <t>5/1</t>
  </si>
  <si>
    <t>7/2</t>
  </si>
  <si>
    <t>Невский 4</t>
  </si>
  <si>
    <t>ул. Евдокима Огнева</t>
  </si>
  <si>
    <t>21/4</t>
  </si>
  <si>
    <t>ул. Коллонтай</t>
  </si>
  <si>
    <t>21/3</t>
  </si>
  <si>
    <t>8/1</t>
  </si>
  <si>
    <t>4/1</t>
  </si>
  <si>
    <t>27/1</t>
  </si>
  <si>
    <t>ул. Дыбенко</t>
  </si>
  <si>
    <t>22/1</t>
  </si>
  <si>
    <t>18/1</t>
  </si>
  <si>
    <t>12/3</t>
  </si>
  <si>
    <t>25/1</t>
  </si>
  <si>
    <t>ул. Антонова-Овсиенко</t>
  </si>
  <si>
    <t>9/2</t>
  </si>
  <si>
    <t xml:space="preserve">пр-кт Большевиков </t>
  </si>
  <si>
    <t>5/2</t>
  </si>
  <si>
    <t>11/19</t>
  </si>
  <si>
    <t>29</t>
  </si>
  <si>
    <t>Искровский пр-кт</t>
  </si>
  <si>
    <t>9/3</t>
  </si>
  <si>
    <t>15/2</t>
  </si>
  <si>
    <t>15/1</t>
  </si>
  <si>
    <t>пр-кт Большевиков</t>
  </si>
  <si>
    <t>6/6</t>
  </si>
  <si>
    <t>17/2</t>
  </si>
  <si>
    <t>пр-кт Пятилеток</t>
  </si>
  <si>
    <t>Невский 3</t>
  </si>
  <si>
    <t>6/4</t>
  </si>
  <si>
    <t>20/1</t>
  </si>
  <si>
    <t xml:space="preserve"> ул. Подвойского</t>
  </si>
  <si>
    <t>14/1</t>
  </si>
  <si>
    <t>6/3</t>
  </si>
  <si>
    <t xml:space="preserve"> Искровский пр-кт</t>
  </si>
  <si>
    <t>4/3</t>
  </si>
  <si>
    <t>3/1</t>
  </si>
  <si>
    <t>ул. Бадаева</t>
  </si>
  <si>
    <t>4/2</t>
  </si>
  <si>
    <t>ул. Чудновского</t>
  </si>
  <si>
    <t>2/11</t>
  </si>
  <si>
    <t>5/4</t>
  </si>
  <si>
    <t>ул. Кржижановского</t>
  </si>
  <si>
    <t>16/1</t>
  </si>
  <si>
    <t>10</t>
  </si>
  <si>
    <t>ул. Дж.Рида</t>
  </si>
  <si>
    <t>ул. Тельмана</t>
  </si>
  <si>
    <t>Невский 2</t>
  </si>
  <si>
    <t>52</t>
  </si>
  <si>
    <t>ул. Ворошилова</t>
  </si>
  <si>
    <t>43/3</t>
  </si>
  <si>
    <t>19/1</t>
  </si>
  <si>
    <t>40</t>
  </si>
  <si>
    <t>36/1</t>
  </si>
  <si>
    <t>32/1</t>
  </si>
  <si>
    <t>ул. Народная</t>
  </si>
  <si>
    <t>Российский пр-кт</t>
  </si>
  <si>
    <t>3/5</t>
  </si>
  <si>
    <t>пр-кт Солидарности</t>
  </si>
  <si>
    <t>73</t>
  </si>
  <si>
    <t>68/2</t>
  </si>
  <si>
    <t>65</t>
  </si>
  <si>
    <t>45/1</t>
  </si>
  <si>
    <t>Невский 1</t>
  </si>
  <si>
    <t>16</t>
  </si>
  <si>
    <t>43/1</t>
  </si>
  <si>
    <t>27/3</t>
  </si>
  <si>
    <t>45/3</t>
  </si>
  <si>
    <t>ул. Крыленко</t>
  </si>
  <si>
    <t>25/2</t>
  </si>
  <si>
    <t>Прайс-Невский район</t>
  </si>
  <si>
    <t>50/1</t>
  </si>
  <si>
    <t>40/1</t>
  </si>
  <si>
    <t>34/1</t>
  </si>
  <si>
    <t>24/2</t>
  </si>
  <si>
    <t>49</t>
  </si>
  <si>
    <t>37/1</t>
  </si>
  <si>
    <t>47/5</t>
  </si>
  <si>
    <t>47/4</t>
  </si>
  <si>
    <t>30/3</t>
  </si>
  <si>
    <t>Товарищеский пр-кт</t>
  </si>
  <si>
    <t>94/4</t>
  </si>
  <si>
    <t>Октябрьская наб.</t>
  </si>
  <si>
    <t>35/38</t>
  </si>
  <si>
    <t>2</t>
  </si>
  <si>
    <t>50/3</t>
  </si>
  <si>
    <t>50/2</t>
  </si>
  <si>
    <t>63</t>
  </si>
  <si>
    <t>13/2</t>
  </si>
  <si>
    <t>61</t>
  </si>
  <si>
    <t>39/1</t>
  </si>
  <si>
    <t>10/2</t>
  </si>
  <si>
    <t>33/5</t>
  </si>
  <si>
    <t>35/2</t>
  </si>
  <si>
    <t>29к1</t>
  </si>
  <si>
    <t>Большеохтинский пр.</t>
  </si>
  <si>
    <t xml:space="preserve">Красногвардейский </t>
  </si>
  <si>
    <t>Большая Пороховская ул.</t>
  </si>
  <si>
    <t>Шепетовская ул.</t>
  </si>
  <si>
    <t>ш. Революции</t>
  </si>
  <si>
    <t>Цимлянская ул.</t>
  </si>
  <si>
    <t>9б</t>
  </si>
  <si>
    <t>ул. Стахановцев</t>
  </si>
  <si>
    <t>ул. Молдагуловой</t>
  </si>
  <si>
    <t>ул. Громова</t>
  </si>
  <si>
    <t>Таллинская ул.</t>
  </si>
  <si>
    <t>Среднеохтинский пр.</t>
  </si>
  <si>
    <t>пр. Энергетиков</t>
  </si>
  <si>
    <t>Перевозный пер.</t>
  </si>
  <si>
    <t>Новочеркасский пр.</t>
  </si>
  <si>
    <t>47к2</t>
  </si>
  <si>
    <t>Малоохтинский пр.</t>
  </si>
  <si>
    <t>86в</t>
  </si>
  <si>
    <t>84б</t>
  </si>
  <si>
    <t>84а</t>
  </si>
  <si>
    <t>Прайс-Красногвардейский район</t>
  </si>
  <si>
    <t>Красногвардейская пл.</t>
  </si>
  <si>
    <t>Заневский пр.</t>
  </si>
  <si>
    <t>44к4</t>
  </si>
  <si>
    <t>44к3</t>
  </si>
  <si>
    <t>54к1</t>
  </si>
  <si>
    <t>пр. Металлистов</t>
  </si>
  <si>
    <t>23к5</t>
  </si>
  <si>
    <t>23к4</t>
  </si>
  <si>
    <t>23к3</t>
  </si>
  <si>
    <t>Центральный-3</t>
  </si>
  <si>
    <t>Чайковского ул.</t>
  </si>
  <si>
    <t>77к1</t>
  </si>
  <si>
    <t>Херсонская ул.</t>
  </si>
  <si>
    <t>5-7</t>
  </si>
  <si>
    <t xml:space="preserve">Ульяны Громовой пер. </t>
  </si>
  <si>
    <t>27/29</t>
  </si>
  <si>
    <t>Тверская ул.</t>
  </si>
  <si>
    <t xml:space="preserve">Тверская ул. </t>
  </si>
  <si>
    <t>23/3</t>
  </si>
  <si>
    <t>Тульская ул.</t>
  </si>
  <si>
    <t xml:space="preserve">Таврическая ул.  </t>
  </si>
  <si>
    <t>Солдатский пер.</t>
  </si>
  <si>
    <t>Суворовский пр.</t>
  </si>
  <si>
    <t>Невский пр.</t>
  </si>
  <si>
    <t xml:space="preserve">Некрасова ул.     </t>
  </si>
  <si>
    <t xml:space="preserve">Некрасова ул.       </t>
  </si>
  <si>
    <t>Мытнинская ул.</t>
  </si>
  <si>
    <t xml:space="preserve">Конная ул.         </t>
  </si>
  <si>
    <t>22/5</t>
  </si>
  <si>
    <t>5/3</t>
  </si>
  <si>
    <t>Калужский пер.</t>
  </si>
  <si>
    <t>14/16</t>
  </si>
  <si>
    <t>Кавалерградская ул.</t>
  </si>
  <si>
    <t>6/18</t>
  </si>
  <si>
    <t xml:space="preserve">Заячий пер.  </t>
  </si>
  <si>
    <t>Жуковского ул.</t>
  </si>
  <si>
    <t>Заячий пер.</t>
  </si>
  <si>
    <t xml:space="preserve">Заячий пер.   </t>
  </si>
  <si>
    <t>Греческий пр.</t>
  </si>
  <si>
    <t>Восстания ул.</t>
  </si>
  <si>
    <t xml:space="preserve">Виленский пер. </t>
  </si>
  <si>
    <t>39\24</t>
  </si>
  <si>
    <t xml:space="preserve">8-я советская ул.    </t>
  </si>
  <si>
    <t>6\8</t>
  </si>
  <si>
    <t xml:space="preserve">8-я советская ул.      </t>
  </si>
  <si>
    <t>17/19</t>
  </si>
  <si>
    <t>9/13</t>
  </si>
  <si>
    <t xml:space="preserve">7-я Советская ул.     </t>
  </si>
  <si>
    <t>5 А</t>
  </si>
  <si>
    <t>18/8</t>
  </si>
  <si>
    <t xml:space="preserve">6-я Советская ул.     </t>
  </si>
  <si>
    <t>20\16</t>
  </si>
  <si>
    <t>Востания ул.</t>
  </si>
  <si>
    <t>Центральный-1</t>
  </si>
  <si>
    <t xml:space="preserve">4-я Советская ул.      </t>
  </si>
  <si>
    <t>19-21</t>
  </si>
  <si>
    <t>Апраксин пер.</t>
  </si>
  <si>
    <t>26/12</t>
  </si>
  <si>
    <t>44/46</t>
  </si>
  <si>
    <t xml:space="preserve">3-я Советская ул.   </t>
  </si>
  <si>
    <t>Чехова ул.</t>
  </si>
  <si>
    <t>Фурштатская ул.</t>
  </si>
  <si>
    <t>Фонтанки наб.р.</t>
  </si>
  <si>
    <t>67/69</t>
  </si>
  <si>
    <t>Центральный-2</t>
  </si>
  <si>
    <t>51/53</t>
  </si>
  <si>
    <t>9/38</t>
  </si>
  <si>
    <t>ЗАГОРОДНЫЙ пр.</t>
  </si>
  <si>
    <t>80/2</t>
  </si>
  <si>
    <t>РУБИНШТЕЙНА ул.</t>
  </si>
  <si>
    <t>Саперный пер.</t>
  </si>
  <si>
    <t>2/45</t>
  </si>
  <si>
    <t>Садовая ул.</t>
  </si>
  <si>
    <t>1/43</t>
  </si>
  <si>
    <t>Рылеева ул.</t>
  </si>
  <si>
    <t>21-23</t>
  </si>
  <si>
    <t>38/26</t>
  </si>
  <si>
    <t>Некрасова ул.</t>
  </si>
  <si>
    <t>32</t>
  </si>
  <si>
    <t>КОЛОМЕНСКАЯ ул.</t>
  </si>
  <si>
    <t>МАРАТА ул.</t>
  </si>
  <si>
    <t>ЧЕРНЯХОВСКОГО ул</t>
  </si>
  <si>
    <t>СОЦИАЛИСТИЧЕСКАЯ ул.</t>
  </si>
  <si>
    <t>1\38</t>
  </si>
  <si>
    <t>РАЗЪЕЗЖАЯ ул.</t>
  </si>
  <si>
    <t>ПРАВДЫ ул.</t>
  </si>
  <si>
    <t>106</t>
  </si>
  <si>
    <t>100</t>
  </si>
  <si>
    <t>42</t>
  </si>
  <si>
    <t>Моховая ул.</t>
  </si>
  <si>
    <t>65/20</t>
  </si>
  <si>
    <t>3</t>
  </si>
  <si>
    <t>55/5</t>
  </si>
  <si>
    <t>ЛИГОВСКИЙ пр.</t>
  </si>
  <si>
    <t>35-37</t>
  </si>
  <si>
    <t>К.ЗАСЛОНОВА Ул.</t>
  </si>
  <si>
    <t>Митавский пер.</t>
  </si>
  <si>
    <t>ДОСТОЕВСКОГО ул.</t>
  </si>
  <si>
    <t>Маяковского ул.</t>
  </si>
  <si>
    <t>29/18</t>
  </si>
  <si>
    <t>3\54</t>
  </si>
  <si>
    <t>Мал. Садовая ул.</t>
  </si>
  <si>
    <t>Мал. Морская ул.</t>
  </si>
  <si>
    <t>Литейный пр</t>
  </si>
  <si>
    <t>15-17</t>
  </si>
  <si>
    <t>ВОРОНЕЖСКАЯ ул.</t>
  </si>
  <si>
    <t>26-28</t>
  </si>
  <si>
    <t>БОРОВАЯ ул.</t>
  </si>
  <si>
    <t>11-13</t>
  </si>
  <si>
    <t>Центральный 3</t>
  </si>
  <si>
    <t>1/6</t>
  </si>
  <si>
    <t>СТРЕМЯННАЯ ул.</t>
  </si>
  <si>
    <t>Литейный пер.</t>
  </si>
  <si>
    <t>Центральный 2</t>
  </si>
  <si>
    <t>СВЕЧНОЙ пер.</t>
  </si>
  <si>
    <t>Центральный 1</t>
  </si>
  <si>
    <t>16-18</t>
  </si>
  <si>
    <t>Ковенский пер.</t>
  </si>
  <si>
    <t>Прайс-Центральный район</t>
  </si>
  <si>
    <t>Кирочная ул.</t>
  </si>
  <si>
    <t>Караванная ул.</t>
  </si>
  <si>
    <t>8/10</t>
  </si>
  <si>
    <t>Казанская ул.</t>
  </si>
  <si>
    <t>37/18</t>
  </si>
  <si>
    <t>Итальянская ул.</t>
  </si>
  <si>
    <t>6/7</t>
  </si>
  <si>
    <t>Малая московская ул.</t>
  </si>
  <si>
    <t>2/18</t>
  </si>
  <si>
    <t>КОЛОКОЛЬНАЯ ул.</t>
  </si>
  <si>
    <t>Захарьевская ул.</t>
  </si>
  <si>
    <t>Большая московская  ул</t>
  </si>
  <si>
    <t>ПУШКИНСКАЯ ул.</t>
  </si>
  <si>
    <t>7\9</t>
  </si>
  <si>
    <t>Грибоедова кан.</t>
  </si>
  <si>
    <t>Гороховая ул.</t>
  </si>
  <si>
    <t>1/77</t>
  </si>
  <si>
    <t>32\5</t>
  </si>
  <si>
    <t>А5 (210*148 мм)</t>
  </si>
  <si>
    <t>А4 (210*297 мм)</t>
  </si>
  <si>
    <t>А3 (422*297 мм)</t>
  </si>
  <si>
    <t>62к3</t>
  </si>
  <si>
    <t>пр. Кондратьевский</t>
  </si>
  <si>
    <t>Пулковская улица</t>
  </si>
  <si>
    <t>65к9</t>
  </si>
  <si>
    <t>Пр. Космонавтов</t>
  </si>
  <si>
    <t>65к2</t>
  </si>
  <si>
    <t>65к10</t>
  </si>
  <si>
    <t>д.43</t>
  </si>
  <si>
    <t>д.41 к.1</t>
  </si>
  <si>
    <t>д.39 к.1</t>
  </si>
  <si>
    <t xml:space="preserve"> д.37 к.1</t>
  </si>
  <si>
    <t>д.10 к.2</t>
  </si>
  <si>
    <t>Малая Бухарестская ул.</t>
  </si>
  <si>
    <t>д.10 к.1</t>
  </si>
  <si>
    <t>д.8 к.1</t>
  </si>
  <si>
    <t>д.6 к.1</t>
  </si>
  <si>
    <t>д.2</t>
  </si>
  <si>
    <t>ЖК Весна</t>
  </si>
  <si>
    <t>Прайс-ЖК Весна (Кудрово)</t>
  </si>
  <si>
    <t>14 к5</t>
  </si>
  <si>
    <t>Европейский пр.</t>
  </si>
  <si>
    <t>14 к4</t>
  </si>
  <si>
    <t>59 к2</t>
  </si>
  <si>
    <t>ул. Шоссе в Лаврики</t>
  </si>
  <si>
    <t>59 к1</t>
  </si>
  <si>
    <t>ЖК Кантемировский</t>
  </si>
  <si>
    <t>5к4</t>
  </si>
  <si>
    <t>Кушелевская дорога</t>
  </si>
  <si>
    <t>пр. Комендантский</t>
  </si>
  <si>
    <t>27 к2</t>
  </si>
  <si>
    <t>ул. Глухарская</t>
  </si>
  <si>
    <t>Назад к выбору района</t>
  </si>
  <si>
    <t xml:space="preserve">Карпинского </t>
  </si>
  <si>
    <t>28 к.1</t>
  </si>
  <si>
    <t>Науки</t>
  </si>
  <si>
    <t>3 к.4</t>
  </si>
  <si>
    <t>Замшина</t>
  </si>
  <si>
    <t>27 к.4</t>
  </si>
  <si>
    <t xml:space="preserve"> пр.Лабораторный </t>
  </si>
  <si>
    <t>ЖК Жемчужный Каскад</t>
  </si>
  <si>
    <t>пр-кт Героев</t>
  </si>
  <si>
    <t>35 к.1</t>
  </si>
  <si>
    <t>пр-кт Патриотов</t>
  </si>
  <si>
    <t>34 к.1</t>
  </si>
  <si>
    <t>Экраны</t>
  </si>
  <si>
    <t>ЖК Жемчужный каскад</t>
  </si>
  <si>
    <t>Стоимость размещения 1 ролика на 30 дней в рублях</t>
  </si>
  <si>
    <t>Количество экранов</t>
  </si>
  <si>
    <t>4-я Советская ул.</t>
  </si>
  <si>
    <t xml:space="preserve">6-я Советская  ул. </t>
  </si>
  <si>
    <t>2-я Советская ул.</t>
  </si>
  <si>
    <t>9-я Советская ул.</t>
  </si>
  <si>
    <t>57к2</t>
  </si>
  <si>
    <t>улица Оптиков</t>
  </si>
  <si>
    <t>34к2</t>
  </si>
  <si>
    <t>68к1</t>
  </si>
  <si>
    <t>104к2</t>
  </si>
  <si>
    <t>74к5</t>
  </si>
  <si>
    <t>13/70</t>
  </si>
  <si>
    <t>11\67</t>
  </si>
  <si>
    <t>4к4</t>
  </si>
  <si>
    <t>4к3</t>
  </si>
  <si>
    <t>ЖК Жемчужная гавань</t>
  </si>
  <si>
    <t>Тип носителя</t>
  </si>
  <si>
    <t>Видеоэкран</t>
  </si>
  <si>
    <t>наб. Дудергофского канала</t>
  </si>
  <si>
    <t>ЖК Московские ворота</t>
  </si>
  <si>
    <t>ЖК Северная регата</t>
  </si>
  <si>
    <t>ЖК Ленинградская Симфония</t>
  </si>
  <si>
    <t>ЖК Победитель</t>
  </si>
  <si>
    <t>ЖК Master</t>
  </si>
  <si>
    <t>ЖК Золотая гавань</t>
  </si>
  <si>
    <t>ЖК Лыжный, 7</t>
  </si>
  <si>
    <t>ЖК Камышовая, 48 корп 1</t>
  </si>
  <si>
    <t>ЖК Fusion</t>
  </si>
  <si>
    <t>д. 4, корп. 1</t>
  </si>
  <si>
    <t>д. 2</t>
  </si>
  <si>
    <t>д. 4, корп. 4</t>
  </si>
  <si>
    <t>Приморский пр.</t>
  </si>
  <si>
    <t>Заставская улица</t>
  </si>
  <si>
    <t>Крапивный пер.</t>
  </si>
  <si>
    <t>Лыжный пер.</t>
  </si>
  <si>
    <t>Богатырский пр.</t>
  </si>
  <si>
    <t>Лыжный, 7</t>
  </si>
  <si>
    <t>д. 7, корп. 7</t>
  </si>
  <si>
    <t>ул. Оптиков</t>
  </si>
  <si>
    <t>Камышовая, 48 корп 1</t>
  </si>
  <si>
    <t>д. 48, корп. 1</t>
  </si>
  <si>
    <t>д. 45, корп. 1</t>
  </si>
  <si>
    <t>Серебристый бульвар</t>
  </si>
  <si>
    <t>д. 19</t>
  </si>
  <si>
    <t>д. 137, корп. 2</t>
  </si>
  <si>
    <t>ЖК  Ленинградская Симфония</t>
  </si>
  <si>
    <t>ЖК  Master</t>
  </si>
  <si>
    <t>Константиновский пр.</t>
  </si>
  <si>
    <t>д. 23</t>
  </si>
  <si>
    <t>ЖК Diadema Club House</t>
  </si>
  <si>
    <t>ЖК Royal Park</t>
  </si>
  <si>
    <t>Royal Park</t>
  </si>
  <si>
    <t>Петровский пр.</t>
  </si>
  <si>
    <t>ЖК Петроградский эталон</t>
  </si>
  <si>
    <t>Петрозаводская ул.</t>
  </si>
  <si>
    <t>ул. Кораблестроителей</t>
  </si>
  <si>
    <t>ЖК Морской фасад</t>
  </si>
  <si>
    <t>ЖК Морской каскад</t>
  </si>
  <si>
    <t>ИТОГО</t>
  </si>
  <si>
    <t xml:space="preserve">Петроградский </t>
  </si>
  <si>
    <t xml:space="preserve">Василеостровский </t>
  </si>
  <si>
    <t>д. 30</t>
  </si>
  <si>
    <t>д. 32 к 1</t>
  </si>
  <si>
    <t>д. 32 к 3</t>
  </si>
  <si>
    <t>д. 21 к 2</t>
  </si>
  <si>
    <t>д. 13</t>
  </si>
  <si>
    <t>д. 137, корп. 1</t>
  </si>
  <si>
    <t xml:space="preserve">Морская наб. </t>
  </si>
  <si>
    <t xml:space="preserve">Количество носителей </t>
  </si>
  <si>
    <t xml:space="preserve">Стенд в лифте </t>
  </si>
  <si>
    <t>Прайс-Петроградский район</t>
  </si>
  <si>
    <t xml:space="preserve">Прайс-Василеостровский район </t>
  </si>
  <si>
    <t>д. 49, корп.1</t>
  </si>
  <si>
    <t>д. 49, корп.2</t>
  </si>
  <si>
    <t>ЖК Континенты</t>
  </si>
  <si>
    <t>Брюлловская улица</t>
  </si>
  <si>
    <t>9 стр.1</t>
  </si>
  <si>
    <t>Архитектора Белова</t>
  </si>
  <si>
    <t>ЖК на Космонавтов 65</t>
  </si>
  <si>
    <t>ЖК на Пулковской</t>
  </si>
  <si>
    <t>ЖК на Оптиков 34 к.2</t>
  </si>
  <si>
    <t>ЖК на Кондратьевском 62к3</t>
  </si>
  <si>
    <t>81к1</t>
  </si>
  <si>
    <t>ЖК на Туристской 15 к.2</t>
  </si>
  <si>
    <t>улица Туристская</t>
  </si>
  <si>
    <t>ЖК Lotos Club</t>
  </si>
  <si>
    <t>ЖК Жемчужная Гавань</t>
  </si>
  <si>
    <t>ЖК Жили-Были</t>
  </si>
  <si>
    <t>Заречная улица</t>
  </si>
  <si>
    <t>Ленина пл.</t>
  </si>
  <si>
    <t>8\2</t>
  </si>
  <si>
    <t>ЖК Юбилейный Квартал</t>
  </si>
  <si>
    <t>д.51 к.1</t>
  </si>
  <si>
    <t>д.53 к.1</t>
  </si>
  <si>
    <t>д.53 к.3</t>
  </si>
  <si>
    <t>д.53 к.4</t>
  </si>
  <si>
    <t xml:space="preserve">ЖК Радуга </t>
  </si>
  <si>
    <t>ЖК Радуга</t>
  </si>
  <si>
    <t xml:space="preserve">Малая Каштановая </t>
  </si>
  <si>
    <t>д.9 к. 1</t>
  </si>
  <si>
    <t xml:space="preserve">Загребский бульвар </t>
  </si>
  <si>
    <t>д. 9 лит. А</t>
  </si>
  <si>
    <t>ЖК Полежаевские дома</t>
  </si>
  <si>
    <t xml:space="preserve">ЖК Полежаевские дома </t>
  </si>
  <si>
    <t>48 к 1</t>
  </si>
  <si>
    <t>2к2</t>
  </si>
  <si>
    <t>Прайс - Мурино</t>
  </si>
  <si>
    <t>ЖК Муринские высоты</t>
  </si>
  <si>
    <t>ЖК Муринские Высоты</t>
  </si>
  <si>
    <t>ул. Графская</t>
  </si>
  <si>
    <t>пр. Авиаторов Балтики</t>
  </si>
  <si>
    <t>г. Кудрово</t>
  </si>
  <si>
    <t>г. Мурино</t>
  </si>
  <si>
    <t>ЖК на Тухачевского</t>
  </si>
  <si>
    <t>25А</t>
  </si>
  <si>
    <t>ул. Маршала Тухачевского</t>
  </si>
  <si>
    <t>Железноводская ул.</t>
  </si>
  <si>
    <t>Кима пр.</t>
  </si>
  <si>
    <t>28Б</t>
  </si>
  <si>
    <t>5\34</t>
  </si>
  <si>
    <t>Кораблестроителей ул.</t>
  </si>
  <si>
    <t>29к4</t>
  </si>
  <si>
    <t>Морская наб.</t>
  </si>
  <si>
    <t>Наличная ул.</t>
  </si>
  <si>
    <t>40к4</t>
  </si>
  <si>
    <t>40к5</t>
  </si>
  <si>
    <t>40к7</t>
  </si>
  <si>
    <r>
      <t>А4 (210х297 мм</t>
    </r>
    <r>
      <rPr>
        <b/>
        <u/>
        <sz val="12"/>
        <color theme="1"/>
        <rFont val="Times New Roman"/>
        <family val="1"/>
        <charset val="204"/>
      </rPr>
      <t xml:space="preserve"> гор</t>
    </r>
    <r>
      <rPr>
        <b/>
        <sz val="12"/>
        <color theme="1"/>
        <rFont val="Times New Roman"/>
        <family val="1"/>
        <charset val="204"/>
      </rPr>
      <t>)</t>
    </r>
  </si>
  <si>
    <r>
      <t xml:space="preserve">А3 (297х420 мм </t>
    </r>
    <r>
      <rPr>
        <b/>
        <u/>
        <sz val="12"/>
        <color theme="1"/>
        <rFont val="Times New Roman"/>
        <family val="1"/>
        <charset val="204"/>
      </rPr>
      <t>вер</t>
    </r>
    <r>
      <rPr>
        <b/>
        <sz val="12"/>
        <color theme="1"/>
        <rFont val="Times New Roman"/>
        <family val="1"/>
        <charset val="204"/>
      </rPr>
      <t>т)</t>
    </r>
  </si>
  <si>
    <t>Каховского ул.</t>
  </si>
  <si>
    <t>ЖК Гуси-Лебеди</t>
  </si>
  <si>
    <t>ЖК Амстер</t>
  </si>
  <si>
    <t>д.45</t>
  </si>
  <si>
    <r>
      <t>А3 (297х420 мм</t>
    </r>
    <r>
      <rPr>
        <b/>
        <sz val="12"/>
        <color theme="1"/>
        <rFont val="Times New Roman"/>
        <family val="1"/>
        <charset val="204"/>
      </rPr>
      <t>)</t>
    </r>
  </si>
  <si>
    <r>
      <t>А4 (210х297 мм</t>
    </r>
    <r>
      <rPr>
        <b/>
        <sz val="12"/>
        <color theme="1"/>
        <rFont val="Times New Roman"/>
        <family val="1"/>
        <charset val="204"/>
      </rPr>
      <t>)</t>
    </r>
  </si>
  <si>
    <t>Кировский 5</t>
  </si>
  <si>
    <t>Кировский 6</t>
  </si>
  <si>
    <t>72к1</t>
  </si>
  <si>
    <t>74к4</t>
  </si>
  <si>
    <t>41к1</t>
  </si>
  <si>
    <t>Козлова ул.</t>
  </si>
  <si>
    <t>45к1</t>
  </si>
  <si>
    <t>Ул. Солдата Корзуна</t>
  </si>
  <si>
    <t>пр. Народного Ополчения</t>
  </si>
  <si>
    <t>167/21</t>
  </si>
  <si>
    <t>18к3</t>
  </si>
  <si>
    <t>Бурцева ул.</t>
  </si>
  <si>
    <t>109к1</t>
  </si>
  <si>
    <t>56к2</t>
  </si>
  <si>
    <t>Беринга ул.</t>
  </si>
  <si>
    <t>32к2</t>
  </si>
  <si>
    <t>30А</t>
  </si>
  <si>
    <t xml:space="preserve">Новосмоленская </t>
  </si>
  <si>
    <t>40к2</t>
  </si>
  <si>
    <t>10 сек (1400*1080)</t>
  </si>
  <si>
    <t>15 сек (1920*1080)</t>
  </si>
  <si>
    <t>10 сек (1920*1080)</t>
  </si>
  <si>
    <t>Невский1</t>
  </si>
  <si>
    <t>56 корп.2</t>
  </si>
  <si>
    <t>Адмиралтейский</t>
  </si>
  <si>
    <t xml:space="preserve">Прайс-Адмиралтейский район </t>
  </si>
  <si>
    <t>Измайловский бульвар</t>
  </si>
  <si>
    <t>11 стр.1</t>
  </si>
  <si>
    <t>Батайский пер.</t>
  </si>
  <si>
    <t>Большой казачий пер.</t>
  </si>
  <si>
    <t>1/61</t>
  </si>
  <si>
    <t>Бородинская</t>
  </si>
  <si>
    <t>Бронницкая</t>
  </si>
  <si>
    <t>Верейская</t>
  </si>
  <si>
    <t>2/60</t>
  </si>
  <si>
    <t>3Б</t>
  </si>
  <si>
    <t>47</t>
  </si>
  <si>
    <t>Гороховая</t>
  </si>
  <si>
    <t>68</t>
  </si>
  <si>
    <t>Загородный пр.</t>
  </si>
  <si>
    <t>64</t>
  </si>
  <si>
    <t>Малодетскосельский пр.</t>
  </si>
  <si>
    <t>30</t>
  </si>
  <si>
    <t>38</t>
  </si>
  <si>
    <t>Можайская</t>
  </si>
  <si>
    <t>3-5</t>
  </si>
  <si>
    <t>37-39</t>
  </si>
  <si>
    <t>127</t>
  </si>
  <si>
    <t>Подольская</t>
  </si>
  <si>
    <t>1-3-5</t>
  </si>
  <si>
    <t>27</t>
  </si>
  <si>
    <t>43</t>
  </si>
  <si>
    <t>9-11</t>
  </si>
  <si>
    <t>Рузовская</t>
  </si>
  <si>
    <t>Серпуховская</t>
  </si>
  <si>
    <t>Фонтанки наб.</t>
  </si>
  <si>
    <t>NEW</t>
  </si>
  <si>
    <t>ЖК Квартал "Галактика"-1</t>
  </si>
  <si>
    <t>ЖК Квартал "Галактика"-2</t>
  </si>
  <si>
    <t>5к6</t>
  </si>
  <si>
    <t>ул. Бестужевская</t>
  </si>
  <si>
    <t>85к2</t>
  </si>
  <si>
    <t>Лабороторная ул.</t>
  </si>
  <si>
    <t>пр. Маршала Блюхера</t>
  </si>
  <si>
    <t>Полюстровский</t>
  </si>
  <si>
    <t>ЖК Upoint</t>
  </si>
  <si>
    <t>шоссе Революции</t>
  </si>
  <si>
    <t>ЖК Дом на Рюхина</t>
  </si>
  <si>
    <t>ул. Рюхина</t>
  </si>
  <si>
    <t>д. 12</t>
  </si>
  <si>
    <t>ЖК Муринское-1</t>
  </si>
  <si>
    <t>ЖК Ромашки</t>
  </si>
  <si>
    <t>ЖК Парнас</t>
  </si>
  <si>
    <t>6 к1</t>
  </si>
  <si>
    <t>6 к3</t>
  </si>
  <si>
    <t>6 к5</t>
  </si>
  <si>
    <t>Василеостровский 1</t>
  </si>
  <si>
    <t>Василеостровский 2</t>
  </si>
  <si>
    <t>3-я линия В.О.</t>
  </si>
  <si>
    <t>4-я линия В.О.</t>
  </si>
  <si>
    <t>5-я линия В.О.</t>
  </si>
  <si>
    <t>64/13</t>
  </si>
  <si>
    <t>6-я линия В.О.</t>
  </si>
  <si>
    <t>Средний пр. В.О.</t>
  </si>
  <si>
    <t>Малый пр. В.О.</t>
  </si>
  <si>
    <t>7-я линия В.О.</t>
  </si>
  <si>
    <t>8-я линия В.О.</t>
  </si>
  <si>
    <t>9-я линия В.О.</t>
  </si>
  <si>
    <t>10-я линия В.О.</t>
  </si>
  <si>
    <t>11-я линия В.О.</t>
  </si>
  <si>
    <t>13-я линия В.О.</t>
  </si>
  <si>
    <t>Малый пр. В.О., 31 (10-я лин. 51)</t>
  </si>
  <si>
    <t>Красносельский 6</t>
  </si>
  <si>
    <t>53 к.1</t>
  </si>
  <si>
    <t>24 к.2</t>
  </si>
  <si>
    <t>53 к.4</t>
  </si>
  <si>
    <t>26 к.1</t>
  </si>
  <si>
    <t>26 к.2</t>
  </si>
  <si>
    <t>Красное Село 1</t>
  </si>
  <si>
    <t>Стрельнинское ш.</t>
  </si>
  <si>
    <t>4к2</t>
  </si>
  <si>
    <t xml:space="preserve">Стрельнинское ш. </t>
  </si>
  <si>
    <t xml:space="preserve">ул. Бронетанковая </t>
  </si>
  <si>
    <t>13к3</t>
  </si>
  <si>
    <t xml:space="preserve">ул. Освобождения </t>
  </si>
  <si>
    <t>ул.Освобождения</t>
  </si>
  <si>
    <t>ул. Спирина</t>
  </si>
  <si>
    <t>ул .Освобождения</t>
  </si>
  <si>
    <t>25к2</t>
  </si>
  <si>
    <t xml:space="preserve">ул.Освобождения </t>
  </si>
  <si>
    <t>25к3</t>
  </si>
  <si>
    <t>31к2</t>
  </si>
  <si>
    <t>31к4</t>
  </si>
  <si>
    <t xml:space="preserve">ул. Спирина </t>
  </si>
  <si>
    <t>1к2</t>
  </si>
  <si>
    <t xml:space="preserve">ул. Геологическая </t>
  </si>
  <si>
    <t>ПВЗ  Петергофское ш 45</t>
  </si>
  <si>
    <t>ПВЗ  Петергофское ш 59</t>
  </si>
  <si>
    <t>Стоимость размещения 1 ролика на 90 дней в рублях</t>
  </si>
  <si>
    <t>ПВЗ Парфеновская ул. 5</t>
  </si>
  <si>
    <t>ПВЗ Парфеновская ул. 14 к1</t>
  </si>
  <si>
    <t>ПВЗ Муринская д. 27 к4</t>
  </si>
  <si>
    <t>Название ПВЗ</t>
  </si>
  <si>
    <t>Курортный</t>
  </si>
  <si>
    <t xml:space="preserve">Прайс-Курортный район </t>
  </si>
  <si>
    <t>Сестрорецк</t>
  </si>
  <si>
    <t xml:space="preserve">Володарского ул. </t>
  </si>
  <si>
    <t>Дубковское шоссе</t>
  </si>
  <si>
    <t>Инструментальщиков ул.</t>
  </si>
  <si>
    <t>Комсомольская ул.</t>
  </si>
  <si>
    <t xml:space="preserve">Ленина пр. </t>
  </si>
  <si>
    <t xml:space="preserve">Мосина ул. </t>
  </si>
  <si>
    <t xml:space="preserve">реки Сестры наб. </t>
  </si>
  <si>
    <t xml:space="preserve">Строителей наб. </t>
  </si>
  <si>
    <t xml:space="preserve">Привокзальная ул. </t>
  </si>
  <si>
    <t>Приморское шоссе</t>
  </si>
  <si>
    <t>261 к2</t>
  </si>
  <si>
    <t>267 к2</t>
  </si>
  <si>
    <t xml:space="preserve">Токарева ул. </t>
  </si>
  <si>
    <t xml:space="preserve">Транспортная ул. </t>
  </si>
  <si>
    <t>Красное Село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</si>
</sst>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-* #,##0.00\ &quot;₽&quot;_-;\-* #,##0.00\ &quot;₽&quot;_-;_-* &quot;-&quot;??\ &quot;₽&quot;_-;_-@_-"/>
    <numFmt numFmtId="164" formatCode="#,##0_ ;\-#,##0\ "/>
    <numFmt numFmtId="165" formatCode="_-* #,##0.00_р_._-;\-* #,##0.00_р_._-;_-* &quot;-&quot;??_р_._-;_-@"/>
    <numFmt numFmtId="166" formatCode="#,##0.00\ &quot;₽&quot;"/>
    <numFmt numFmtId="167" formatCode="_-* #,##0.00_р_._-;\-* #,##0.00_р_._-;_-* \-??_р_._-;_-@"/>
  </numFmts>
  <fonts count="54">
    <font>
      <sz val="11"/>
      <color rgb="FF000000"/>
      <name val="Calibri"/>
      <family val="2"/>
      <charset val="1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rgb="FF000000"/>
      <name val="Calibri"/>
      <family val="2"/>
      <charset val="204"/>
    </font>
    <font>
      <b/>
      <sz val="13"/>
      <color rgb="FF44546A"/>
      <name val="Calibri"/>
      <family val="2"/>
      <charset val="204"/>
    </font>
    <font>
      <u/>
      <sz val="11"/>
      <color rgb="FF0563C1"/>
      <name val="Calibri"/>
      <family val="2"/>
      <charset val="204"/>
    </font>
    <font>
      <b/>
      <sz val="11"/>
      <color rgb="FF000000"/>
      <name val="Calibri"/>
      <family val="2"/>
      <charset val="204"/>
    </font>
    <font>
      <b/>
      <sz val="12"/>
      <color rgb="FF333F50"/>
      <name val="Calibri"/>
      <family val="2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sz val="10"/>
      <name val="Arial"/>
      <family val="2"/>
      <charset val="204"/>
    </font>
    <font>
      <b/>
      <sz val="11"/>
      <color rgb="FFFF0000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2"/>
      <color theme="3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11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sz val="12"/>
      <color rgb="FF000000"/>
      <name val="Times New Roman"/>
      <family val="1"/>
      <charset val="204"/>
    </font>
    <font>
      <sz val="12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1"/>
      <color rgb="FF000000"/>
      <name val="Calibri"/>
      <family val="2"/>
      <charset val="1"/>
    </font>
    <font>
      <b/>
      <sz val="11"/>
      <color theme="3"/>
      <name val="Times New Roman"/>
      <family val="1"/>
      <charset val="204"/>
    </font>
    <font>
      <b/>
      <sz val="16"/>
      <color theme="4"/>
      <name val="Calibri"/>
      <family val="2"/>
      <charset val="204"/>
    </font>
    <font>
      <b/>
      <u/>
      <sz val="12"/>
      <color theme="1"/>
      <name val="Times New Roman"/>
      <family val="1"/>
      <charset val="204"/>
    </font>
    <font>
      <sz val="10"/>
      <color theme="1"/>
      <name val="Times New Roman"/>
      <family val="2"/>
      <charset val="204"/>
    </font>
    <font>
      <sz val="11"/>
      <name val="Times New Roman"/>
      <family val="1"/>
    </font>
    <font>
      <sz val="11"/>
      <color rgb="FF000000"/>
      <name val="Times New Roman"/>
      <family val="1"/>
    </font>
    <font>
      <sz val="11"/>
      <color theme="1"/>
      <name val="Times New Roman"/>
      <family val="1"/>
    </font>
    <font>
      <b/>
      <sz val="11"/>
      <color rgb="FF000000"/>
      <name val="Times New Roman"/>
      <family val="1"/>
    </font>
    <font>
      <sz val="12"/>
      <name val="Times New Roman"/>
      <family val="1"/>
    </font>
    <font>
      <b/>
      <sz val="16"/>
      <color rgb="FFFF0000"/>
      <name val="Calibri"/>
      <family val="2"/>
    </font>
    <font>
      <sz val="10"/>
      <name val="Arial Cyr"/>
      <charset val="204"/>
    </font>
    <font>
      <b/>
      <sz val="22"/>
      <color theme="0"/>
      <name val="Calibri"/>
      <family val="2"/>
      <charset val="204"/>
    </font>
    <font>
      <b/>
      <sz val="15"/>
      <color theme="0"/>
      <name val="Calibri"/>
      <family val="2"/>
      <charset val="204"/>
    </font>
    <font>
      <b/>
      <u/>
      <sz val="16"/>
      <color theme="1"/>
      <name val="Calibri"/>
      <family val="2"/>
    </font>
    <font>
      <b/>
      <sz val="15"/>
      <color theme="1"/>
      <name val="Calibri"/>
      <family val="2"/>
    </font>
    <font>
      <b/>
      <u/>
      <sz val="16"/>
      <color theme="1"/>
      <name val="Calibri"/>
      <family val="2"/>
      <charset val="204"/>
    </font>
    <font>
      <b/>
      <sz val="16"/>
      <color theme="1"/>
      <name val="Calibri"/>
      <family val="2"/>
      <charset val="204"/>
    </font>
    <font>
      <b/>
      <sz val="20"/>
      <color theme="1"/>
      <name val="Calibri"/>
      <family val="2"/>
      <charset val="204"/>
    </font>
    <font>
      <b/>
      <sz val="14"/>
      <color theme="0"/>
      <name val="Calibri (Основной текст)"/>
      <charset val="204"/>
    </font>
    <font>
      <sz val="14"/>
      <color theme="0"/>
      <name val="Calibri (Основной текст)"/>
      <charset val="204"/>
    </font>
    <font>
      <b/>
      <u/>
      <sz val="11"/>
      <color theme="0"/>
      <name val="Times New Roman"/>
      <family val="1"/>
      <charset val="204"/>
    </font>
    <font>
      <b/>
      <sz val="11"/>
      <color theme="0"/>
      <name val="Times New Roman"/>
      <family val="1"/>
      <charset val="204"/>
    </font>
    <font>
      <b/>
      <u/>
      <sz val="12"/>
      <color theme="0"/>
      <name val="Times New Roman"/>
      <family val="1"/>
      <charset val="204"/>
    </font>
    <font>
      <b/>
      <u/>
      <sz val="11"/>
      <color theme="0"/>
      <name val="Calibri"/>
      <family val="2"/>
      <charset val="204"/>
    </font>
    <font>
      <b/>
      <sz val="11"/>
      <color theme="0"/>
      <name val="Calibri"/>
      <family val="2"/>
      <charset val="204"/>
    </font>
    <font>
      <b/>
      <sz val="12"/>
      <color theme="0"/>
      <name val="Times New Roman"/>
      <family val="1"/>
      <charset val="204"/>
    </font>
    <font>
      <b/>
      <sz val="11"/>
      <color theme="0"/>
      <name val="Times New Roman"/>
      <family val="1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FF"/>
        <bgColor rgb="FFFFFFCC"/>
      </patternFill>
    </fill>
    <fill>
      <patternFill patternType="solid">
        <fgColor theme="0"/>
        <bgColor rgb="FF8497B0"/>
      </patternFill>
    </fill>
    <fill>
      <patternFill patternType="solid">
        <fgColor theme="0"/>
        <bgColor rgb="FFADCDEA"/>
      </patternFill>
    </fill>
    <fill>
      <patternFill patternType="solid">
        <fgColor theme="0"/>
        <bgColor rgb="FFFFFFCC"/>
      </patternFill>
    </fill>
    <fill>
      <patternFill patternType="solid">
        <fgColor rgb="FFFFFFFF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0000"/>
        <bgColor rgb="FFFFFFCC"/>
      </patternFill>
    </fill>
    <fill>
      <patternFill patternType="solid">
        <fgColor rgb="FF7030A0"/>
        <bgColor rgb="FFADCDEA"/>
      </patternFill>
    </fill>
    <fill>
      <patternFill patternType="solid">
        <fgColor rgb="FF7030A0"/>
        <bgColor indexed="64"/>
      </patternFill>
    </fill>
    <fill>
      <patternFill patternType="solid">
        <fgColor rgb="FF7030A0"/>
        <bgColor rgb="FF8497B0"/>
      </patternFill>
    </fill>
    <fill>
      <patternFill patternType="solid">
        <fgColor rgb="FF7030A0"/>
        <bgColor rgb="FFFFFFCC"/>
      </patternFill>
    </fill>
  </fills>
  <borders count="25">
    <border>
      <left/>
      <right/>
      <top/>
      <bottom/>
      <diagonal/>
    </border>
    <border>
      <left style="medium">
        <color theme="4"/>
      </left>
      <right/>
      <top/>
      <bottom/>
      <diagonal/>
    </border>
    <border>
      <left/>
      <right/>
      <top/>
      <bottom style="thick">
        <color rgb="FFADCDEA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3" tint="0.59999389629810485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theme="0" tint="-0.14999847407452621"/>
      </left>
      <right/>
      <top/>
      <bottom/>
      <diagonal/>
    </border>
    <border>
      <left/>
      <right style="thin">
        <color theme="0" tint="-0.14999847407452621"/>
      </right>
      <top/>
      <bottom style="thin">
        <color theme="0" tint="-0.14999847407452621"/>
      </bottom>
      <diagonal/>
    </border>
    <border>
      <left/>
      <right/>
      <top/>
      <bottom style="thin">
        <color theme="0" tint="-0.14999847407452621"/>
      </bottom>
      <diagonal/>
    </border>
    <border>
      <left style="thin">
        <color theme="0" tint="-0.14999847407452621"/>
      </left>
      <right/>
      <top/>
      <bottom style="thin">
        <color theme="0" tint="-0.14999847407452621"/>
      </bottom>
      <diagonal/>
    </border>
    <border>
      <left/>
      <right style="thin">
        <color theme="0" tint="-0.14999847407452621"/>
      </right>
      <top/>
      <bottom/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/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/>
      <diagonal/>
    </border>
    <border>
      <left style="thin">
        <color theme="0" tint="-0.14999847407452621"/>
      </left>
      <right style="thin">
        <color theme="0" tint="-0.14999847407452621"/>
      </right>
      <top/>
      <bottom style="thin">
        <color theme="0" tint="-0.14999847407452621"/>
      </bottom>
      <diagonal/>
    </border>
    <border>
      <left style="thin">
        <color theme="0" tint="-0.14999847407452621"/>
      </left>
      <right/>
      <top style="thin">
        <color theme="0" tint="-0.14999847407452621"/>
      </top>
      <bottom style="thin">
        <color theme="0" tint="-0.14999847407452621"/>
      </bottom>
      <diagonal/>
    </border>
    <border>
      <left style="thick">
        <color rgb="FF7030A0"/>
      </left>
      <right style="thick">
        <color rgb="FF7030A0"/>
      </right>
      <top style="thick">
        <color rgb="FF7030A0"/>
      </top>
      <bottom style="thick">
        <color rgb="FF7030A0"/>
      </bottom>
      <diagonal/>
    </border>
    <border>
      <left/>
      <right style="thick">
        <color rgb="FF7030A0"/>
      </right>
      <top style="thick">
        <color rgb="FF7030A0"/>
      </top>
      <bottom style="thick">
        <color rgb="FF7030A0"/>
      </bottom>
      <diagonal/>
    </border>
    <border>
      <left style="thick">
        <color rgb="FF7030A0"/>
      </left>
      <right/>
      <top style="thick">
        <color rgb="FF7030A0"/>
      </top>
      <bottom style="thick">
        <color rgb="FF7030A0"/>
      </bottom>
      <diagonal/>
    </border>
    <border>
      <left/>
      <right/>
      <top style="thick">
        <color rgb="FF7030A0"/>
      </top>
      <bottom style="thick">
        <color rgb="FF7030A0"/>
      </bottom>
      <diagonal/>
    </border>
    <border>
      <left style="thin">
        <color theme="0" tint="-0.14999847407452621"/>
      </left>
      <right style="thin">
        <color theme="0" tint="-0.14999847407452621"/>
      </right>
      <top/>
      <bottom/>
      <diagonal/>
    </border>
  </borders>
  <cellStyleXfs count="10">
    <xf numFmtId="0" fontId="0" fillId="0" borderId="0"/>
    <xf numFmtId="0" fontId="4" fillId="0" borderId="2" applyProtection="0"/>
    <xf numFmtId="0" fontId="5" fillId="0" borderId="0" applyBorder="0" applyProtection="0"/>
    <xf numFmtId="0" fontId="8" fillId="0" borderId="0"/>
    <xf numFmtId="0" fontId="14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2" fillId="0" borderId="0"/>
    <xf numFmtId="44" fontId="26" fillId="0" borderId="0" applyFont="0" applyFill="0" applyBorder="0" applyAlignment="0" applyProtection="0"/>
    <xf numFmtId="0" fontId="30" fillId="0" borderId="0"/>
    <xf numFmtId="0" fontId="37" fillId="0" borderId="0"/>
  </cellStyleXfs>
  <cellXfs count="415">
    <xf numFmtId="0" fontId="0" fillId="0" borderId="0" xfId="0"/>
    <xf numFmtId="0" fontId="3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0" fontId="6" fillId="0" borderId="0" xfId="0" applyFont="1" applyAlignment="1">
      <alignment horizontal="left" vertical="center"/>
    </xf>
    <xf numFmtId="0" fontId="0" fillId="3" borderId="0" xfId="0" applyFill="1" applyAlignment="1">
      <alignment horizontal="left" vertical="center"/>
    </xf>
    <xf numFmtId="0" fontId="0" fillId="0" borderId="0" xfId="0" applyAlignment="1">
      <alignment vertical="center"/>
    </xf>
    <xf numFmtId="0" fontId="9" fillId="0" borderId="0" xfId="3" applyFont="1"/>
    <xf numFmtId="0" fontId="9" fillId="0" borderId="0" xfId="3" applyFont="1" applyAlignment="1">
      <alignment horizontal="center"/>
    </xf>
    <xf numFmtId="0" fontId="9" fillId="0" borderId="0" xfId="3" applyFont="1" applyAlignment="1">
      <alignment horizontal="center" vertical="center"/>
    </xf>
    <xf numFmtId="164" fontId="10" fillId="0" borderId="0" xfId="3" applyNumberFormat="1" applyFont="1" applyAlignment="1">
      <alignment horizontal="center" vertical="center" wrapText="1"/>
    </xf>
    <xf numFmtId="49" fontId="11" fillId="0" borderId="0" xfId="3" applyNumberFormat="1" applyFont="1" applyAlignment="1">
      <alignment horizontal="center" vertical="center" wrapText="1"/>
    </xf>
    <xf numFmtId="0" fontId="12" fillId="0" borderId="0" xfId="3" applyFont="1" applyAlignment="1">
      <alignment horizontal="center" vertical="center" wrapText="1"/>
    </xf>
    <xf numFmtId="164" fontId="13" fillId="0" borderId="0" xfId="3" applyNumberFormat="1" applyFont="1" applyAlignment="1">
      <alignment horizontal="center" vertical="center"/>
    </xf>
    <xf numFmtId="165" fontId="13" fillId="0" borderId="0" xfId="3" applyNumberFormat="1" applyFont="1" applyAlignment="1">
      <alignment horizontal="center" vertical="center"/>
    </xf>
    <xf numFmtId="0" fontId="11" fillId="0" borderId="0" xfId="3" applyFont="1" applyAlignment="1">
      <alignment horizontal="center" vertical="center"/>
    </xf>
    <xf numFmtId="0" fontId="10" fillId="0" borderId="0" xfId="3" applyFont="1" applyAlignment="1">
      <alignment horizontal="center"/>
    </xf>
    <xf numFmtId="0" fontId="13" fillId="0" borderId="0" xfId="4" applyFont="1" applyFill="1" applyBorder="1" applyAlignment="1" applyProtection="1">
      <alignment horizontal="center" vertical="center"/>
    </xf>
    <xf numFmtId="0" fontId="11" fillId="0" borderId="0" xfId="3" applyFont="1" applyAlignment="1">
      <alignment horizontal="center" vertical="center" wrapText="1"/>
    </xf>
    <xf numFmtId="0" fontId="9" fillId="0" borderId="0" xfId="3" applyFont="1" applyAlignment="1">
      <alignment horizontal="center" vertical="center" readingOrder="1"/>
    </xf>
    <xf numFmtId="0" fontId="10" fillId="0" borderId="0" xfId="3" applyFont="1" applyAlignment="1">
      <alignment horizontal="center" vertical="center" readingOrder="1"/>
    </xf>
    <xf numFmtId="0" fontId="13" fillId="0" borderId="0" xfId="3" applyFont="1" applyAlignment="1">
      <alignment horizontal="center" vertical="center"/>
    </xf>
    <xf numFmtId="1" fontId="10" fillId="0" borderId="0" xfId="3" applyNumberFormat="1" applyFont="1" applyAlignment="1">
      <alignment horizontal="center" vertical="center"/>
    </xf>
    <xf numFmtId="0" fontId="11" fillId="0" borderId="0" xfId="3" applyFont="1" applyAlignment="1">
      <alignment horizontal="center"/>
    </xf>
    <xf numFmtId="0" fontId="11" fillId="0" borderId="0" xfId="3" applyFont="1" applyAlignment="1">
      <alignment horizontal="center" wrapText="1"/>
    </xf>
    <xf numFmtId="0" fontId="9" fillId="0" borderId="0" xfId="3" applyFont="1" applyAlignment="1">
      <alignment horizontal="center" wrapText="1"/>
    </xf>
    <xf numFmtId="0" fontId="9" fillId="0" borderId="3" xfId="3" applyFont="1" applyBorder="1" applyAlignment="1">
      <alignment horizontal="center"/>
    </xf>
    <xf numFmtId="0" fontId="15" fillId="0" borderId="0" xfId="3" applyFont="1"/>
    <xf numFmtId="0" fontId="8" fillId="0" borderId="0" xfId="3"/>
    <xf numFmtId="0" fontId="8" fillId="0" borderId="0" xfId="3" applyAlignment="1">
      <alignment horizontal="center"/>
    </xf>
    <xf numFmtId="0" fontId="9" fillId="0" borderId="4" xfId="3" applyFont="1" applyBorder="1" applyAlignment="1">
      <alignment horizontal="center"/>
    </xf>
    <xf numFmtId="0" fontId="8" fillId="0" borderId="7" xfId="3" applyBorder="1"/>
    <xf numFmtId="0" fontId="8" fillId="0" borderId="0" xfId="3" applyAlignment="1">
      <alignment horizontal="center" wrapText="1"/>
    </xf>
    <xf numFmtId="0" fontId="13" fillId="0" borderId="10" xfId="4" applyFont="1" applyFill="1" applyBorder="1" applyAlignment="1" applyProtection="1">
      <alignment horizontal="center" vertical="center"/>
    </xf>
    <xf numFmtId="0" fontId="10" fillId="0" borderId="0" xfId="3" applyFont="1" applyAlignment="1">
      <alignment horizontal="center" vertical="center" wrapText="1"/>
    </xf>
    <xf numFmtId="0" fontId="10" fillId="0" borderId="0" xfId="3" applyFont="1" applyAlignment="1">
      <alignment horizontal="center" vertical="center"/>
    </xf>
    <xf numFmtId="0" fontId="9" fillId="2" borderId="15" xfId="3" applyFont="1" applyFill="1" applyBorder="1" applyAlignment="1">
      <alignment horizontal="center" vertical="center"/>
    </xf>
    <xf numFmtId="164" fontId="10" fillId="2" borderId="15" xfId="3" applyNumberFormat="1" applyFont="1" applyFill="1" applyBorder="1" applyAlignment="1">
      <alignment horizontal="center" vertical="center" wrapText="1"/>
    </xf>
    <xf numFmtId="49" fontId="11" fillId="2" borderId="15" xfId="3" applyNumberFormat="1" applyFont="1" applyFill="1" applyBorder="1" applyAlignment="1">
      <alignment horizontal="center" vertical="center" wrapText="1"/>
    </xf>
    <xf numFmtId="0" fontId="12" fillId="2" borderId="15" xfId="3" applyFont="1" applyFill="1" applyBorder="1" applyAlignment="1">
      <alignment horizontal="center" vertical="center" wrapText="1"/>
    </xf>
    <xf numFmtId="0" fontId="9" fillId="2" borderId="15" xfId="3" applyFont="1" applyFill="1" applyBorder="1" applyAlignment="1">
      <alignment horizontal="center"/>
    </xf>
    <xf numFmtId="0" fontId="9" fillId="2" borderId="16" xfId="3" applyFont="1" applyFill="1" applyBorder="1" applyAlignment="1">
      <alignment horizontal="center"/>
    </xf>
    <xf numFmtId="0" fontId="9" fillId="0" borderId="15" xfId="3" applyFont="1" applyBorder="1" applyAlignment="1">
      <alignment horizontal="center"/>
    </xf>
    <xf numFmtId="164" fontId="13" fillId="2" borderId="15" xfId="3" applyNumberFormat="1" applyFont="1" applyFill="1" applyBorder="1" applyAlignment="1">
      <alignment horizontal="center" vertical="center"/>
    </xf>
    <xf numFmtId="165" fontId="13" fillId="2" borderId="15" xfId="3" applyNumberFormat="1" applyFont="1" applyFill="1" applyBorder="1" applyAlignment="1">
      <alignment horizontal="center" vertical="center"/>
    </xf>
    <xf numFmtId="0" fontId="11" fillId="2" borderId="15" xfId="3" applyFont="1" applyFill="1" applyBorder="1" applyAlignment="1">
      <alignment horizontal="center" vertical="center"/>
    </xf>
    <xf numFmtId="0" fontId="10" fillId="2" borderId="15" xfId="3" applyFont="1" applyFill="1" applyBorder="1" applyAlignment="1">
      <alignment horizontal="center"/>
    </xf>
    <xf numFmtId="0" fontId="13" fillId="2" borderId="15" xfId="4" applyFont="1" applyFill="1" applyBorder="1" applyAlignment="1" applyProtection="1">
      <alignment horizontal="center" vertical="center"/>
    </xf>
    <xf numFmtId="0" fontId="11" fillId="2" borderId="15" xfId="3" applyFont="1" applyFill="1" applyBorder="1" applyAlignment="1">
      <alignment horizontal="center" vertical="center" wrapText="1"/>
    </xf>
    <xf numFmtId="12" fontId="13" fillId="2" borderId="15" xfId="3" applyNumberFormat="1" applyFont="1" applyFill="1" applyBorder="1" applyAlignment="1">
      <alignment horizontal="center" vertical="center"/>
    </xf>
    <xf numFmtId="0" fontId="9" fillId="2" borderId="17" xfId="3" applyFont="1" applyFill="1" applyBorder="1" applyAlignment="1">
      <alignment horizontal="center"/>
    </xf>
    <xf numFmtId="0" fontId="10" fillId="2" borderId="15" xfId="3" applyFont="1" applyFill="1" applyBorder="1" applyAlignment="1">
      <alignment horizontal="center" vertical="center" wrapText="1"/>
    </xf>
    <xf numFmtId="0" fontId="11" fillId="6" borderId="15" xfId="3" applyFont="1" applyFill="1" applyBorder="1" applyAlignment="1">
      <alignment horizontal="center" vertical="center"/>
    </xf>
    <xf numFmtId="0" fontId="10" fillId="5" borderId="15" xfId="3" applyFont="1" applyFill="1" applyBorder="1" applyAlignment="1">
      <alignment horizontal="center"/>
    </xf>
    <xf numFmtId="0" fontId="21" fillId="4" borderId="15" xfId="3" applyFont="1" applyFill="1" applyBorder="1" applyAlignment="1">
      <alignment horizontal="center"/>
    </xf>
    <xf numFmtId="0" fontId="11" fillId="6" borderId="18" xfId="3" applyFont="1" applyFill="1" applyBorder="1" applyAlignment="1">
      <alignment horizontal="center" vertical="center"/>
    </xf>
    <xf numFmtId="0" fontId="9" fillId="2" borderId="18" xfId="3" applyFont="1" applyFill="1" applyBorder="1" applyAlignment="1">
      <alignment horizontal="center"/>
    </xf>
    <xf numFmtId="0" fontId="21" fillId="4" borderId="18" xfId="3" applyFont="1" applyFill="1" applyBorder="1" applyAlignment="1">
      <alignment horizontal="center"/>
    </xf>
    <xf numFmtId="49" fontId="13" fillId="2" borderId="15" xfId="4" applyNumberFormat="1" applyFont="1" applyFill="1" applyBorder="1" applyAlignment="1" applyProtection="1">
      <alignment horizontal="center" vertical="center"/>
    </xf>
    <xf numFmtId="0" fontId="9" fillId="2" borderId="19" xfId="3" applyFont="1" applyFill="1" applyBorder="1" applyAlignment="1">
      <alignment horizontal="center"/>
    </xf>
    <xf numFmtId="0" fontId="10" fillId="5" borderId="19" xfId="3" applyFont="1" applyFill="1" applyBorder="1" applyAlignment="1">
      <alignment horizontal="center"/>
    </xf>
    <xf numFmtId="0" fontId="9" fillId="0" borderId="0" xfId="3" applyFont="1" applyAlignment="1">
      <alignment wrapText="1"/>
    </xf>
    <xf numFmtId="0" fontId="8" fillId="0" borderId="0" xfId="3" applyAlignment="1">
      <alignment wrapText="1"/>
    </xf>
    <xf numFmtId="0" fontId="15" fillId="0" borderId="0" xfId="3" applyFont="1" applyAlignment="1">
      <alignment wrapText="1"/>
    </xf>
    <xf numFmtId="0" fontId="13" fillId="0" borderId="0" xfId="4" applyFont="1" applyFill="1" applyBorder="1" applyAlignment="1" applyProtection="1">
      <alignment horizontal="center" vertical="center" wrapText="1"/>
    </xf>
    <xf numFmtId="0" fontId="10" fillId="0" borderId="0" xfId="3" applyFont="1" applyAlignment="1">
      <alignment horizontal="center" wrapText="1"/>
    </xf>
    <xf numFmtId="0" fontId="13" fillId="0" borderId="10" xfId="4" applyFont="1" applyFill="1" applyBorder="1" applyAlignment="1" applyProtection="1">
      <alignment horizontal="center" vertical="center" wrapText="1"/>
    </xf>
    <xf numFmtId="165" fontId="13" fillId="0" borderId="0" xfId="3" applyNumberFormat="1" applyFont="1" applyAlignment="1">
      <alignment horizontal="center" vertical="center" wrapText="1"/>
    </xf>
    <xf numFmtId="164" fontId="13" fillId="0" borderId="0" xfId="3" applyNumberFormat="1" applyFont="1" applyAlignment="1">
      <alignment horizontal="center" vertical="center" wrapText="1"/>
    </xf>
    <xf numFmtId="0" fontId="9" fillId="0" borderId="0" xfId="3" applyFont="1" applyAlignment="1">
      <alignment horizontal="center" vertical="center" wrapText="1"/>
    </xf>
    <xf numFmtId="0" fontId="18" fillId="0" borderId="0" xfId="3" applyFont="1"/>
    <xf numFmtId="0" fontId="18" fillId="0" borderId="0" xfId="3" applyFont="1" applyAlignment="1">
      <alignment horizontal="center"/>
    </xf>
    <xf numFmtId="0" fontId="13" fillId="0" borderId="0" xfId="3" applyFont="1" applyAlignment="1">
      <alignment horizontal="center" vertical="center" wrapText="1"/>
    </xf>
    <xf numFmtId="0" fontId="9" fillId="0" borderId="16" xfId="3" applyFont="1" applyBorder="1" applyAlignment="1">
      <alignment horizontal="center"/>
    </xf>
    <xf numFmtId="0" fontId="9" fillId="0" borderId="14" xfId="3" applyFont="1" applyBorder="1" applyAlignment="1">
      <alignment horizontal="center"/>
    </xf>
    <xf numFmtId="0" fontId="9" fillId="0" borderId="12" xfId="3" applyFont="1" applyBorder="1" applyAlignment="1">
      <alignment horizontal="center"/>
    </xf>
    <xf numFmtId="0" fontId="9" fillId="0" borderId="11" xfId="3" applyFont="1" applyBorder="1" applyAlignment="1">
      <alignment horizontal="center"/>
    </xf>
    <xf numFmtId="49" fontId="11" fillId="2" borderId="15" xfId="3" applyNumberFormat="1" applyFont="1" applyFill="1" applyBorder="1" applyAlignment="1">
      <alignment horizontal="center" vertical="center"/>
    </xf>
    <xf numFmtId="164" fontId="10" fillId="2" borderId="15" xfId="3" applyNumberFormat="1" applyFont="1" applyFill="1" applyBorder="1" applyAlignment="1">
      <alignment horizontal="center" vertical="center"/>
    </xf>
    <xf numFmtId="0" fontId="9" fillId="0" borderId="15" xfId="3" applyFont="1" applyBorder="1"/>
    <xf numFmtId="0" fontId="9" fillId="0" borderId="10" xfId="3" applyFont="1" applyBorder="1"/>
    <xf numFmtId="0" fontId="9" fillId="0" borderId="13" xfId="3" applyFont="1" applyBorder="1"/>
    <xf numFmtId="0" fontId="0" fillId="0" borderId="0" xfId="0" applyAlignment="1">
      <alignment wrapText="1"/>
    </xf>
    <xf numFmtId="0" fontId="9" fillId="2" borderId="0" xfId="3" applyFont="1" applyFill="1" applyAlignment="1">
      <alignment horizontal="center"/>
    </xf>
    <xf numFmtId="0" fontId="25" fillId="0" borderId="0" xfId="6" applyFont="1" applyAlignment="1">
      <alignment horizontal="center" vertical="center" wrapText="1"/>
    </xf>
    <xf numFmtId="0" fontId="15" fillId="0" borderId="0" xfId="6" applyFont="1" applyAlignment="1">
      <alignment horizontal="center" wrapText="1"/>
    </xf>
    <xf numFmtId="166" fontId="25" fillId="0" borderId="0" xfId="6" applyNumberFormat="1" applyFont="1" applyAlignment="1">
      <alignment horizontal="center" wrapText="1"/>
    </xf>
    <xf numFmtId="0" fontId="9" fillId="0" borderId="0" xfId="3" applyFont="1" applyAlignment="1">
      <alignment horizontal="left"/>
    </xf>
    <xf numFmtId="0" fontId="0" fillId="0" borderId="0" xfId="0" applyAlignment="1">
      <alignment horizontal="center"/>
    </xf>
    <xf numFmtId="0" fontId="28" fillId="0" borderId="0" xfId="0" applyFont="1" applyAlignment="1">
      <alignment horizontal="left" vertical="center"/>
    </xf>
    <xf numFmtId="0" fontId="9" fillId="2" borderId="0" xfId="3" applyFont="1" applyFill="1" applyAlignment="1">
      <alignment horizontal="center" vertical="center"/>
    </xf>
    <xf numFmtId="0" fontId="11" fillId="6" borderId="0" xfId="3" applyFont="1" applyFill="1" applyAlignment="1">
      <alignment horizontal="center" vertical="top" wrapText="1"/>
    </xf>
    <xf numFmtId="0" fontId="10" fillId="6" borderId="0" xfId="3" applyFont="1" applyFill="1" applyAlignment="1">
      <alignment horizontal="center" vertical="top" wrapText="1"/>
    </xf>
    <xf numFmtId="0" fontId="21" fillId="4" borderId="0" xfId="3" applyFont="1" applyFill="1" applyAlignment="1">
      <alignment horizontal="center" vertical="center" wrapText="1"/>
    </xf>
    <xf numFmtId="0" fontId="9" fillId="2" borderId="0" xfId="3" applyFont="1" applyFill="1" applyAlignment="1">
      <alignment horizontal="center" wrapText="1"/>
    </xf>
    <xf numFmtId="0" fontId="9" fillId="6" borderId="0" xfId="3" applyFont="1" applyFill="1" applyAlignment="1">
      <alignment horizontal="center" vertical="center" wrapText="1"/>
    </xf>
    <xf numFmtId="0" fontId="27" fillId="0" borderId="0" xfId="3" applyFont="1" applyAlignment="1">
      <alignment horizontal="center" wrapText="1"/>
    </xf>
    <xf numFmtId="0" fontId="9" fillId="0" borderId="0" xfId="6" applyFont="1" applyAlignment="1">
      <alignment horizontal="center" vertical="center" wrapText="1"/>
    </xf>
    <xf numFmtId="0" fontId="9" fillId="3" borderId="0" xfId="6" applyFont="1" applyFill="1" applyAlignment="1">
      <alignment horizontal="center" vertical="center" wrapText="1"/>
    </xf>
    <xf numFmtId="0" fontId="10" fillId="2" borderId="0" xfId="6" applyFont="1" applyFill="1" applyAlignment="1">
      <alignment horizontal="center" wrapText="1"/>
    </xf>
    <xf numFmtId="1" fontId="25" fillId="0" borderId="0" xfId="6" applyNumberFormat="1" applyFont="1" applyAlignment="1">
      <alignment horizontal="center" wrapText="1"/>
    </xf>
    <xf numFmtId="0" fontId="1" fillId="0" borderId="0" xfId="3" applyFont="1" applyAlignment="1">
      <alignment wrapText="1"/>
    </xf>
    <xf numFmtId="0" fontId="1" fillId="0" borderId="0" xfId="3" applyFont="1"/>
    <xf numFmtId="0" fontId="17" fillId="0" borderId="0" xfId="3" applyFont="1" applyAlignment="1">
      <alignment horizontal="center"/>
    </xf>
    <xf numFmtId="1" fontId="16" fillId="0" borderId="0" xfId="3" applyNumberFormat="1" applyFont="1" applyAlignment="1">
      <alignment horizontal="center"/>
    </xf>
    <xf numFmtId="166" fontId="16" fillId="0" borderId="0" xfId="3" applyNumberFormat="1" applyFont="1" applyAlignment="1">
      <alignment horizontal="center"/>
    </xf>
    <xf numFmtId="0" fontId="16" fillId="0" borderId="0" xfId="3" applyFont="1" applyAlignment="1">
      <alignment vertical="center" wrapText="1"/>
    </xf>
    <xf numFmtId="0" fontId="28" fillId="0" borderId="0" xfId="0" applyFont="1" applyAlignment="1">
      <alignment vertical="center"/>
    </xf>
    <xf numFmtId="0" fontId="9" fillId="8" borderId="6" xfId="3" applyFont="1" applyFill="1" applyBorder="1" applyAlignment="1">
      <alignment horizontal="center"/>
    </xf>
    <xf numFmtId="0" fontId="11" fillId="8" borderId="3" xfId="3" applyFont="1" applyFill="1" applyBorder="1" applyAlignment="1">
      <alignment horizontal="center" vertical="center"/>
    </xf>
    <xf numFmtId="165" fontId="13" fillId="8" borderId="3" xfId="3" applyNumberFormat="1" applyFont="1" applyFill="1" applyBorder="1" applyAlignment="1">
      <alignment horizontal="center" vertical="center"/>
    </xf>
    <xf numFmtId="164" fontId="13" fillId="8" borderId="3" xfId="3" applyNumberFormat="1" applyFont="1" applyFill="1" applyBorder="1" applyAlignment="1">
      <alignment horizontal="center" vertical="center"/>
    </xf>
    <xf numFmtId="0" fontId="9" fillId="8" borderId="3" xfId="3" applyFont="1" applyFill="1" applyBorder="1" applyAlignment="1">
      <alignment horizontal="center"/>
    </xf>
    <xf numFmtId="12" fontId="13" fillId="8" borderId="3" xfId="3" applyNumberFormat="1" applyFont="1" applyFill="1" applyBorder="1" applyAlignment="1">
      <alignment horizontal="center" vertical="center"/>
    </xf>
    <xf numFmtId="0" fontId="12" fillId="8" borderId="3" xfId="3" applyFont="1" applyFill="1" applyBorder="1" applyAlignment="1">
      <alignment horizontal="center" vertical="center" wrapText="1"/>
    </xf>
    <xf numFmtId="49" fontId="11" fillId="8" borderId="3" xfId="3" applyNumberFormat="1" applyFont="1" applyFill="1" applyBorder="1" applyAlignment="1">
      <alignment horizontal="center" vertical="center" wrapText="1"/>
    </xf>
    <xf numFmtId="164" fontId="10" fillId="8" borderId="3" xfId="3" applyNumberFormat="1" applyFont="1" applyFill="1" applyBorder="1" applyAlignment="1">
      <alignment horizontal="center" vertical="center" wrapText="1"/>
    </xf>
    <xf numFmtId="0" fontId="9" fillId="8" borderId="5" xfId="3" applyFont="1" applyFill="1" applyBorder="1" applyAlignment="1">
      <alignment horizontal="center"/>
    </xf>
    <xf numFmtId="0" fontId="11" fillId="9" borderId="3" xfId="3" applyFont="1" applyFill="1" applyBorder="1" applyAlignment="1">
      <alignment horizontal="center" vertical="center"/>
    </xf>
    <xf numFmtId="0" fontId="13" fillId="8" borderId="3" xfId="4" applyFont="1" applyFill="1" applyBorder="1" applyAlignment="1" applyProtection="1">
      <alignment horizontal="center" vertical="center"/>
    </xf>
    <xf numFmtId="0" fontId="11" fillId="8" borderId="3" xfId="3" applyFont="1" applyFill="1" applyBorder="1" applyAlignment="1">
      <alignment horizontal="center" vertical="center" wrapText="1"/>
    </xf>
    <xf numFmtId="49" fontId="13" fillId="8" borderId="3" xfId="4" applyNumberFormat="1" applyFont="1" applyFill="1" applyBorder="1" applyAlignment="1" applyProtection="1">
      <alignment horizontal="center" vertical="center"/>
    </xf>
    <xf numFmtId="0" fontId="11" fillId="8" borderId="8" xfId="3" applyFont="1" applyFill="1" applyBorder="1" applyAlignment="1">
      <alignment horizontal="center" vertical="center"/>
    </xf>
    <xf numFmtId="0" fontId="10" fillId="8" borderId="3" xfId="3" applyFont="1" applyFill="1" applyBorder="1" applyAlignment="1">
      <alignment horizontal="center" vertical="center" wrapText="1"/>
    </xf>
    <xf numFmtId="0" fontId="16" fillId="0" borderId="0" xfId="3" applyFont="1" applyAlignment="1">
      <alignment horizontal="center"/>
    </xf>
    <xf numFmtId="0" fontId="36" fillId="0" borderId="0" xfId="0" applyFont="1" applyAlignment="1">
      <alignment horizontal="center" vertical="center"/>
    </xf>
    <xf numFmtId="0" fontId="17" fillId="0" borderId="0" xfId="3" applyFont="1" applyAlignment="1">
      <alignment horizontal="center" wrapText="1"/>
    </xf>
    <xf numFmtId="0" fontId="16" fillId="0" borderId="0" xfId="3" applyFont="1" applyAlignment="1">
      <alignment horizontal="center" wrapText="1"/>
    </xf>
    <xf numFmtId="166" fontId="16" fillId="0" borderId="0" xfId="3" applyNumberFormat="1" applyFont="1" applyAlignment="1">
      <alignment horizontal="center" wrapText="1"/>
    </xf>
    <xf numFmtId="0" fontId="34" fillId="2" borderId="0" xfId="0" applyFont="1" applyFill="1" applyAlignment="1">
      <alignment horizontal="center"/>
    </xf>
    <xf numFmtId="0" fontId="15" fillId="0" borderId="0" xfId="6" applyFont="1" applyAlignment="1">
      <alignment horizontal="center"/>
    </xf>
    <xf numFmtId="1" fontId="27" fillId="0" borderId="0" xfId="3" applyNumberFormat="1" applyFont="1" applyAlignment="1">
      <alignment horizontal="center"/>
    </xf>
    <xf numFmtId="0" fontId="0" fillId="0" borderId="0" xfId="0" applyBorder="1"/>
    <xf numFmtId="0" fontId="39" fillId="10" borderId="20" xfId="1" applyFont="1" applyFill="1" applyBorder="1" applyAlignment="1" applyProtection="1">
      <alignment horizontal="center" vertical="center" wrapText="1"/>
    </xf>
    <xf numFmtId="1" fontId="41" fillId="2" borderId="20" xfId="1" applyNumberFormat="1" applyFont="1" applyFill="1" applyBorder="1" applyAlignment="1" applyProtection="1">
      <alignment horizontal="center" vertical="center"/>
    </xf>
    <xf numFmtId="1" fontId="43" fillId="2" borderId="20" xfId="1" applyNumberFormat="1" applyFont="1" applyFill="1" applyBorder="1" applyAlignment="1" applyProtection="1">
      <alignment horizontal="center" vertical="center"/>
    </xf>
    <xf numFmtId="1" fontId="44" fillId="5" borderId="20" xfId="1" applyNumberFormat="1" applyFont="1" applyFill="1" applyBorder="1" applyAlignment="1" applyProtection="1">
      <alignment horizontal="center" vertical="center"/>
    </xf>
    <xf numFmtId="0" fontId="46" fillId="11" borderId="20" xfId="0" applyFont="1" applyFill="1" applyBorder="1" applyAlignment="1">
      <alignment horizontal="left" vertical="center"/>
    </xf>
    <xf numFmtId="0" fontId="46" fillId="11" borderId="20" xfId="0" applyFont="1" applyFill="1" applyBorder="1"/>
    <xf numFmtId="0" fontId="25" fillId="0" borderId="20" xfId="3" applyFont="1" applyBorder="1" applyAlignment="1">
      <alignment horizontal="center" vertical="center" wrapText="1"/>
    </xf>
    <xf numFmtId="166" fontId="21" fillId="0" borderId="20" xfId="3" applyNumberFormat="1" applyFont="1" applyBorder="1" applyAlignment="1">
      <alignment horizontal="center" wrapText="1"/>
    </xf>
    <xf numFmtId="0" fontId="27" fillId="0" borderId="20" xfId="3" applyFont="1" applyBorder="1" applyAlignment="1">
      <alignment horizontal="center" wrapText="1"/>
    </xf>
    <xf numFmtId="0" fontId="9" fillId="0" borderId="20" xfId="3" applyFont="1" applyBorder="1" applyAlignment="1">
      <alignment horizontal="center" wrapText="1"/>
    </xf>
    <xf numFmtId="166" fontId="9" fillId="0" borderId="20" xfId="3" applyNumberFormat="1" applyFont="1" applyBorder="1" applyAlignment="1">
      <alignment horizontal="center" wrapText="1"/>
    </xf>
    <xf numFmtId="0" fontId="15" fillId="0" borderId="20" xfId="3" applyFont="1" applyBorder="1" applyAlignment="1">
      <alignment horizontal="center" wrapText="1"/>
    </xf>
    <xf numFmtId="0" fontId="9" fillId="0" borderId="20" xfId="3" applyFont="1" applyBorder="1" applyAlignment="1">
      <alignment wrapText="1"/>
    </xf>
    <xf numFmtId="1" fontId="25" fillId="0" borderId="20" xfId="3" applyNumberFormat="1" applyFont="1" applyBorder="1" applyAlignment="1">
      <alignment horizontal="center" wrapText="1"/>
    </xf>
    <xf numFmtId="166" fontId="25" fillId="0" borderId="20" xfId="7" applyNumberFormat="1" applyFont="1" applyBorder="1" applyAlignment="1">
      <alignment horizontal="center" vertical="center" wrapText="1"/>
    </xf>
    <xf numFmtId="0" fontId="15" fillId="0" borderId="1" xfId="6" applyFont="1" applyBorder="1" applyAlignment="1">
      <alignment vertical="center" wrapText="1"/>
    </xf>
    <xf numFmtId="0" fontId="15" fillId="0" borderId="0" xfId="6" applyFont="1" applyBorder="1" applyAlignment="1">
      <alignment vertical="center" wrapText="1"/>
    </xf>
    <xf numFmtId="0" fontId="25" fillId="0" borderId="20" xfId="6" applyFont="1" applyBorder="1" applyAlignment="1">
      <alignment horizontal="center" vertical="center" wrapText="1"/>
    </xf>
    <xf numFmtId="0" fontId="16" fillId="0" borderId="20" xfId="6" applyFont="1" applyBorder="1" applyAlignment="1">
      <alignment horizontal="center" vertical="center" wrapText="1"/>
    </xf>
    <xf numFmtId="166" fontId="25" fillId="0" borderId="20" xfId="3" applyNumberFormat="1" applyFont="1" applyBorder="1" applyAlignment="1">
      <alignment horizontal="center" wrapText="1"/>
    </xf>
    <xf numFmtId="0" fontId="27" fillId="0" borderId="20" xfId="6" applyFont="1" applyBorder="1" applyAlignment="1">
      <alignment horizontal="center" wrapText="1"/>
    </xf>
    <xf numFmtId="1" fontId="9" fillId="0" borderId="20" xfId="6" applyNumberFormat="1" applyFont="1" applyBorder="1" applyAlignment="1">
      <alignment horizontal="center" wrapText="1"/>
    </xf>
    <xf numFmtId="166" fontId="9" fillId="0" borderId="20" xfId="6" applyNumberFormat="1" applyFont="1" applyBorder="1" applyAlignment="1">
      <alignment horizontal="center" wrapText="1"/>
    </xf>
    <xf numFmtId="0" fontId="15" fillId="0" borderId="20" xfId="6" applyFont="1" applyBorder="1" applyAlignment="1">
      <alignment horizontal="center" wrapText="1"/>
    </xf>
    <xf numFmtId="1" fontId="25" fillId="0" borderId="20" xfId="6" applyNumberFormat="1" applyFont="1" applyBorder="1" applyAlignment="1">
      <alignment horizontal="center" wrapText="1"/>
    </xf>
    <xf numFmtId="166" fontId="25" fillId="0" borderId="20" xfId="6" applyNumberFormat="1" applyFont="1" applyBorder="1" applyAlignment="1">
      <alignment horizontal="center" wrapText="1"/>
    </xf>
    <xf numFmtId="0" fontId="22" fillId="0" borderId="20" xfId="0" applyFont="1" applyBorder="1" applyAlignment="1">
      <alignment horizontal="center" vertical="center" wrapText="1"/>
    </xf>
    <xf numFmtId="1" fontId="27" fillId="0" borderId="20" xfId="3" applyNumberFormat="1" applyFont="1" applyBorder="1" applyAlignment="1">
      <alignment horizontal="center" wrapText="1"/>
    </xf>
    <xf numFmtId="0" fontId="47" fillId="11" borderId="0" xfId="2" applyFont="1" applyFill="1" applyAlignment="1">
      <alignment horizontal="center" wrapText="1"/>
    </xf>
    <xf numFmtId="0" fontId="9" fillId="0" borderId="20" xfId="6" applyFont="1" applyBorder="1" applyAlignment="1">
      <alignment horizontal="center" vertical="center" wrapText="1"/>
    </xf>
    <xf numFmtId="0" fontId="11" fillId="0" borderId="20" xfId="0" applyFont="1" applyBorder="1" applyAlignment="1">
      <alignment horizontal="center" wrapText="1"/>
    </xf>
    <xf numFmtId="0" fontId="9" fillId="3" borderId="20" xfId="6" applyFont="1" applyFill="1" applyBorder="1" applyAlignment="1">
      <alignment horizontal="center" vertical="center" wrapText="1"/>
    </xf>
    <xf numFmtId="0" fontId="48" fillId="10" borderId="20" xfId="6" applyFont="1" applyFill="1" applyBorder="1" applyAlignment="1">
      <alignment horizontal="center" wrapText="1"/>
    </xf>
    <xf numFmtId="0" fontId="48" fillId="10" borderId="20" xfId="3" applyFont="1" applyFill="1" applyBorder="1" applyAlignment="1">
      <alignment horizontal="center" wrapText="1"/>
    </xf>
    <xf numFmtId="0" fontId="48" fillId="11" borderId="20" xfId="6" applyFont="1" applyFill="1" applyBorder="1" applyAlignment="1">
      <alignment horizontal="center" wrapText="1"/>
    </xf>
    <xf numFmtId="0" fontId="13" fillId="0" borderId="20" xfId="4" applyFont="1" applyFill="1" applyBorder="1" applyAlignment="1" applyProtection="1">
      <alignment horizontal="center" vertical="center" wrapText="1"/>
    </xf>
    <xf numFmtId="0" fontId="13" fillId="0" borderId="20" xfId="0" applyFont="1" applyBorder="1" applyAlignment="1">
      <alignment horizontal="center" vertical="center"/>
    </xf>
    <xf numFmtId="0" fontId="13" fillId="2" borderId="20" xfId="0" applyFont="1" applyFill="1" applyBorder="1" applyAlignment="1">
      <alignment horizontal="center" vertical="center" wrapText="1"/>
    </xf>
    <xf numFmtId="0" fontId="13" fillId="2" borderId="20" xfId="0" applyFont="1" applyFill="1" applyBorder="1" applyAlignment="1">
      <alignment horizontal="center" vertical="center"/>
    </xf>
    <xf numFmtId="0" fontId="9" fillId="0" borderId="20" xfId="3" applyFont="1" applyBorder="1" applyAlignment="1">
      <alignment horizontal="center" vertical="center" wrapText="1"/>
    </xf>
    <xf numFmtId="0" fontId="48" fillId="12" borderId="20" xfId="3" applyFont="1" applyFill="1" applyBorder="1" applyAlignment="1">
      <alignment horizontal="center" vertical="center" wrapText="1"/>
    </xf>
    <xf numFmtId="0" fontId="40" fillId="2" borderId="22" xfId="2" applyFont="1" applyFill="1" applyBorder="1" applyAlignment="1" applyProtection="1">
      <alignment horizontal="center"/>
    </xf>
    <xf numFmtId="0" fontId="40" fillId="2" borderId="23" xfId="2" applyFont="1" applyFill="1" applyBorder="1" applyAlignment="1" applyProtection="1">
      <alignment horizontal="center"/>
    </xf>
    <xf numFmtId="0" fontId="40" fillId="2" borderId="21" xfId="2" applyFont="1" applyFill="1" applyBorder="1" applyAlignment="1" applyProtection="1">
      <alignment horizontal="center"/>
    </xf>
    <xf numFmtId="0" fontId="13" fillId="0" borderId="20" xfId="0" applyFont="1" applyBorder="1" applyAlignment="1">
      <alignment horizontal="center" wrapText="1"/>
    </xf>
    <xf numFmtId="0" fontId="11" fillId="3" borderId="20" xfId="3" applyFont="1" applyFill="1" applyBorder="1" applyAlignment="1">
      <alignment horizontal="center" vertical="center" wrapText="1"/>
    </xf>
    <xf numFmtId="0" fontId="9" fillId="3" borderId="20" xfId="3" applyFont="1" applyFill="1" applyBorder="1" applyAlignment="1">
      <alignment horizontal="center" vertical="center" wrapText="1"/>
    </xf>
    <xf numFmtId="17" fontId="13" fillId="0" borderId="20" xfId="4" applyNumberFormat="1" applyFont="1" applyFill="1" applyBorder="1" applyAlignment="1" applyProtection="1">
      <alignment horizontal="center" vertical="center" wrapText="1"/>
    </xf>
    <xf numFmtId="0" fontId="9" fillId="0" borderId="20" xfId="0" applyFont="1" applyBorder="1" applyAlignment="1">
      <alignment horizontal="center" vertical="center"/>
    </xf>
    <xf numFmtId="0" fontId="48" fillId="12" borderId="20" xfId="3" applyFont="1" applyFill="1" applyBorder="1" applyAlignment="1">
      <alignment horizontal="center" wrapText="1"/>
    </xf>
    <xf numFmtId="0" fontId="25" fillId="0" borderId="20" xfId="3" applyFont="1" applyBorder="1" applyAlignment="1">
      <alignment horizontal="center" vertical="center"/>
    </xf>
    <xf numFmtId="166" fontId="21" fillId="0" borderId="20" xfId="3" applyNumberFormat="1" applyFont="1" applyBorder="1" applyAlignment="1">
      <alignment horizontal="center"/>
    </xf>
    <xf numFmtId="0" fontId="27" fillId="0" borderId="20" xfId="3" applyFont="1" applyBorder="1" applyAlignment="1">
      <alignment horizontal="center"/>
    </xf>
    <xf numFmtId="1" fontId="9" fillId="0" borderId="20" xfId="3" applyNumberFormat="1" applyFont="1" applyBorder="1" applyAlignment="1">
      <alignment horizontal="center"/>
    </xf>
    <xf numFmtId="166" fontId="9" fillId="0" borderId="20" xfId="3" applyNumberFormat="1" applyFont="1" applyBorder="1" applyAlignment="1">
      <alignment horizontal="center"/>
    </xf>
    <xf numFmtId="0" fontId="9" fillId="0" borderId="20" xfId="3" applyFont="1" applyBorder="1" applyAlignment="1">
      <alignment horizontal="center"/>
    </xf>
    <xf numFmtId="0" fontId="15" fillId="0" borderId="20" xfId="3" applyFont="1" applyBorder="1" applyAlignment="1">
      <alignment horizontal="center"/>
    </xf>
    <xf numFmtId="1" fontId="25" fillId="0" borderId="20" xfId="3" applyNumberFormat="1" applyFont="1" applyBorder="1" applyAlignment="1">
      <alignment horizontal="center"/>
    </xf>
    <xf numFmtId="166" fontId="25" fillId="0" borderId="20" xfId="3" applyNumberFormat="1" applyFont="1" applyBorder="1" applyAlignment="1">
      <alignment horizontal="center"/>
    </xf>
    <xf numFmtId="166" fontId="25" fillId="0" borderId="20" xfId="7" applyNumberFormat="1" applyFont="1" applyBorder="1" applyAlignment="1">
      <alignment horizontal="center"/>
    </xf>
    <xf numFmtId="0" fontId="25" fillId="0" borderId="20" xfId="3" applyFont="1" applyBorder="1" applyAlignment="1">
      <alignment horizontal="center"/>
    </xf>
    <xf numFmtId="0" fontId="16" fillId="0" borderId="20" xfId="3" applyFont="1" applyBorder="1" applyAlignment="1">
      <alignment horizontal="center" vertical="center" wrapText="1"/>
    </xf>
    <xf numFmtId="166" fontId="16" fillId="0" borderId="20" xfId="3" applyNumberFormat="1" applyFont="1" applyBorder="1" applyAlignment="1">
      <alignment horizontal="center"/>
    </xf>
    <xf numFmtId="0" fontId="19" fillId="0" borderId="20" xfId="6" applyFont="1" applyBorder="1" applyAlignment="1">
      <alignment horizontal="center"/>
    </xf>
    <xf numFmtId="0" fontId="19" fillId="0" borderId="20" xfId="3" applyFont="1" applyBorder="1" applyAlignment="1">
      <alignment horizontal="center"/>
    </xf>
    <xf numFmtId="1" fontId="18" fillId="0" borderId="20" xfId="6" applyNumberFormat="1" applyFont="1" applyBorder="1" applyAlignment="1">
      <alignment horizontal="center"/>
    </xf>
    <xf numFmtId="166" fontId="18" fillId="0" borderId="20" xfId="6" applyNumberFormat="1" applyFont="1" applyBorder="1" applyAlignment="1">
      <alignment horizontal="center"/>
    </xf>
    <xf numFmtId="0" fontId="17" fillId="0" borderId="20" xfId="3" applyFont="1" applyBorder="1" applyAlignment="1">
      <alignment horizontal="center"/>
    </xf>
    <xf numFmtId="1" fontId="16" fillId="0" borderId="20" xfId="3" applyNumberFormat="1" applyFont="1" applyBorder="1" applyAlignment="1">
      <alignment horizontal="center"/>
    </xf>
    <xf numFmtId="0" fontId="15" fillId="0" borderId="20" xfId="6" applyFont="1" applyBorder="1" applyAlignment="1">
      <alignment horizontal="center"/>
    </xf>
    <xf numFmtId="1" fontId="27" fillId="0" borderId="20" xfId="3" applyNumberFormat="1" applyFont="1" applyBorder="1" applyAlignment="1">
      <alignment horizontal="center"/>
    </xf>
    <xf numFmtId="0" fontId="47" fillId="11" borderId="0" xfId="2" applyFont="1" applyFill="1" applyAlignment="1">
      <alignment horizontal="left"/>
    </xf>
    <xf numFmtId="0" fontId="9" fillId="2" borderId="20" xfId="3" applyFont="1" applyFill="1" applyBorder="1" applyAlignment="1">
      <alignment horizontal="center"/>
    </xf>
    <xf numFmtId="0" fontId="11" fillId="2" borderId="20" xfId="0" applyFont="1" applyFill="1" applyBorder="1" applyAlignment="1">
      <alignment horizontal="center" vertical="center"/>
    </xf>
    <xf numFmtId="0" fontId="9" fillId="0" borderId="20" xfId="3" applyFont="1" applyBorder="1" applyAlignment="1">
      <alignment horizontal="center" vertical="center"/>
    </xf>
    <xf numFmtId="0" fontId="9" fillId="3" borderId="20" xfId="3" applyFont="1" applyFill="1" applyBorder="1" applyAlignment="1">
      <alignment horizontal="center" vertical="center"/>
    </xf>
    <xf numFmtId="0" fontId="11" fillId="3" borderId="20" xfId="3" applyFont="1" applyFill="1" applyBorder="1" applyAlignment="1">
      <alignment horizontal="center" vertical="center"/>
    </xf>
    <xf numFmtId="0" fontId="13" fillId="0" borderId="20" xfId="4" applyFont="1" applyFill="1" applyBorder="1" applyAlignment="1" applyProtection="1">
      <alignment horizontal="center" vertical="center"/>
    </xf>
    <xf numFmtId="0" fontId="11" fillId="3" borderId="20" xfId="3" applyFont="1" applyFill="1" applyBorder="1" applyAlignment="1">
      <alignment horizontal="center" vertical="top"/>
    </xf>
    <xf numFmtId="0" fontId="11" fillId="3" borderId="20" xfId="3" applyFont="1" applyFill="1" applyBorder="1" applyAlignment="1">
      <alignment horizontal="center"/>
    </xf>
    <xf numFmtId="0" fontId="13" fillId="0" borderId="20" xfId="3" applyFont="1" applyBorder="1" applyAlignment="1">
      <alignment horizontal="center"/>
    </xf>
    <xf numFmtId="0" fontId="11" fillId="0" borderId="20" xfId="3" applyFont="1" applyBorder="1" applyAlignment="1">
      <alignment horizontal="center"/>
    </xf>
    <xf numFmtId="0" fontId="13" fillId="0" borderId="20" xfId="3" applyFont="1" applyBorder="1" applyAlignment="1">
      <alignment horizontal="center" vertical="top"/>
    </xf>
    <xf numFmtId="0" fontId="11" fillId="0" borderId="20" xfId="3" applyFont="1" applyBorder="1" applyAlignment="1">
      <alignment horizontal="center" vertical="center"/>
    </xf>
    <xf numFmtId="0" fontId="11" fillId="6" borderId="20" xfId="0" applyFont="1" applyFill="1" applyBorder="1" applyAlignment="1">
      <alignment horizontal="center" vertical="center"/>
    </xf>
    <xf numFmtId="0" fontId="13" fillId="2" borderId="20" xfId="4" applyFont="1" applyFill="1" applyBorder="1" applyAlignment="1" applyProtection="1">
      <alignment horizontal="center" vertical="center"/>
    </xf>
    <xf numFmtId="0" fontId="13" fillId="2" borderId="20" xfId="0" applyFont="1" applyFill="1" applyBorder="1" applyAlignment="1">
      <alignment horizontal="center"/>
    </xf>
    <xf numFmtId="1" fontId="13" fillId="2" borderId="20" xfId="0" applyNumberFormat="1" applyFont="1" applyFill="1" applyBorder="1" applyAlignment="1">
      <alignment horizontal="center"/>
    </xf>
    <xf numFmtId="0" fontId="9" fillId="2" borderId="20" xfId="0" applyFont="1" applyFill="1" applyBorder="1" applyAlignment="1">
      <alignment horizontal="center"/>
    </xf>
    <xf numFmtId="0" fontId="9" fillId="2" borderId="20" xfId="0" applyFont="1" applyFill="1" applyBorder="1"/>
    <xf numFmtId="167" fontId="11" fillId="6" borderId="20" xfId="0" applyNumberFormat="1" applyFont="1" applyFill="1" applyBorder="1" applyAlignment="1">
      <alignment horizontal="center" vertical="center"/>
    </xf>
    <xf numFmtId="1" fontId="13" fillId="2" borderId="20" xfId="0" applyNumberFormat="1" applyFont="1" applyFill="1" applyBorder="1" applyAlignment="1">
      <alignment horizontal="center" vertical="center"/>
    </xf>
    <xf numFmtId="0" fontId="48" fillId="10" borderId="20" xfId="3" applyFont="1" applyFill="1" applyBorder="1" applyAlignment="1">
      <alignment horizontal="center"/>
    </xf>
    <xf numFmtId="0" fontId="48" fillId="12" borderId="20" xfId="3" applyFont="1" applyFill="1" applyBorder="1" applyAlignment="1">
      <alignment horizontal="center" vertical="center"/>
    </xf>
    <xf numFmtId="0" fontId="48" fillId="13" borderId="20" xfId="3" applyFont="1" applyFill="1" applyBorder="1" applyAlignment="1">
      <alignment horizontal="center" vertical="center"/>
    </xf>
    <xf numFmtId="0" fontId="48" fillId="13" borderId="20" xfId="3" applyFont="1" applyFill="1" applyBorder="1" applyAlignment="1">
      <alignment horizontal="center" vertical="top"/>
    </xf>
    <xf numFmtId="1" fontId="48" fillId="12" borderId="20" xfId="3" applyNumberFormat="1" applyFont="1" applyFill="1" applyBorder="1" applyAlignment="1">
      <alignment horizontal="center"/>
    </xf>
    <xf numFmtId="0" fontId="48" fillId="12" borderId="20" xfId="3" applyFont="1" applyFill="1" applyBorder="1" applyAlignment="1">
      <alignment horizontal="center" vertical="top"/>
    </xf>
    <xf numFmtId="0" fontId="48" fillId="12" borderId="20" xfId="3" applyFont="1" applyFill="1" applyBorder="1" applyAlignment="1">
      <alignment horizontal="center"/>
    </xf>
    <xf numFmtId="0" fontId="48" fillId="11" borderId="20" xfId="0" applyFont="1" applyFill="1" applyBorder="1" applyAlignment="1">
      <alignment horizontal="center"/>
    </xf>
    <xf numFmtId="166" fontId="20" fillId="0" borderId="20" xfId="3" applyNumberFormat="1" applyFont="1" applyBorder="1" applyAlignment="1">
      <alignment horizontal="center"/>
    </xf>
    <xf numFmtId="0" fontId="18" fillId="0" borderId="20" xfId="3" applyFont="1" applyBorder="1" applyAlignment="1">
      <alignment horizontal="center"/>
    </xf>
    <xf numFmtId="166" fontId="18" fillId="0" borderId="20" xfId="3" applyNumberFormat="1" applyFont="1" applyBorder="1" applyAlignment="1">
      <alignment horizontal="center"/>
    </xf>
    <xf numFmtId="0" fontId="16" fillId="0" borderId="20" xfId="3" applyFont="1" applyBorder="1" applyAlignment="1">
      <alignment horizontal="center"/>
    </xf>
    <xf numFmtId="1" fontId="18" fillId="0" borderId="20" xfId="3" applyNumberFormat="1" applyFont="1" applyBorder="1" applyAlignment="1">
      <alignment horizontal="center"/>
    </xf>
    <xf numFmtId="0" fontId="17" fillId="0" borderId="20" xfId="3" applyFont="1" applyBorder="1" applyAlignment="1">
      <alignment horizontal="center" wrapText="1"/>
    </xf>
    <xf numFmtId="0" fontId="16" fillId="0" borderId="20" xfId="3" applyFont="1" applyBorder="1" applyAlignment="1">
      <alignment horizontal="center" wrapText="1"/>
    </xf>
    <xf numFmtId="166" fontId="16" fillId="0" borderId="20" xfId="3" applyNumberFormat="1" applyFont="1" applyBorder="1" applyAlignment="1">
      <alignment horizontal="center" wrapText="1"/>
    </xf>
    <xf numFmtId="0" fontId="49" fillId="11" borderId="0" xfId="2" applyFont="1" applyFill="1" applyAlignment="1">
      <alignment horizontal="center"/>
    </xf>
    <xf numFmtId="0" fontId="50" fillId="11" borderId="0" xfId="2" applyFont="1" applyFill="1" applyAlignment="1">
      <alignment horizontal="center"/>
    </xf>
    <xf numFmtId="0" fontId="13" fillId="0" borderId="20" xfId="4" applyNumberFormat="1" applyFont="1" applyFill="1" applyBorder="1" applyAlignment="1" applyProtection="1">
      <alignment horizontal="center" vertical="center"/>
    </xf>
    <xf numFmtId="1" fontId="13" fillId="3" borderId="20" xfId="3" applyNumberFormat="1" applyFont="1" applyFill="1" applyBorder="1" applyAlignment="1">
      <alignment horizontal="center" vertical="center"/>
    </xf>
    <xf numFmtId="1" fontId="13" fillId="0" borderId="20" xfId="3" applyNumberFormat="1" applyFont="1" applyBorder="1" applyAlignment="1">
      <alignment horizontal="center" vertical="center"/>
    </xf>
    <xf numFmtId="0" fontId="13" fillId="0" borderId="20" xfId="3" applyFont="1" applyBorder="1" applyAlignment="1">
      <alignment horizontal="center" vertical="center" wrapText="1"/>
    </xf>
    <xf numFmtId="0" fontId="9" fillId="2" borderId="20" xfId="3" applyFont="1" applyFill="1" applyBorder="1" applyAlignment="1">
      <alignment horizontal="center" vertical="center"/>
    </xf>
    <xf numFmtId="49" fontId="9" fillId="2" borderId="20" xfId="3" applyNumberFormat="1" applyFont="1" applyFill="1" applyBorder="1" applyAlignment="1">
      <alignment horizontal="center" vertical="center"/>
    </xf>
    <xf numFmtId="0" fontId="13" fillId="3" borderId="20" xfId="3" applyFont="1" applyFill="1" applyBorder="1" applyAlignment="1">
      <alignment horizontal="center" vertical="center" wrapText="1"/>
    </xf>
    <xf numFmtId="0" fontId="9" fillId="3" borderId="20" xfId="3" applyFont="1" applyFill="1" applyBorder="1" applyAlignment="1">
      <alignment horizontal="center" vertical="center" readingOrder="1"/>
    </xf>
    <xf numFmtId="0" fontId="13" fillId="3" borderId="20" xfId="3" applyFont="1" applyFill="1" applyBorder="1" applyAlignment="1">
      <alignment horizontal="center" vertical="center" readingOrder="1"/>
    </xf>
    <xf numFmtId="0" fontId="9" fillId="3" borderId="20" xfId="3" applyFont="1" applyFill="1" applyBorder="1" applyAlignment="1">
      <alignment horizontal="center" vertical="center" wrapText="1" readingOrder="1"/>
    </xf>
    <xf numFmtId="1" fontId="13" fillId="3" borderId="20" xfId="3" applyNumberFormat="1" applyFont="1" applyFill="1" applyBorder="1" applyAlignment="1">
      <alignment horizontal="center" vertical="center" readingOrder="1"/>
    </xf>
    <xf numFmtId="0" fontId="9" fillId="2" borderId="20" xfId="3" applyFont="1" applyFill="1" applyBorder="1" applyAlignment="1">
      <alignment horizontal="center" wrapText="1"/>
    </xf>
    <xf numFmtId="49" fontId="9" fillId="2" borderId="20" xfId="3" applyNumberFormat="1" applyFont="1" applyFill="1" applyBorder="1" applyAlignment="1">
      <alignment horizontal="center"/>
    </xf>
    <xf numFmtId="0" fontId="11" fillId="5" borderId="20" xfId="3" applyFont="1" applyFill="1" applyBorder="1" applyAlignment="1">
      <alignment horizontal="center"/>
    </xf>
    <xf numFmtId="0" fontId="11" fillId="2" borderId="20" xfId="3" applyFont="1" applyFill="1" applyBorder="1" applyAlignment="1">
      <alignment horizontal="center"/>
    </xf>
    <xf numFmtId="49" fontId="9" fillId="0" borderId="20" xfId="3" applyNumberFormat="1" applyFont="1" applyBorder="1" applyAlignment="1">
      <alignment horizontal="center"/>
    </xf>
    <xf numFmtId="0" fontId="11" fillId="3" borderId="20" xfId="3" applyFont="1" applyFill="1" applyBorder="1" applyAlignment="1">
      <alignment horizontal="center" vertical="center" readingOrder="1"/>
    </xf>
    <xf numFmtId="0" fontId="11" fillId="3" borderId="20" xfId="3" applyFont="1" applyFill="1" applyBorder="1" applyAlignment="1">
      <alignment horizontal="center" vertical="center" wrapText="1" readingOrder="1"/>
    </xf>
    <xf numFmtId="0" fontId="8" fillId="0" borderId="20" xfId="3" applyBorder="1" applyAlignment="1">
      <alignment horizontal="center"/>
    </xf>
    <xf numFmtId="0" fontId="11" fillId="6" borderId="20" xfId="3" applyFont="1" applyFill="1" applyBorder="1" applyAlignment="1">
      <alignment horizontal="center" vertical="center"/>
    </xf>
    <xf numFmtId="0" fontId="11" fillId="2" borderId="20" xfId="3" applyFont="1" applyFill="1" applyBorder="1" applyAlignment="1">
      <alignment horizontal="center" vertical="center"/>
    </xf>
    <xf numFmtId="0" fontId="9" fillId="2" borderId="20" xfId="8" applyFont="1" applyFill="1" applyBorder="1" applyAlignment="1">
      <alignment horizontal="center"/>
    </xf>
    <xf numFmtId="0" fontId="9" fillId="2" borderId="20" xfId="3" applyFont="1" applyFill="1" applyBorder="1" applyAlignment="1">
      <alignment horizontal="center" vertical="center" wrapText="1"/>
    </xf>
    <xf numFmtId="0" fontId="48" fillId="12" borderId="20" xfId="3" applyFont="1" applyFill="1" applyBorder="1" applyAlignment="1">
      <alignment horizontal="center" vertical="center" wrapText="1" readingOrder="1"/>
    </xf>
    <xf numFmtId="0" fontId="51" fillId="10" borderId="20" xfId="3" applyFont="1" applyFill="1" applyBorder="1" applyAlignment="1">
      <alignment horizontal="center"/>
    </xf>
    <xf numFmtId="0" fontId="51" fillId="10" borderId="20" xfId="3" applyFont="1" applyFill="1" applyBorder="1" applyAlignment="1">
      <alignment horizontal="center" wrapText="1"/>
    </xf>
    <xf numFmtId="0" fontId="19" fillId="8" borderId="20" xfId="3" applyFont="1" applyFill="1" applyBorder="1" applyAlignment="1">
      <alignment horizontal="center"/>
    </xf>
    <xf numFmtId="0" fontId="27" fillId="8" borderId="20" xfId="3" applyFont="1" applyFill="1" applyBorder="1" applyAlignment="1">
      <alignment horizontal="center"/>
    </xf>
    <xf numFmtId="1" fontId="18" fillId="8" borderId="20" xfId="3" applyNumberFormat="1" applyFont="1" applyFill="1" applyBorder="1" applyAlignment="1">
      <alignment horizontal="center"/>
    </xf>
    <xf numFmtId="166" fontId="18" fillId="8" borderId="20" xfId="3" applyNumberFormat="1" applyFont="1" applyFill="1" applyBorder="1" applyAlignment="1">
      <alignment horizontal="center"/>
    </xf>
    <xf numFmtId="164" fontId="18" fillId="8" borderId="20" xfId="3" applyNumberFormat="1" applyFont="1" applyFill="1" applyBorder="1" applyAlignment="1">
      <alignment horizontal="center"/>
    </xf>
    <xf numFmtId="0" fontId="48" fillId="10" borderId="3" xfId="3" applyFont="1" applyFill="1" applyBorder="1" applyAlignment="1">
      <alignment horizontal="center"/>
    </xf>
    <xf numFmtId="0" fontId="11" fillId="2" borderId="20" xfId="3" applyFont="1" applyFill="1" applyBorder="1" applyAlignment="1">
      <alignment horizontal="center" vertical="center" wrapText="1"/>
    </xf>
    <xf numFmtId="49" fontId="11" fillId="2" borderId="20" xfId="3" applyNumberFormat="1" applyFont="1" applyFill="1" applyBorder="1" applyAlignment="1">
      <alignment horizontal="center" vertical="center" wrapText="1"/>
    </xf>
    <xf numFmtId="0" fontId="12" fillId="2" borderId="20" xfId="3" applyFont="1" applyFill="1" applyBorder="1" applyAlignment="1">
      <alignment horizontal="center" vertical="center" wrapText="1"/>
    </xf>
    <xf numFmtId="0" fontId="48" fillId="10" borderId="9" xfId="3" applyFont="1" applyFill="1" applyBorder="1" applyAlignment="1">
      <alignment horizontal="center"/>
    </xf>
    <xf numFmtId="0" fontId="48" fillId="11" borderId="20" xfId="3" applyFont="1" applyFill="1" applyBorder="1" applyAlignment="1">
      <alignment horizontal="center" vertical="center" wrapText="1"/>
    </xf>
    <xf numFmtId="164" fontId="18" fillId="0" borderId="20" xfId="3" applyNumberFormat="1" applyFont="1" applyBorder="1" applyAlignment="1">
      <alignment horizontal="center"/>
    </xf>
    <xf numFmtId="166" fontId="21" fillId="2" borderId="20" xfId="3" applyNumberFormat="1" applyFont="1" applyFill="1" applyBorder="1" applyAlignment="1">
      <alignment horizontal="center"/>
    </xf>
    <xf numFmtId="166" fontId="9" fillId="2" borderId="20" xfId="3" applyNumberFormat="1" applyFont="1" applyFill="1" applyBorder="1" applyAlignment="1">
      <alignment horizontal="center"/>
    </xf>
    <xf numFmtId="166" fontId="25" fillId="2" borderId="20" xfId="3" applyNumberFormat="1" applyFont="1" applyFill="1" applyBorder="1" applyAlignment="1">
      <alignment horizontal="center"/>
    </xf>
    <xf numFmtId="166" fontId="16" fillId="0" borderId="20" xfId="6" applyNumberFormat="1" applyFont="1" applyBorder="1" applyAlignment="1">
      <alignment horizontal="center"/>
    </xf>
    <xf numFmtId="0" fontId="9" fillId="0" borderId="20" xfId="0" applyFont="1" applyBorder="1" applyAlignment="1">
      <alignment horizontal="center"/>
    </xf>
    <xf numFmtId="0" fontId="13" fillId="2" borderId="20" xfId="3" applyFont="1" applyFill="1" applyBorder="1" applyAlignment="1">
      <alignment horizontal="center" vertical="center"/>
    </xf>
    <xf numFmtId="0" fontId="13" fillId="2" borderId="20" xfId="3" applyFont="1" applyFill="1" applyBorder="1" applyAlignment="1">
      <alignment horizontal="center" vertical="top"/>
    </xf>
    <xf numFmtId="0" fontId="9" fillId="0" borderId="20" xfId="3" applyFont="1" applyBorder="1" applyAlignment="1">
      <alignment horizontal="center" vertical="top" wrapText="1"/>
    </xf>
    <xf numFmtId="49" fontId="11" fillId="0" borderId="20" xfId="3" applyNumberFormat="1" applyFont="1" applyBorder="1" applyAlignment="1">
      <alignment horizontal="center"/>
    </xf>
    <xf numFmtId="0" fontId="11" fillId="0" borderId="20" xfId="3" applyFont="1" applyBorder="1" applyAlignment="1">
      <alignment horizontal="center" wrapText="1"/>
    </xf>
    <xf numFmtId="49" fontId="13" fillId="2" borderId="20" xfId="3" applyNumberFormat="1" applyFont="1" applyFill="1" applyBorder="1" applyAlignment="1">
      <alignment horizontal="center" vertical="center"/>
    </xf>
    <xf numFmtId="49" fontId="13" fillId="2" borderId="20" xfId="3" applyNumberFormat="1" applyFont="1" applyFill="1" applyBorder="1" applyAlignment="1">
      <alignment horizontal="center"/>
    </xf>
    <xf numFmtId="0" fontId="13" fillId="2" borderId="20" xfId="3" applyFont="1" applyFill="1" applyBorder="1" applyAlignment="1">
      <alignment horizontal="center"/>
    </xf>
    <xf numFmtId="0" fontId="11" fillId="6" borderId="20" xfId="3" applyFont="1" applyFill="1" applyBorder="1" applyAlignment="1">
      <alignment horizontal="center" vertical="center" wrapText="1"/>
    </xf>
    <xf numFmtId="1" fontId="48" fillId="12" borderId="20" xfId="3" applyNumberFormat="1" applyFont="1" applyFill="1" applyBorder="1" applyAlignment="1">
      <alignment horizontal="center" vertical="center"/>
    </xf>
    <xf numFmtId="166" fontId="20" fillId="0" borderId="20" xfId="3" applyNumberFormat="1" applyFont="1" applyBorder="1" applyAlignment="1">
      <alignment horizontal="center" wrapText="1"/>
    </xf>
    <xf numFmtId="0" fontId="19" fillId="0" borderId="20" xfId="3" applyFont="1" applyBorder="1" applyAlignment="1">
      <alignment horizontal="center" wrapText="1"/>
    </xf>
    <xf numFmtId="1" fontId="18" fillId="0" borderId="20" xfId="3" applyNumberFormat="1" applyFont="1" applyBorder="1" applyAlignment="1">
      <alignment horizontal="center" wrapText="1"/>
    </xf>
    <xf numFmtId="166" fontId="18" fillId="0" borderId="20" xfId="3" applyNumberFormat="1" applyFont="1" applyBorder="1" applyAlignment="1">
      <alignment horizontal="center" wrapText="1"/>
    </xf>
    <xf numFmtId="164" fontId="18" fillId="0" borderId="20" xfId="3" applyNumberFormat="1" applyFont="1" applyBorder="1" applyAlignment="1">
      <alignment horizontal="center" wrapText="1"/>
    </xf>
    <xf numFmtId="1" fontId="16" fillId="0" borderId="20" xfId="3" applyNumberFormat="1" applyFont="1" applyBorder="1" applyAlignment="1">
      <alignment horizontal="center" wrapText="1"/>
    </xf>
    <xf numFmtId="0" fontId="49" fillId="11" borderId="0" xfId="2" applyFont="1" applyFill="1" applyAlignment="1">
      <alignment horizontal="center" wrapText="1"/>
    </xf>
    <xf numFmtId="0" fontId="50" fillId="11" borderId="0" xfId="2" applyFont="1" applyFill="1" applyAlignment="1">
      <alignment horizontal="center" wrapText="1"/>
    </xf>
    <xf numFmtId="0" fontId="1" fillId="0" borderId="20" xfId="3" applyFont="1" applyBorder="1" applyAlignment="1">
      <alignment horizontal="center" wrapText="1"/>
    </xf>
    <xf numFmtId="0" fontId="18" fillId="0" borderId="20" xfId="3" applyFont="1" applyBorder="1" applyAlignment="1">
      <alignment horizontal="center" vertical="center" wrapText="1"/>
    </xf>
    <xf numFmtId="0" fontId="11" fillId="3" borderId="20" xfId="3" applyFont="1" applyFill="1" applyBorder="1" applyAlignment="1">
      <alignment horizontal="center" vertical="top" wrapText="1"/>
    </xf>
    <xf numFmtId="0" fontId="13" fillId="2" borderId="20" xfId="4" applyFont="1" applyFill="1" applyBorder="1" applyAlignment="1" applyProtection="1">
      <alignment horizontal="center" vertical="center" wrapText="1"/>
    </xf>
    <xf numFmtId="0" fontId="13" fillId="0" borderId="20" xfId="3" applyFont="1" applyBorder="1" applyAlignment="1">
      <alignment horizontal="center" vertical="top" wrapText="1"/>
    </xf>
    <xf numFmtId="0" fontId="13" fillId="2" borderId="20" xfId="3" applyFont="1" applyFill="1" applyBorder="1" applyAlignment="1">
      <alignment horizontal="center" vertical="center" wrapText="1"/>
    </xf>
    <xf numFmtId="0" fontId="13" fillId="0" borderId="20" xfId="4" applyFont="1" applyFill="1" applyBorder="1" applyAlignment="1" applyProtection="1">
      <alignment horizontal="center" vertical="top" wrapText="1"/>
    </xf>
    <xf numFmtId="0" fontId="11" fillId="0" borderId="20" xfId="3" applyFont="1" applyBorder="1" applyAlignment="1">
      <alignment horizontal="center" vertical="center" wrapText="1"/>
    </xf>
    <xf numFmtId="17" fontId="11" fillId="2" borderId="20" xfId="3" applyNumberFormat="1" applyFont="1" applyFill="1" applyBorder="1" applyAlignment="1">
      <alignment horizontal="center" vertical="center" wrapText="1"/>
    </xf>
    <xf numFmtId="0" fontId="8" fillId="0" borderId="20" xfId="3" applyBorder="1" applyAlignment="1">
      <alignment horizontal="center" wrapText="1"/>
    </xf>
    <xf numFmtId="165" fontId="13" fillId="2" borderId="20" xfId="3" applyNumberFormat="1" applyFont="1" applyFill="1" applyBorder="1" applyAlignment="1">
      <alignment horizontal="center" vertical="center" wrapText="1"/>
    </xf>
    <xf numFmtId="164" fontId="13" fillId="2" borderId="20" xfId="3" applyNumberFormat="1" applyFont="1" applyFill="1" applyBorder="1" applyAlignment="1">
      <alignment horizontal="center" vertical="center" wrapText="1"/>
    </xf>
    <xf numFmtId="0" fontId="52" fillId="10" borderId="20" xfId="3" applyFont="1" applyFill="1" applyBorder="1" applyAlignment="1">
      <alignment horizontal="center" wrapText="1"/>
    </xf>
    <xf numFmtId="0" fontId="48" fillId="11" borderId="20" xfId="3" applyFont="1" applyFill="1" applyBorder="1" applyAlignment="1">
      <alignment horizontal="center" wrapText="1"/>
    </xf>
    <xf numFmtId="0" fontId="48" fillId="13" borderId="20" xfId="3" applyFont="1" applyFill="1" applyBorder="1" applyAlignment="1">
      <alignment horizontal="center" vertical="center" wrapText="1"/>
    </xf>
    <xf numFmtId="0" fontId="19" fillId="0" borderId="20" xfId="6" applyFont="1" applyBorder="1" applyAlignment="1">
      <alignment horizontal="center" wrapText="1"/>
    </xf>
    <xf numFmtId="1" fontId="18" fillId="0" borderId="20" xfId="6" applyNumberFormat="1" applyFont="1" applyBorder="1" applyAlignment="1">
      <alignment horizontal="center" wrapText="1"/>
    </xf>
    <xf numFmtId="166" fontId="18" fillId="0" borderId="20" xfId="6" applyNumberFormat="1" applyFont="1" applyBorder="1" applyAlignment="1">
      <alignment horizontal="center" wrapText="1"/>
    </xf>
    <xf numFmtId="0" fontId="18" fillId="2" borderId="20" xfId="3" applyFont="1" applyFill="1" applyBorder="1" applyAlignment="1">
      <alignment horizontal="center" wrapText="1"/>
    </xf>
    <xf numFmtId="0" fontId="18" fillId="2" borderId="20" xfId="0" applyFont="1" applyFill="1" applyBorder="1" applyAlignment="1">
      <alignment horizontal="center" vertical="center"/>
    </xf>
    <xf numFmtId="0" fontId="18" fillId="2" borderId="20" xfId="0" applyFont="1" applyFill="1" applyBorder="1" applyAlignment="1">
      <alignment horizontal="center"/>
    </xf>
    <xf numFmtId="0" fontId="23" fillId="3" borderId="20" xfId="3" applyFont="1" applyFill="1" applyBorder="1" applyAlignment="1">
      <alignment horizontal="center" vertical="top" wrapText="1"/>
    </xf>
    <xf numFmtId="0" fontId="24" fillId="0" borderId="20" xfId="4" applyFont="1" applyFill="1" applyBorder="1" applyAlignment="1" applyProtection="1">
      <alignment horizontal="center" vertical="center" wrapText="1"/>
    </xf>
    <xf numFmtId="0" fontId="18" fillId="0" borderId="20" xfId="3" applyFont="1" applyBorder="1" applyAlignment="1">
      <alignment horizontal="center" wrapText="1"/>
    </xf>
    <xf numFmtId="0" fontId="24" fillId="6" borderId="20" xfId="3" applyFont="1" applyFill="1" applyBorder="1" applyAlignment="1">
      <alignment horizontal="center" vertical="top" wrapText="1"/>
    </xf>
    <xf numFmtId="49" fontId="9" fillId="2" borderId="20" xfId="3" applyNumberFormat="1" applyFont="1" applyFill="1" applyBorder="1" applyAlignment="1">
      <alignment horizontal="center" vertical="center" wrapText="1"/>
    </xf>
    <xf numFmtId="0" fontId="13" fillId="2" borderId="20" xfId="5" applyFont="1" applyFill="1" applyBorder="1" applyAlignment="1" applyProtection="1">
      <alignment horizontal="center" vertical="center" wrapText="1"/>
    </xf>
    <xf numFmtId="49" fontId="9" fillId="2" borderId="20" xfId="3" applyNumberFormat="1" applyFont="1" applyFill="1" applyBorder="1" applyAlignment="1">
      <alignment horizontal="center" wrapText="1"/>
    </xf>
    <xf numFmtId="16" fontId="9" fillId="0" borderId="20" xfId="3" applyNumberFormat="1" applyFont="1" applyBorder="1" applyAlignment="1">
      <alignment horizontal="center" wrapText="1"/>
    </xf>
    <xf numFmtId="0" fontId="52" fillId="13" borderId="20" xfId="3" applyFont="1" applyFill="1" applyBorder="1" applyAlignment="1">
      <alignment horizontal="center" vertical="top" wrapText="1"/>
    </xf>
    <xf numFmtId="1" fontId="48" fillId="12" borderId="20" xfId="3" applyNumberFormat="1" applyFont="1" applyFill="1" applyBorder="1" applyAlignment="1">
      <alignment horizontal="center" vertical="center" wrapText="1"/>
    </xf>
    <xf numFmtId="0" fontId="17" fillId="0" borderId="20" xfId="6" applyFont="1" applyBorder="1" applyAlignment="1">
      <alignment vertical="center"/>
    </xf>
    <xf numFmtId="0" fontId="17" fillId="0" borderId="20" xfId="6" applyFont="1" applyBorder="1" applyAlignment="1">
      <alignment horizontal="center"/>
    </xf>
    <xf numFmtId="0" fontId="23" fillId="7" borderId="20" xfId="0" applyFont="1" applyFill="1" applyBorder="1" applyAlignment="1">
      <alignment horizontal="center" vertical="center" wrapText="1"/>
    </xf>
    <xf numFmtId="166" fontId="18" fillId="0" borderId="20" xfId="6" applyNumberFormat="1" applyFont="1" applyBorder="1" applyAlignment="1">
      <alignment horizontal="center" vertical="center"/>
    </xf>
    <xf numFmtId="0" fontId="23" fillId="0" borderId="20" xfId="0" applyFont="1" applyBorder="1" applyAlignment="1">
      <alignment horizontal="center" vertical="center" wrapText="1"/>
    </xf>
    <xf numFmtId="0" fontId="19" fillId="0" borderId="20" xfId="3" applyFont="1" applyBorder="1" applyAlignment="1">
      <alignment horizontal="center" vertical="center"/>
    </xf>
    <xf numFmtId="0" fontId="17" fillId="0" borderId="20" xfId="6" applyFont="1" applyBorder="1"/>
    <xf numFmtId="0" fontId="23" fillId="0" borderId="20" xfId="0" applyFont="1" applyBorder="1" applyAlignment="1">
      <alignment horizontal="center" wrapText="1"/>
    </xf>
    <xf numFmtId="0" fontId="0" fillId="2" borderId="20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 wrapText="1"/>
    </xf>
    <xf numFmtId="0" fontId="9" fillId="0" borderId="20" xfId="3" applyFont="1" applyBorder="1"/>
    <xf numFmtId="0" fontId="48" fillId="13" borderId="20" xfId="3" applyFont="1" applyFill="1" applyBorder="1" applyAlignment="1">
      <alignment horizontal="center" vertical="top" wrapText="1"/>
    </xf>
    <xf numFmtId="0" fontId="48" fillId="11" borderId="20" xfId="3" applyFont="1" applyFill="1" applyBorder="1" applyAlignment="1">
      <alignment horizontal="center"/>
    </xf>
    <xf numFmtId="0" fontId="16" fillId="0" borderId="20" xfId="3" applyFont="1" applyBorder="1" applyAlignment="1">
      <alignment horizontal="center" vertical="center"/>
    </xf>
    <xf numFmtId="0" fontId="16" fillId="0" borderId="20" xfId="6" applyFont="1" applyBorder="1" applyAlignment="1">
      <alignment horizontal="center" vertical="center"/>
    </xf>
    <xf numFmtId="0" fontId="23" fillId="7" borderId="20" xfId="0" applyFont="1" applyFill="1" applyBorder="1" applyAlignment="1">
      <alignment horizontal="center" vertical="center"/>
    </xf>
    <xf numFmtId="0" fontId="0" fillId="0" borderId="20" xfId="0" applyBorder="1"/>
    <xf numFmtId="0" fontId="52" fillId="10" borderId="20" xfId="3" applyFont="1" applyFill="1" applyBorder="1" applyAlignment="1">
      <alignment horizontal="center"/>
    </xf>
    <xf numFmtId="0" fontId="47" fillId="11" borderId="0" xfId="2" applyFont="1" applyFill="1" applyAlignment="1">
      <alignment horizontal="center"/>
    </xf>
    <xf numFmtId="0" fontId="11" fillId="2" borderId="18" xfId="3" applyFont="1" applyFill="1" applyBorder="1" applyAlignment="1">
      <alignment horizontal="center" vertical="center"/>
    </xf>
    <xf numFmtId="0" fontId="13" fillId="0" borderId="20" xfId="4" applyFont="1" applyFill="1" applyBorder="1" applyAlignment="1" applyProtection="1">
      <alignment horizontal="center"/>
    </xf>
    <xf numFmtId="0" fontId="9" fillId="2" borderId="24" xfId="3" applyFont="1" applyFill="1" applyBorder="1" applyAlignment="1">
      <alignment horizontal="center"/>
    </xf>
    <xf numFmtId="0" fontId="11" fillId="2" borderId="24" xfId="3" applyFont="1" applyFill="1" applyBorder="1" applyAlignment="1">
      <alignment horizontal="center" vertical="center"/>
    </xf>
    <xf numFmtId="49" fontId="11" fillId="2" borderId="24" xfId="3" applyNumberFormat="1" applyFont="1" applyFill="1" applyBorder="1" applyAlignment="1">
      <alignment horizontal="center" vertical="center"/>
    </xf>
    <xf numFmtId="0" fontId="10" fillId="2" borderId="18" xfId="3" applyFont="1" applyFill="1" applyBorder="1" applyAlignment="1">
      <alignment horizontal="center" vertical="center"/>
    </xf>
    <xf numFmtId="0" fontId="0" fillId="0" borderId="20" xfId="0" applyBorder="1" applyAlignment="1">
      <alignment horizontal="center"/>
    </xf>
    <xf numFmtId="0" fontId="9" fillId="3" borderId="20" xfId="3" applyFont="1" applyFill="1" applyBorder="1" applyAlignment="1">
      <alignment horizontal="center"/>
    </xf>
    <xf numFmtId="0" fontId="0" fillId="2" borderId="20" xfId="0" applyFill="1" applyBorder="1" applyAlignment="1">
      <alignment horizontal="center"/>
    </xf>
    <xf numFmtId="0" fontId="11" fillId="0" borderId="20" xfId="0" applyFont="1" applyBorder="1" applyAlignment="1">
      <alignment horizontal="center" vertical="center"/>
    </xf>
    <xf numFmtId="17" fontId="13" fillId="0" borderId="20" xfId="4" applyNumberFormat="1" applyFont="1" applyFill="1" applyBorder="1" applyAlignment="1" applyProtection="1">
      <alignment horizontal="center" vertical="center"/>
    </xf>
    <xf numFmtId="0" fontId="13" fillId="2" borderId="20" xfId="4" applyFont="1" applyFill="1" applyBorder="1" applyAlignment="1" applyProtection="1">
      <alignment horizontal="center"/>
    </xf>
    <xf numFmtId="0" fontId="31" fillId="2" borderId="20" xfId="4" applyFont="1" applyFill="1" applyBorder="1" applyAlignment="1" applyProtection="1">
      <alignment horizontal="center"/>
    </xf>
    <xf numFmtId="0" fontId="11" fillId="6" borderId="20" xfId="3" applyFont="1" applyFill="1" applyBorder="1" applyAlignment="1">
      <alignment horizontal="center" readingOrder="1"/>
    </xf>
    <xf numFmtId="0" fontId="32" fillId="0" borderId="20" xfId="0" applyFont="1" applyBorder="1" applyAlignment="1">
      <alignment horizontal="center" vertical="center"/>
    </xf>
    <xf numFmtId="0" fontId="33" fillId="3" borderId="20" xfId="3" applyFont="1" applyFill="1" applyBorder="1" applyAlignment="1">
      <alignment horizontal="center" vertical="center" readingOrder="1"/>
    </xf>
    <xf numFmtId="0" fontId="32" fillId="0" borderId="20" xfId="0" applyFont="1" applyBorder="1" applyAlignment="1">
      <alignment horizontal="center"/>
    </xf>
    <xf numFmtId="0" fontId="11" fillId="0" borderId="20" xfId="9" applyFont="1" applyBorder="1" applyAlignment="1">
      <alignment horizontal="center" vertical="center"/>
    </xf>
    <xf numFmtId="0" fontId="9" fillId="0" borderId="20" xfId="9" applyFont="1" applyBorder="1" applyAlignment="1">
      <alignment horizontal="center" vertical="center"/>
    </xf>
    <xf numFmtId="0" fontId="11" fillId="2" borderId="20" xfId="9" applyFont="1" applyFill="1" applyBorder="1" applyAlignment="1">
      <alignment horizontal="center" vertical="center"/>
    </xf>
    <xf numFmtId="0" fontId="11" fillId="0" borderId="20" xfId="9" applyFont="1" applyBorder="1" applyAlignment="1">
      <alignment horizontal="center" vertical="center" wrapText="1"/>
    </xf>
    <xf numFmtId="0" fontId="53" fillId="11" borderId="20" xfId="0" applyFont="1" applyFill="1" applyBorder="1" applyAlignment="1">
      <alignment horizontal="center"/>
    </xf>
    <xf numFmtId="0" fontId="35" fillId="0" borderId="20" xfId="0" applyFont="1" applyBorder="1" applyAlignment="1">
      <alignment horizontal="center" vertical="top"/>
    </xf>
    <xf numFmtId="0" fontId="13" fillId="0" borderId="20" xfId="0" applyFont="1" applyBorder="1" applyAlignment="1">
      <alignment horizontal="left" vertical="top"/>
    </xf>
    <xf numFmtId="0" fontId="13" fillId="2" borderId="20" xfId="0" applyFont="1" applyFill="1" applyBorder="1" applyAlignment="1">
      <alignment horizontal="left" vertical="top"/>
    </xf>
    <xf numFmtId="0" fontId="9" fillId="2" borderId="20" xfId="0" applyFont="1" applyFill="1" applyBorder="1" applyAlignment="1">
      <alignment horizontal="center" vertical="center"/>
    </xf>
    <xf numFmtId="0" fontId="10" fillId="4" borderId="20" xfId="3" applyFont="1" applyFill="1" applyBorder="1" applyAlignment="1">
      <alignment horizontal="center" vertical="center"/>
    </xf>
    <xf numFmtId="0" fontId="9" fillId="6" borderId="24" xfId="3" applyFont="1" applyFill="1" applyBorder="1" applyAlignment="1">
      <alignment horizontal="center" vertical="center"/>
    </xf>
    <xf numFmtId="0" fontId="10" fillId="4" borderId="24" xfId="3" applyFont="1" applyFill="1" applyBorder="1" applyAlignment="1">
      <alignment horizontal="center" vertical="center"/>
    </xf>
    <xf numFmtId="0" fontId="13" fillId="2" borderId="18" xfId="4" applyFont="1" applyFill="1" applyBorder="1" applyAlignment="1" applyProtection="1">
      <alignment horizontal="center" vertical="center"/>
    </xf>
    <xf numFmtId="0" fontId="11" fillId="6" borderId="24" xfId="3" applyFont="1" applyFill="1" applyBorder="1" applyAlignment="1">
      <alignment horizontal="center" vertical="center"/>
    </xf>
    <xf numFmtId="0" fontId="13" fillId="2" borderId="24" xfId="4" applyFont="1" applyFill="1" applyBorder="1" applyAlignment="1" applyProtection="1">
      <alignment horizontal="center" vertical="center"/>
    </xf>
    <xf numFmtId="0" fontId="0" fillId="2" borderId="0" xfId="0" applyFill="1"/>
    <xf numFmtId="0" fontId="25" fillId="2" borderId="20" xfId="3" applyFont="1" applyFill="1" applyBorder="1" applyAlignment="1">
      <alignment horizontal="center" vertical="center" wrapText="1"/>
    </xf>
    <xf numFmtId="0" fontId="27" fillId="2" borderId="20" xfId="3" applyFont="1" applyFill="1" applyBorder="1" applyAlignment="1">
      <alignment horizontal="center" wrapText="1"/>
    </xf>
    <xf numFmtId="166" fontId="9" fillId="2" borderId="20" xfId="3" applyNumberFormat="1" applyFont="1" applyFill="1" applyBorder="1" applyAlignment="1">
      <alignment horizontal="center" wrapText="1"/>
    </xf>
    <xf numFmtId="0" fontId="48" fillId="4" borderId="20" xfId="3" applyFont="1" applyFill="1" applyBorder="1" applyAlignment="1">
      <alignment horizontal="center" vertical="center" wrapText="1"/>
    </xf>
    <xf numFmtId="0" fontId="25" fillId="5" borderId="20" xfId="3" applyFont="1" applyFill="1" applyBorder="1" applyAlignment="1">
      <alignment horizontal="center" wrapText="1"/>
    </xf>
    <xf numFmtId="0" fontId="7" fillId="3" borderId="0" xfId="0" applyFont="1" applyFill="1" applyAlignment="1">
      <alignment horizontal="center" vertical="center"/>
    </xf>
    <xf numFmtId="0" fontId="38" fillId="10" borderId="20" xfId="1" applyFont="1" applyFill="1" applyBorder="1" applyAlignment="1" applyProtection="1">
      <alignment horizontal="center"/>
    </xf>
    <xf numFmtId="0" fontId="40" fillId="2" borderId="20" xfId="2" applyFont="1" applyFill="1" applyBorder="1" applyAlignment="1" applyProtection="1">
      <alignment horizontal="center"/>
    </xf>
    <xf numFmtId="0" fontId="40" fillId="2" borderId="20" xfId="2" applyFont="1" applyFill="1" applyBorder="1" applyAlignment="1">
      <alignment horizontal="center"/>
    </xf>
    <xf numFmtId="0" fontId="42" fillId="2" borderId="20" xfId="2" applyFont="1" applyFill="1" applyBorder="1" applyAlignment="1" applyProtection="1">
      <alignment horizontal="center"/>
    </xf>
    <xf numFmtId="0" fontId="40" fillId="0" borderId="20" xfId="2" applyFont="1" applyBorder="1" applyAlignment="1">
      <alignment horizontal="center"/>
    </xf>
    <xf numFmtId="0" fontId="45" fillId="11" borderId="20" xfId="0" applyFont="1" applyFill="1" applyBorder="1" applyAlignment="1">
      <alignment horizontal="left"/>
    </xf>
    <xf numFmtId="0" fontId="44" fillId="5" borderId="20" xfId="1" applyFont="1" applyFill="1" applyBorder="1" applyAlignment="1" applyProtection="1">
      <alignment horizontal="center" vertical="center"/>
    </xf>
    <xf numFmtId="0" fontId="45" fillId="11" borderId="20" xfId="0" applyFont="1" applyFill="1" applyBorder="1" applyAlignment="1">
      <alignment horizontal="left" vertical="center"/>
    </xf>
    <xf numFmtId="0" fontId="0" fillId="0" borderId="0" xfId="0" applyAlignment="1">
      <alignment horizontal="center" vertical="center"/>
    </xf>
    <xf numFmtId="0" fontId="15" fillId="0" borderId="0" xfId="3" applyFont="1" applyBorder="1" applyAlignment="1">
      <alignment horizontal="center" wrapText="1"/>
    </xf>
    <xf numFmtId="0" fontId="15" fillId="0" borderId="20" xfId="6" applyFont="1" applyBorder="1" applyAlignment="1">
      <alignment horizontal="center" wrapText="1"/>
    </xf>
    <xf numFmtId="0" fontId="15" fillId="0" borderId="20" xfId="3" applyFont="1" applyBorder="1" applyAlignment="1">
      <alignment horizontal="center" wrapText="1"/>
    </xf>
    <xf numFmtId="0" fontId="15" fillId="0" borderId="0" xfId="3" applyFont="1" applyBorder="1" applyAlignment="1">
      <alignment horizontal="center"/>
    </xf>
    <xf numFmtId="0" fontId="15" fillId="0" borderId="20" xfId="3" applyFont="1" applyBorder="1" applyAlignment="1">
      <alignment horizontal="center"/>
    </xf>
    <xf numFmtId="0" fontId="17" fillId="0" borderId="20" xfId="6" applyFont="1" applyBorder="1" applyAlignment="1">
      <alignment horizontal="center"/>
    </xf>
    <xf numFmtId="0" fontId="17" fillId="0" borderId="0" xfId="3" applyFont="1" applyBorder="1" applyAlignment="1">
      <alignment horizontal="center"/>
    </xf>
    <xf numFmtId="0" fontId="17" fillId="0" borderId="20" xfId="3" applyFont="1" applyBorder="1" applyAlignment="1">
      <alignment horizontal="center"/>
    </xf>
    <xf numFmtId="0" fontId="49" fillId="11" borderId="0" xfId="2" applyFont="1" applyFill="1" applyAlignment="1">
      <alignment horizontal="center"/>
    </xf>
    <xf numFmtId="0" fontId="50" fillId="11" borderId="0" xfId="2" applyFont="1" applyFill="1" applyAlignment="1">
      <alignment horizontal="center"/>
    </xf>
    <xf numFmtId="0" fontId="17" fillId="0" borderId="0" xfId="3" applyFont="1" applyBorder="1" applyAlignment="1">
      <alignment horizontal="center" wrapText="1"/>
    </xf>
    <xf numFmtId="0" fontId="17" fillId="0" borderId="20" xfId="3" applyFont="1" applyBorder="1" applyAlignment="1">
      <alignment horizontal="center" wrapText="1"/>
    </xf>
    <xf numFmtId="0" fontId="17" fillId="0" borderId="20" xfId="6" applyFont="1" applyBorder="1" applyAlignment="1">
      <alignment horizontal="center" wrapText="1"/>
    </xf>
    <xf numFmtId="0" fontId="15" fillId="0" borderId="0" xfId="0" applyFont="1" applyBorder="1" applyAlignment="1">
      <alignment horizontal="center"/>
    </xf>
  </cellXfs>
  <cellStyles count="10">
    <cellStyle name="Гиперссылка" xfId="2" builtinId="8"/>
    <cellStyle name="Денежный" xfId="7" builtinId="4"/>
    <cellStyle name="Обычный" xfId="0" builtinId="0"/>
    <cellStyle name="Обычный 2" xfId="3" xr:uid="{00000000-0005-0000-0000-000003000000}"/>
    <cellStyle name="Обычный 2 2" xfId="4" xr:uid="{00000000-0005-0000-0000-000004000000}"/>
    <cellStyle name="Обычный 2 3" xfId="6" xr:uid="{00000000-0005-0000-0000-000005000000}"/>
    <cellStyle name="Обычный 2 8" xfId="8" xr:uid="{00000000-0005-0000-0000-000006000000}"/>
    <cellStyle name="Обычный 3" xfId="5" xr:uid="{00000000-0005-0000-0000-000007000000}"/>
    <cellStyle name="Обычный 6" xfId="9" xr:uid="{00000000-0005-0000-0000-000008000000}"/>
    <cellStyle name="Пояснение" xfId="1" builtinId="53"/>
  </cellStyles>
  <dxfs count="0"/>
  <tableStyles count="0" defaultTableStyle="TableStyleMedium2" defaultPivotStyle="PivotStyleLight16"/>
  <colors>
    <mruColors>
      <color rgb="FF63A0D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6</xdr:row>
      <xdr:rowOff>0</xdr:rowOff>
    </xdr:from>
    <xdr:to>
      <xdr:col>12</xdr:col>
      <xdr:colOff>304800</xdr:colOff>
      <xdr:row>7</xdr:row>
      <xdr:rowOff>38100</xdr:rowOff>
    </xdr:to>
    <xdr:sp macro="" textlink="">
      <xdr:nvSpPr>
        <xdr:cNvPr id="1026" name="AutoShape 2" descr="ФОТО_2.jpg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1485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5</xdr:row>
      <xdr:rowOff>0</xdr:rowOff>
    </xdr:from>
    <xdr:to>
      <xdr:col>12</xdr:col>
      <xdr:colOff>304800</xdr:colOff>
      <xdr:row>5</xdr:row>
      <xdr:rowOff>304800</xdr:rowOff>
    </xdr:to>
    <xdr:sp macro="" textlink="">
      <xdr:nvSpPr>
        <xdr:cNvPr id="1027" name="AutoShape 3" descr="ФОТО_2.jpg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971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9</xdr:row>
      <xdr:rowOff>0</xdr:rowOff>
    </xdr:from>
    <xdr:to>
      <xdr:col>13</xdr:col>
      <xdr:colOff>304800</xdr:colOff>
      <xdr:row>10</xdr:row>
      <xdr:rowOff>38100</xdr:rowOff>
    </xdr:to>
    <xdr:sp macro="" textlink="">
      <xdr:nvSpPr>
        <xdr:cNvPr id="1028" name="AutoShape 4" descr="ФОТО_2.jp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8458200" y="2019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101600</xdr:colOff>
      <xdr:row>20</xdr:row>
      <xdr:rowOff>127000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D68299C-703E-13AC-DDB6-06E93D79C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788400" cy="45847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200024</xdr:rowOff>
    </xdr:from>
    <xdr:to>
      <xdr:col>5</xdr:col>
      <xdr:colOff>1181100</xdr:colOff>
      <xdr:row>36</xdr:row>
      <xdr:rowOff>47625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2395600E-C1B5-DAE2-332D-9FAE56DF7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0024"/>
          <a:ext cx="7629525" cy="678180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9525</xdr:colOff>
      <xdr:row>21</xdr:row>
      <xdr:rowOff>152400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7A5992B-E795-A34E-BB6A-456412DDB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458200" cy="44196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158750</xdr:colOff>
      <xdr:row>1</xdr:row>
      <xdr:rowOff>190500</xdr:rowOff>
    </xdr:from>
    <xdr:to>
      <xdr:col>6</xdr:col>
      <xdr:colOff>158750</xdr:colOff>
      <xdr:row>24</xdr:row>
      <xdr:rowOff>22224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B2A2652-0FCD-2070-BA16-46E243B6D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8750" y="396875"/>
          <a:ext cx="8159750" cy="457834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1333500</xdr:colOff>
      <xdr:row>23</xdr:row>
      <xdr:rowOff>165100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EA0DDDAD-4548-C141-BEFB-10448150F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080500" cy="50927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25400</xdr:colOff>
      <xdr:row>26</xdr:row>
      <xdr:rowOff>63500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35074738-58A4-5BBC-3F42-D98CDB06A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356600" cy="56769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6</xdr:col>
      <xdr:colOff>101600</xdr:colOff>
      <xdr:row>29</xdr:row>
      <xdr:rowOff>165101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375204A-C96B-6C49-9C1E-E08076752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8369300" cy="70104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25400</xdr:colOff>
      <xdr:row>24</xdr:row>
      <xdr:rowOff>25400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BBF4C452-F2E5-FC41-AF49-4057FB121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118600" cy="55499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1270000</xdr:colOff>
      <xdr:row>24</xdr:row>
      <xdr:rowOff>203200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AEBD8837-6005-7D4B-ADB6-1FCE4D42F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093200" cy="58293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4</xdr:col>
      <xdr:colOff>1435100</xdr:colOff>
      <xdr:row>22</xdr:row>
      <xdr:rowOff>63501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83DD6C7-4848-2246-B5B2-40505C6C5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9347200" cy="47244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25400</xdr:colOff>
      <xdr:row>0</xdr:row>
      <xdr:rowOff>38100</xdr:rowOff>
    </xdr:from>
    <xdr:to>
      <xdr:col>6</xdr:col>
      <xdr:colOff>0</xdr:colOff>
      <xdr:row>20</xdr:row>
      <xdr:rowOff>63500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4EBDC48B-9596-B740-AECC-E4BDED7D5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400" y="38100"/>
          <a:ext cx="8902700" cy="41275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12700</xdr:colOff>
      <xdr:row>24</xdr:row>
      <xdr:rowOff>101600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31CC140D-48CB-6B28-3BE5-C65E4724A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636000" cy="49403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38100</xdr:colOff>
      <xdr:row>25</xdr:row>
      <xdr:rowOff>25399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83F62C52-0B99-B159-ACA3-D423357BC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775700" cy="544829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5</xdr:col>
      <xdr:colOff>25400</xdr:colOff>
      <xdr:row>23</xdr:row>
      <xdr:rowOff>177801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8CBA58C0-CD5C-DACA-6EE6-8442DD50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8763000" cy="53467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5</xdr:col>
      <xdr:colOff>1092200</xdr:colOff>
      <xdr:row>23</xdr:row>
      <xdr:rowOff>190500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60DB473-F1EF-D888-9565-4B147013A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9829800" cy="5156199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88900</xdr:colOff>
      <xdr:row>0</xdr:row>
      <xdr:rowOff>12700</xdr:rowOff>
    </xdr:from>
    <xdr:to>
      <xdr:col>6</xdr:col>
      <xdr:colOff>0</xdr:colOff>
      <xdr:row>23</xdr:row>
      <xdr:rowOff>88900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D69819C0-987B-FA39-E149-C7FBF84EB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900" y="12700"/>
          <a:ext cx="9080500" cy="50927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38100</xdr:colOff>
      <xdr:row>23</xdr:row>
      <xdr:rowOff>63500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531C691B-A47E-0565-5C95-B95CC5BAB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496300" cy="47498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4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3" tint="0.59999389629810485"/>
    <pageSetUpPr fitToPage="1"/>
  </sheetPr>
  <dimension ref="A3:Y32"/>
  <sheetViews>
    <sheetView showGridLines="0" tabSelected="1" workbookViewId="0">
      <selection activeCell="K15" sqref="K15"/>
    </sheetView>
  </sheetViews>
  <sheetFormatPr defaultColWidth="8.85546875" defaultRowHeight="15"/>
  <cols>
    <col min="1" max="2" width="8.7109375" customWidth="1"/>
    <col min="3" max="3" width="6.140625" customWidth="1"/>
    <col min="4" max="4" width="13.140625" customWidth="1"/>
    <col min="5" max="5" width="8.7109375" customWidth="1"/>
    <col min="6" max="6" width="12" customWidth="1"/>
    <col min="7" max="7" width="19" customWidth="1"/>
    <col min="8" max="1025" width="8.7109375" customWidth="1"/>
  </cols>
  <sheetData>
    <row r="3" spans="1:25" ht="15.75">
      <c r="A3" s="5"/>
      <c r="B3" s="5"/>
      <c r="C3" s="5"/>
      <c r="D3" s="5"/>
      <c r="E3" s="5"/>
      <c r="F3" s="5"/>
      <c r="G3" s="5"/>
      <c r="H3" s="5"/>
      <c r="I3" s="5"/>
      <c r="J3" s="391"/>
      <c r="K3" s="391"/>
      <c r="L3" s="391"/>
      <c r="M3" s="391"/>
      <c r="N3" s="391"/>
      <c r="O3" s="391"/>
      <c r="P3" s="5"/>
      <c r="Q3" s="5"/>
      <c r="R3" s="5"/>
      <c r="S3" s="5"/>
      <c r="T3" s="5"/>
      <c r="U3" s="5"/>
      <c r="V3" s="5"/>
      <c r="W3" s="5"/>
      <c r="X3" s="5"/>
      <c r="Y3" s="5"/>
    </row>
    <row r="5" spans="1:25" ht="15.75" thickBot="1">
      <c r="A5" s="131"/>
      <c r="B5" s="131"/>
      <c r="C5" s="131"/>
      <c r="D5" s="131"/>
      <c r="E5" s="131"/>
      <c r="F5" s="131"/>
    </row>
    <row r="6" spans="1:25" ht="40.5" thickTop="1" thickBot="1">
      <c r="A6" s="392" t="s">
        <v>21</v>
      </c>
      <c r="B6" s="392"/>
      <c r="C6" s="392"/>
      <c r="D6" s="392"/>
      <c r="E6" s="392"/>
      <c r="F6" s="392"/>
      <c r="G6" s="132" t="s">
        <v>1093</v>
      </c>
    </row>
    <row r="7" spans="1:25" ht="21" customHeight="1" thickTop="1" thickBot="1">
      <c r="A7" s="393" t="s">
        <v>19</v>
      </c>
      <c r="B7" s="393"/>
      <c r="C7" s="393"/>
      <c r="D7" s="393"/>
      <c r="E7" s="393"/>
      <c r="F7" s="393"/>
      <c r="G7" s="133">
        <f>'Красносельский р-н'!B51</f>
        <v>864</v>
      </c>
      <c r="H7" s="2"/>
      <c r="I7" s="2"/>
      <c r="J7" s="2"/>
    </row>
    <row r="8" spans="1:25" ht="21" customHeight="1" thickTop="1" thickBot="1">
      <c r="A8" s="173"/>
      <c r="B8" s="174"/>
      <c r="C8" s="174"/>
      <c r="D8" s="174" t="s">
        <v>1300</v>
      </c>
      <c r="E8" s="174"/>
      <c r="F8" s="175"/>
      <c r="G8" s="133">
        <v>100</v>
      </c>
      <c r="H8" s="124" t="s">
        <v>1216</v>
      </c>
      <c r="I8" s="2"/>
      <c r="J8" s="2"/>
    </row>
    <row r="9" spans="1:25" ht="21" customHeight="1" thickTop="1" thickBot="1">
      <c r="A9" s="394" t="s">
        <v>18</v>
      </c>
      <c r="B9" s="394"/>
      <c r="C9" s="394"/>
      <c r="D9" s="394"/>
      <c r="E9" s="394"/>
      <c r="F9" s="394"/>
      <c r="G9" s="133">
        <f>'Кировский р-н'!B41</f>
        <v>712</v>
      </c>
      <c r="H9" s="2"/>
      <c r="I9" s="2"/>
      <c r="J9" s="2"/>
    </row>
    <row r="10" spans="1:25" ht="21" customHeight="1" thickTop="1" thickBot="1">
      <c r="A10" s="394" t="s">
        <v>17</v>
      </c>
      <c r="B10" s="394"/>
      <c r="C10" s="394"/>
      <c r="D10" s="394"/>
      <c r="E10" s="394"/>
      <c r="F10" s="394"/>
      <c r="G10" s="133">
        <f>'Фрунзенский р-н'!B53</f>
        <v>966</v>
      </c>
      <c r="H10" s="2"/>
      <c r="I10" s="2"/>
      <c r="J10" s="2"/>
    </row>
    <row r="11" spans="1:25" ht="21" customHeight="1" thickTop="1" thickBot="1">
      <c r="A11" s="394" t="s">
        <v>16</v>
      </c>
      <c r="B11" s="394"/>
      <c r="C11" s="394"/>
      <c r="D11" s="394"/>
      <c r="E11" s="394"/>
      <c r="F11" s="394"/>
      <c r="G11" s="133">
        <f>'Приморский р-н'!B79</f>
        <v>319</v>
      </c>
      <c r="H11" s="2"/>
      <c r="I11" s="2"/>
      <c r="J11" s="2"/>
    </row>
    <row r="12" spans="1:25" ht="21" customHeight="1" thickTop="1" thickBot="1">
      <c r="A12" s="394" t="s">
        <v>15</v>
      </c>
      <c r="B12" s="394"/>
      <c r="C12" s="394"/>
      <c r="D12" s="394"/>
      <c r="E12" s="394"/>
      <c r="F12" s="394"/>
      <c r="G12" s="133">
        <f>'Калининский р-н'!B49</f>
        <v>649</v>
      </c>
      <c r="H12" s="2"/>
      <c r="I12" s="2"/>
      <c r="J12" s="2"/>
    </row>
    <row r="13" spans="1:25" ht="21" customHeight="1" thickTop="1" thickBot="1">
      <c r="A13" s="393" t="s">
        <v>14</v>
      </c>
      <c r="B13" s="393"/>
      <c r="C13" s="393"/>
      <c r="D13" s="393"/>
      <c r="E13" s="393"/>
      <c r="F13" s="393"/>
      <c r="G13" s="133">
        <f>'Выборгский р-н'!B51</f>
        <v>524</v>
      </c>
      <c r="H13" s="2"/>
      <c r="I13" s="2"/>
      <c r="J13" s="2"/>
    </row>
    <row r="14" spans="1:25" ht="21" customHeight="1" thickTop="1" thickBot="1">
      <c r="A14" s="394" t="s">
        <v>13</v>
      </c>
      <c r="B14" s="394"/>
      <c r="C14" s="394"/>
      <c r="D14" s="394"/>
      <c r="E14" s="394"/>
      <c r="F14" s="394"/>
      <c r="G14" s="133">
        <f>'Красногвардейский р-н'!B41</f>
        <v>180</v>
      </c>
      <c r="H14" s="2"/>
      <c r="I14" s="4"/>
      <c r="J14" s="4"/>
      <c r="K14" s="4"/>
      <c r="L14" s="2"/>
      <c r="M14" s="2"/>
      <c r="N14" s="2"/>
      <c r="O14" s="2"/>
      <c r="P14" s="2"/>
      <c r="Q14" s="2"/>
      <c r="R14" s="2"/>
      <c r="S14" s="2"/>
    </row>
    <row r="15" spans="1:25" ht="21" customHeight="1" thickTop="1" thickBot="1">
      <c r="A15" s="393" t="s">
        <v>12</v>
      </c>
      <c r="B15" s="393"/>
      <c r="C15" s="393"/>
      <c r="D15" s="393"/>
      <c r="E15" s="393"/>
      <c r="F15" s="393"/>
      <c r="G15" s="133">
        <f>'Московский р-н'!B48</f>
        <v>528</v>
      </c>
      <c r="H15" s="2"/>
      <c r="I15" s="4"/>
      <c r="J15" s="4"/>
      <c r="K15" s="4"/>
      <c r="L15" s="3"/>
      <c r="M15" s="2"/>
      <c r="N15" s="2"/>
      <c r="O15" s="2"/>
      <c r="P15" s="2"/>
      <c r="Q15" s="2"/>
      <c r="R15" s="2"/>
      <c r="S15" s="2"/>
    </row>
    <row r="16" spans="1:25" ht="21" customHeight="1" thickTop="1" thickBot="1">
      <c r="A16" s="393" t="s">
        <v>11</v>
      </c>
      <c r="B16" s="393"/>
      <c r="C16" s="393"/>
      <c r="D16" s="393"/>
      <c r="E16" s="393"/>
      <c r="F16" s="393"/>
      <c r="G16" s="133">
        <f>'Невский р-н'!B34</f>
        <v>425</v>
      </c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</row>
    <row r="17" spans="1:25" ht="21" customHeight="1" thickTop="1" thickBot="1">
      <c r="A17" s="394" t="s">
        <v>10</v>
      </c>
      <c r="B17" s="394"/>
      <c r="C17" s="394"/>
      <c r="D17" s="394"/>
      <c r="E17" s="394"/>
      <c r="F17" s="394"/>
      <c r="G17" s="133">
        <f>'Центральный р-н'!C32</f>
        <v>160</v>
      </c>
      <c r="H17" s="2"/>
      <c r="I17" s="2"/>
      <c r="P17" s="2"/>
      <c r="Q17" s="2"/>
      <c r="R17" s="2"/>
      <c r="S17" s="2"/>
      <c r="T17" s="2"/>
      <c r="U17" s="2"/>
      <c r="V17" s="2"/>
      <c r="W17" s="2"/>
      <c r="X17" s="2"/>
      <c r="Y17" s="2"/>
    </row>
    <row r="18" spans="1:25" ht="21" customHeight="1" thickTop="1" thickBot="1">
      <c r="A18" s="396" t="s">
        <v>1184</v>
      </c>
      <c r="B18" s="396"/>
      <c r="C18" s="396"/>
      <c r="D18" s="396"/>
      <c r="E18" s="396"/>
      <c r="F18" s="396"/>
      <c r="G18" s="133">
        <f>Адмиралтейский!B46</f>
        <v>138</v>
      </c>
      <c r="H18" s="124" t="s">
        <v>1216</v>
      </c>
      <c r="I18" s="2"/>
      <c r="P18" s="2"/>
      <c r="Q18" s="2"/>
      <c r="R18" s="2"/>
      <c r="S18" s="2"/>
      <c r="T18" s="2"/>
      <c r="U18" s="2"/>
      <c r="V18" s="2"/>
      <c r="W18" s="2"/>
      <c r="X18" s="2"/>
      <c r="Y18" s="2"/>
    </row>
    <row r="19" spans="1:25" ht="21" customHeight="1" thickTop="1" thickBot="1">
      <c r="A19" s="396" t="s">
        <v>1084</v>
      </c>
      <c r="B19" s="396"/>
      <c r="C19" s="396"/>
      <c r="D19" s="396"/>
      <c r="E19" s="396"/>
      <c r="F19" s="396"/>
      <c r="G19" s="133">
        <f>'Петроградский '!B54</f>
        <v>38</v>
      </c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</row>
    <row r="20" spans="1:25" ht="21" customHeight="1" thickTop="1" thickBot="1">
      <c r="A20" s="396" t="s">
        <v>1085</v>
      </c>
      <c r="B20" s="396"/>
      <c r="C20" s="396"/>
      <c r="D20" s="396"/>
      <c r="E20" s="396"/>
      <c r="F20" s="396"/>
      <c r="G20" s="133">
        <f>Василеостровский!B42</f>
        <v>245</v>
      </c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</row>
    <row r="21" spans="1:25" ht="21" customHeight="1" thickTop="1" thickBot="1">
      <c r="A21" s="396" t="s">
        <v>1283</v>
      </c>
      <c r="B21" s="396"/>
      <c r="C21" s="396"/>
      <c r="D21" s="396"/>
      <c r="E21" s="396"/>
      <c r="F21" s="396"/>
      <c r="G21" s="133">
        <f>Курортный!B35</f>
        <v>117</v>
      </c>
      <c r="H21" s="124" t="s">
        <v>1216</v>
      </c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</row>
    <row r="22" spans="1:25" ht="21" customHeight="1" thickTop="1" thickBot="1">
      <c r="A22" s="395" t="s">
        <v>1136</v>
      </c>
      <c r="B22" s="395"/>
      <c r="C22" s="395"/>
      <c r="D22" s="395"/>
      <c r="E22" s="395"/>
      <c r="F22" s="395"/>
      <c r="G22" s="134">
        <f>Кудрово!C29</f>
        <v>12</v>
      </c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</row>
    <row r="23" spans="1:25" ht="21" customHeight="1" thickTop="1" thickBot="1">
      <c r="A23" s="395" t="s">
        <v>1137</v>
      </c>
      <c r="B23" s="395"/>
      <c r="C23" s="395"/>
      <c r="D23" s="395"/>
      <c r="E23" s="395"/>
      <c r="F23" s="395"/>
      <c r="G23" s="134">
        <f>Мурино!C31</f>
        <v>88</v>
      </c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</row>
    <row r="24" spans="1:25" ht="21" customHeight="1" thickTop="1" thickBot="1">
      <c r="A24" s="398" t="s">
        <v>5</v>
      </c>
      <c r="B24" s="398"/>
      <c r="C24" s="398"/>
      <c r="D24" s="398"/>
      <c r="E24" s="398"/>
      <c r="F24" s="398"/>
      <c r="G24" s="135">
        <f>SUM(G7:G23)</f>
        <v>6065</v>
      </c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</row>
    <row r="25" spans="1:25" ht="21" customHeight="1" thickTop="1">
      <c r="A25" s="400"/>
      <c r="B25" s="400"/>
      <c r="C25" s="400"/>
      <c r="D25" s="400"/>
      <c r="E25" s="400"/>
      <c r="F25" s="400"/>
      <c r="H25" s="2"/>
      <c r="I25" s="2"/>
      <c r="K25" s="106"/>
      <c r="L25" s="106"/>
      <c r="M25" s="106"/>
      <c r="P25" s="88"/>
      <c r="Q25" s="88"/>
      <c r="R25" s="88"/>
      <c r="T25" s="88"/>
      <c r="U25" s="88"/>
      <c r="V25" s="88"/>
      <c r="W25" s="88"/>
      <c r="X25" s="2"/>
      <c r="Y25" s="2"/>
    </row>
    <row r="26" spans="1:25" ht="21" customHeight="1" thickBot="1">
      <c r="A26" s="1"/>
      <c r="B26" s="1"/>
      <c r="C26" s="1"/>
      <c r="D26" s="1"/>
      <c r="E26" s="1"/>
      <c r="F26" s="1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</row>
    <row r="27" spans="1:25" ht="19.5" thickTop="1" thickBot="1">
      <c r="A27" s="399" t="s">
        <v>4</v>
      </c>
      <c r="B27" s="399"/>
      <c r="C27" s="399"/>
      <c r="D27" s="399"/>
      <c r="E27" s="399"/>
      <c r="F27" s="399"/>
      <c r="H27" s="2"/>
      <c r="I27" s="2"/>
      <c r="P27" s="2"/>
      <c r="Q27" s="2"/>
      <c r="R27" s="2"/>
      <c r="S27" s="2"/>
      <c r="T27" s="2"/>
      <c r="U27" s="2"/>
      <c r="V27" s="2"/>
      <c r="W27" s="2"/>
      <c r="X27" s="2"/>
      <c r="Y27" s="2"/>
    </row>
    <row r="28" spans="1:25" ht="19.5" thickTop="1" thickBot="1">
      <c r="A28" s="399" t="s">
        <v>3</v>
      </c>
      <c r="B28" s="399"/>
      <c r="C28" s="399"/>
      <c r="D28" s="399"/>
      <c r="E28" s="399"/>
      <c r="F28" s="136"/>
      <c r="H28" s="2"/>
      <c r="I28" s="2"/>
      <c r="P28" s="2"/>
      <c r="Q28" s="2"/>
      <c r="R28" s="2"/>
      <c r="S28" s="2"/>
      <c r="T28" s="2"/>
      <c r="U28" s="2"/>
      <c r="V28" s="2"/>
      <c r="W28" s="2"/>
      <c r="X28" s="2"/>
      <c r="Y28" s="2"/>
    </row>
    <row r="29" spans="1:25" ht="19.5" thickTop="1" thickBot="1">
      <c r="A29" s="397" t="s">
        <v>2</v>
      </c>
      <c r="B29" s="397"/>
      <c r="C29" s="397"/>
      <c r="D29" s="397"/>
      <c r="E29" s="397"/>
      <c r="F29" s="137"/>
      <c r="R29" s="2"/>
      <c r="S29" s="2"/>
      <c r="T29" s="2"/>
      <c r="U29" s="2"/>
      <c r="V29" s="2"/>
      <c r="W29" s="2"/>
      <c r="X29" s="2"/>
      <c r="Y29" s="2"/>
    </row>
    <row r="30" spans="1:25" ht="19.5" thickTop="1" thickBot="1">
      <c r="A30" s="397" t="s">
        <v>1</v>
      </c>
      <c r="B30" s="397"/>
      <c r="C30" s="397"/>
      <c r="D30" s="397"/>
      <c r="E30" s="397"/>
      <c r="F30" s="137"/>
      <c r="R30" s="2"/>
      <c r="S30" s="2"/>
      <c r="T30" s="2"/>
      <c r="U30" s="2"/>
      <c r="V30" s="2"/>
      <c r="W30" s="2"/>
      <c r="X30" s="2"/>
      <c r="Y30" s="2"/>
    </row>
    <row r="31" spans="1:25" ht="19.5" thickTop="1" thickBot="1">
      <c r="A31" s="399" t="s">
        <v>0</v>
      </c>
      <c r="B31" s="399"/>
      <c r="C31" s="399"/>
      <c r="D31" s="399"/>
      <c r="E31" s="399"/>
      <c r="F31" s="137"/>
      <c r="K31" s="2"/>
      <c r="L31" s="2"/>
      <c r="M31" s="2"/>
      <c r="N31" s="2"/>
      <c r="O31" s="2"/>
      <c r="P31" s="2"/>
      <c r="Q31" s="2"/>
      <c r="R31" s="2"/>
      <c r="S31" s="2"/>
    </row>
    <row r="32" spans="1:25" ht="15.75" thickTop="1"/>
  </sheetData>
  <mergeCells count="25">
    <mergeCell ref="A18:F18"/>
    <mergeCell ref="A30:E30"/>
    <mergeCell ref="A24:F24"/>
    <mergeCell ref="A31:E31"/>
    <mergeCell ref="A27:F27"/>
    <mergeCell ref="A28:E28"/>
    <mergeCell ref="A25:F25"/>
    <mergeCell ref="A29:E29"/>
    <mergeCell ref="A21:F21"/>
    <mergeCell ref="J3:O3"/>
    <mergeCell ref="A6:F6"/>
    <mergeCell ref="A7:F7"/>
    <mergeCell ref="A9:F9"/>
    <mergeCell ref="A23:F23"/>
    <mergeCell ref="A10:F10"/>
    <mergeCell ref="A11:F11"/>
    <mergeCell ref="A12:F12"/>
    <mergeCell ref="A13:F13"/>
    <mergeCell ref="A14:F14"/>
    <mergeCell ref="A22:F22"/>
    <mergeCell ref="A15:F15"/>
    <mergeCell ref="A16:F16"/>
    <mergeCell ref="A17:F17"/>
    <mergeCell ref="A19:F19"/>
    <mergeCell ref="A20:F20"/>
  </mergeCells>
  <hyperlinks>
    <hyperlink ref="A7:F7" location="'Красносельский р-н'!A1" display="Красносельский" xr:uid="{00000000-0004-0000-0000-000000000000}"/>
    <hyperlink ref="A9:F9" location="'Кировский р-н'!A1" display="Кировский" xr:uid="{00000000-0004-0000-0000-000001000000}"/>
    <hyperlink ref="A10:F10" location="'Фрунзенский р-н'!A1" display="Фрунзенский" xr:uid="{00000000-0004-0000-0000-000002000000}"/>
    <hyperlink ref="A11:F11" location="'Приморский р-н'!A1" display="Приморский" xr:uid="{00000000-0004-0000-0000-000003000000}"/>
    <hyperlink ref="A12:F12" location="'Калининский р-н'!A1" display="Калининский" xr:uid="{00000000-0004-0000-0000-000004000000}"/>
    <hyperlink ref="A13:F13" location="'Выборгский р-н'!A1" display="Выборгский" xr:uid="{00000000-0004-0000-0000-000005000000}"/>
    <hyperlink ref="A14:F14" location="'Красногвардейский р-н'!A1" display="Красногвардейский" xr:uid="{00000000-0004-0000-0000-000006000000}"/>
    <hyperlink ref="A15:F15" location="'Московский р-н'!A1" display="Московский" xr:uid="{00000000-0004-0000-0000-000007000000}"/>
    <hyperlink ref="A16:F16" location="'Невский р-н'!A1" display="Невский" xr:uid="{00000000-0004-0000-0000-000008000000}"/>
    <hyperlink ref="A17:F17" location="'Центральный р-н'!A1" display="Центральный" xr:uid="{00000000-0004-0000-0000-000009000000}"/>
    <hyperlink ref="A22:F22" location="Кудрово!A1" display="г. Кудрово" xr:uid="{00000000-0004-0000-0000-00000A000000}"/>
    <hyperlink ref="A23:F23" location="Мурино!A1" display="г. Мурино" xr:uid="{00000000-0004-0000-0000-00000B000000}"/>
    <hyperlink ref="A20:F20" location="Василеостровский!A1" display="Василеостровский " xr:uid="{00000000-0004-0000-0000-00000C000000}"/>
    <hyperlink ref="A19:F19" location="'Петроградский '!A1" display="Петроградский " xr:uid="{00000000-0004-0000-0000-00000D000000}"/>
    <hyperlink ref="A18:F18" location="Адмиралтейский!A1" display="Адмиралтейский" xr:uid="{00000000-0004-0000-0000-00000E000000}"/>
    <hyperlink ref="A21:F21" location="Курортный!A1" display="Курортный" xr:uid="{00000000-0004-0000-0000-00000F000000}"/>
  </hyperlinks>
  <pageMargins left="0.70866141732283472" right="0.70866141732283472" top="0.74803149606299213" bottom="0.74803149606299213" header="0.51181102362204722" footer="0.51181102362204722"/>
  <pageSetup paperSize="9" scale="65" firstPageNumber="0" orientation="landscape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0000"/>
  </sheetPr>
  <dimension ref="A1:T105"/>
  <sheetViews>
    <sheetView showGridLines="0" showRowColHeaders="0" workbookViewId="0">
      <selection activeCell="G17" sqref="G17"/>
    </sheetView>
  </sheetViews>
  <sheetFormatPr defaultColWidth="9.140625" defaultRowHeight="15"/>
  <cols>
    <col min="1" max="1" width="27" style="60" customWidth="1"/>
    <col min="2" max="2" width="16.7109375" style="60" customWidth="1"/>
    <col min="3" max="3" width="18.28515625" style="60" bestFit="1" customWidth="1"/>
    <col min="4" max="6" width="17.28515625" style="60" customWidth="1"/>
    <col min="7" max="7" width="9.140625" style="60"/>
    <col min="8" max="8" width="6" style="24" customWidth="1"/>
    <col min="9" max="9" width="24.140625" style="24" customWidth="1"/>
    <col min="10" max="10" width="27.42578125" style="24" customWidth="1"/>
    <col min="11" max="11" width="12.28515625" style="24" customWidth="1"/>
    <col min="12" max="12" width="8.42578125" style="24" customWidth="1"/>
    <col min="13" max="13" width="12.42578125" style="24" customWidth="1"/>
    <col min="14" max="14" width="9.140625" style="60" customWidth="1"/>
    <col min="15" max="15" width="9.140625" style="24"/>
    <col min="16" max="16" width="20" style="24" customWidth="1"/>
    <col min="17" max="17" width="23.7109375" style="24" customWidth="1"/>
    <col min="18" max="19" width="9.140625" style="24"/>
    <col min="20" max="20" width="13.140625" style="24" customWidth="1"/>
    <col min="21" max="16384" width="9.140625" style="60"/>
  </cols>
  <sheetData>
    <row r="1" spans="8:20" ht="30.75" thickTop="1" thickBot="1">
      <c r="H1" s="164" t="s">
        <v>37</v>
      </c>
      <c r="I1" s="165" t="s">
        <v>36</v>
      </c>
      <c r="J1" s="164" t="s">
        <v>35</v>
      </c>
      <c r="K1" s="164" t="s">
        <v>34</v>
      </c>
      <c r="L1" s="164" t="s">
        <v>1022</v>
      </c>
      <c r="M1" s="164" t="s">
        <v>33</v>
      </c>
      <c r="O1" s="165" t="s">
        <v>37</v>
      </c>
      <c r="P1" s="165" t="s">
        <v>36</v>
      </c>
      <c r="Q1" s="165" t="s">
        <v>35</v>
      </c>
      <c r="R1" s="165" t="s">
        <v>34</v>
      </c>
      <c r="S1" s="165" t="s">
        <v>20</v>
      </c>
      <c r="T1" s="165" t="s">
        <v>33</v>
      </c>
    </row>
    <row r="2" spans="8:20" ht="16.5" thickTop="1" thickBot="1">
      <c r="H2" s="161">
        <v>1</v>
      </c>
      <c r="I2" s="161" t="s">
        <v>1017</v>
      </c>
      <c r="J2" s="161" t="s">
        <v>1018</v>
      </c>
      <c r="K2" s="161" t="s">
        <v>1019</v>
      </c>
      <c r="L2" s="161">
        <v>12</v>
      </c>
      <c r="M2" s="162">
        <v>526</v>
      </c>
      <c r="O2" s="141">
        <v>1</v>
      </c>
      <c r="P2" s="167" t="s">
        <v>203</v>
      </c>
      <c r="Q2" s="167" t="s">
        <v>233</v>
      </c>
      <c r="R2" s="167" t="s">
        <v>232</v>
      </c>
      <c r="S2" s="167">
        <v>4</v>
      </c>
      <c r="T2" s="178">
        <f>S2*36</f>
        <v>144</v>
      </c>
    </row>
    <row r="3" spans="8:20" ht="16.5" thickTop="1" thickBot="1">
      <c r="H3" s="161">
        <v>2</v>
      </c>
      <c r="I3" s="161" t="s">
        <v>1017</v>
      </c>
      <c r="J3" s="161" t="s">
        <v>1020</v>
      </c>
      <c r="K3" s="161" t="s">
        <v>1021</v>
      </c>
      <c r="L3" s="161">
        <v>12</v>
      </c>
      <c r="M3" s="162">
        <v>526</v>
      </c>
      <c r="O3" s="141">
        <v>2</v>
      </c>
      <c r="P3" s="167" t="s">
        <v>203</v>
      </c>
      <c r="Q3" s="177" t="s">
        <v>162</v>
      </c>
      <c r="R3" s="167">
        <v>129</v>
      </c>
      <c r="S3" s="167">
        <v>9</v>
      </c>
      <c r="T3" s="178">
        <f t="shared" ref="T3:T16" si="0">S3*36</f>
        <v>324</v>
      </c>
    </row>
    <row r="4" spans="8:20" ht="16.5" thickTop="1" thickBot="1">
      <c r="H4" s="161"/>
      <c r="I4" s="163"/>
      <c r="J4" s="163"/>
      <c r="K4" s="163"/>
      <c r="L4" s="166">
        <f>SUM(L2:L3)</f>
        <v>24</v>
      </c>
      <c r="M4" s="166">
        <f>SUM(M2:M3)</f>
        <v>1052</v>
      </c>
      <c r="O4" s="141">
        <v>3</v>
      </c>
      <c r="P4" s="167" t="s">
        <v>203</v>
      </c>
      <c r="Q4" s="177" t="s">
        <v>162</v>
      </c>
      <c r="R4" s="167">
        <v>148</v>
      </c>
      <c r="S4" s="167">
        <v>4</v>
      </c>
      <c r="T4" s="178">
        <f t="shared" si="0"/>
        <v>144</v>
      </c>
    </row>
    <row r="5" spans="8:20" ht="16.5" thickTop="1" thickBot="1">
      <c r="O5" s="141">
        <v>4</v>
      </c>
      <c r="P5" s="167" t="s">
        <v>203</v>
      </c>
      <c r="Q5" s="177" t="s">
        <v>162</v>
      </c>
      <c r="R5" s="167">
        <v>150</v>
      </c>
      <c r="S5" s="167">
        <v>2</v>
      </c>
      <c r="T5" s="178">
        <f t="shared" si="0"/>
        <v>72</v>
      </c>
    </row>
    <row r="6" spans="8:20" ht="30.75" thickTop="1" thickBot="1">
      <c r="H6" s="164" t="s">
        <v>37</v>
      </c>
      <c r="I6" s="165" t="s">
        <v>36</v>
      </c>
      <c r="J6" s="164" t="s">
        <v>35</v>
      </c>
      <c r="K6" s="164" t="s">
        <v>34</v>
      </c>
      <c r="L6" s="164" t="s">
        <v>1022</v>
      </c>
      <c r="M6" s="164" t="s">
        <v>33</v>
      </c>
      <c r="O6" s="141">
        <v>5</v>
      </c>
      <c r="P6" s="167" t="s">
        <v>203</v>
      </c>
      <c r="Q6" s="177" t="s">
        <v>230</v>
      </c>
      <c r="R6" s="167" t="s">
        <v>220</v>
      </c>
      <c r="S6" s="167">
        <v>4</v>
      </c>
      <c r="T6" s="178">
        <f t="shared" si="0"/>
        <v>144</v>
      </c>
    </row>
    <row r="7" spans="8:20" ht="16.5" thickTop="1" thickBot="1">
      <c r="H7" s="161">
        <v>1</v>
      </c>
      <c r="I7" s="161" t="s">
        <v>1111</v>
      </c>
      <c r="J7" s="176" t="s">
        <v>1043</v>
      </c>
      <c r="K7" s="161" t="s">
        <v>71</v>
      </c>
      <c r="L7" s="161">
        <v>16</v>
      </c>
      <c r="M7" s="162">
        <v>664</v>
      </c>
      <c r="O7" s="141">
        <v>6</v>
      </c>
      <c r="P7" s="167" t="s">
        <v>203</v>
      </c>
      <c r="Q7" s="177" t="s">
        <v>230</v>
      </c>
      <c r="R7" s="167" t="s">
        <v>83</v>
      </c>
      <c r="S7" s="167">
        <v>7</v>
      </c>
      <c r="T7" s="178">
        <f t="shared" si="0"/>
        <v>252</v>
      </c>
    </row>
    <row r="8" spans="8:20" ht="23.25" customHeight="1" thickTop="1" thickBot="1">
      <c r="H8" s="161"/>
      <c r="I8" s="163"/>
      <c r="J8" s="163"/>
      <c r="K8" s="163"/>
      <c r="L8" s="166">
        <f>L7</f>
        <v>16</v>
      </c>
      <c r="M8" s="166">
        <f>M7</f>
        <v>664</v>
      </c>
      <c r="O8" s="141">
        <v>7</v>
      </c>
      <c r="P8" s="167" t="s">
        <v>203</v>
      </c>
      <c r="Q8" s="177" t="s">
        <v>174</v>
      </c>
      <c r="R8" s="167" t="s">
        <v>229</v>
      </c>
      <c r="S8" s="167">
        <v>4</v>
      </c>
      <c r="T8" s="178">
        <f t="shared" si="0"/>
        <v>144</v>
      </c>
    </row>
    <row r="9" spans="8:20" ht="18.75" customHeight="1" thickTop="1" thickBot="1">
      <c r="H9" s="96"/>
      <c r="I9" s="97"/>
      <c r="J9" s="97"/>
      <c r="K9" s="97"/>
      <c r="L9" s="98"/>
      <c r="M9" s="98"/>
      <c r="O9" s="141">
        <v>8</v>
      </c>
      <c r="P9" s="167" t="s">
        <v>203</v>
      </c>
      <c r="Q9" s="177" t="s">
        <v>174</v>
      </c>
      <c r="R9" s="167">
        <v>245</v>
      </c>
      <c r="S9" s="167">
        <v>1</v>
      </c>
      <c r="T9" s="178">
        <f t="shared" si="0"/>
        <v>36</v>
      </c>
    </row>
    <row r="10" spans="8:20" ht="30.75" thickTop="1" thickBot="1">
      <c r="H10" s="164" t="s">
        <v>37</v>
      </c>
      <c r="I10" s="165" t="s">
        <v>36</v>
      </c>
      <c r="J10" s="164" t="s">
        <v>35</v>
      </c>
      <c r="K10" s="164" t="s">
        <v>34</v>
      </c>
      <c r="L10" s="164" t="s">
        <v>1022</v>
      </c>
      <c r="M10" s="164" t="s">
        <v>33</v>
      </c>
      <c r="O10" s="141">
        <v>9</v>
      </c>
      <c r="P10" s="167" t="s">
        <v>203</v>
      </c>
      <c r="Q10" s="177" t="s">
        <v>225</v>
      </c>
      <c r="R10" s="167" t="s">
        <v>227</v>
      </c>
      <c r="S10" s="167">
        <v>7</v>
      </c>
      <c r="T10" s="178">
        <f t="shared" si="0"/>
        <v>252</v>
      </c>
    </row>
    <row r="11" spans="8:20" ht="16.5" thickTop="1" thickBot="1">
      <c r="H11" s="161">
        <v>1</v>
      </c>
      <c r="I11" s="161" t="s">
        <v>1110</v>
      </c>
      <c r="J11" s="161" t="s">
        <v>1020</v>
      </c>
      <c r="K11" s="161">
        <v>35</v>
      </c>
      <c r="L11" s="161">
        <v>8</v>
      </c>
      <c r="M11" s="162">
        <v>210</v>
      </c>
      <c r="O11" s="141">
        <v>10</v>
      </c>
      <c r="P11" s="167" t="s">
        <v>203</v>
      </c>
      <c r="Q11" s="177" t="s">
        <v>225</v>
      </c>
      <c r="R11" s="167">
        <v>6</v>
      </c>
      <c r="S11" s="167">
        <v>9</v>
      </c>
      <c r="T11" s="178">
        <f t="shared" si="0"/>
        <v>324</v>
      </c>
    </row>
    <row r="12" spans="8:20" ht="16.5" thickTop="1" thickBot="1">
      <c r="H12" s="161"/>
      <c r="I12" s="163"/>
      <c r="J12" s="163"/>
      <c r="K12" s="163"/>
      <c r="L12" s="166">
        <f>L11</f>
        <v>8</v>
      </c>
      <c r="M12" s="166">
        <f>M11</f>
        <v>210</v>
      </c>
      <c r="O12" s="141">
        <v>11</v>
      </c>
      <c r="P12" s="167" t="s">
        <v>203</v>
      </c>
      <c r="Q12" s="177" t="s">
        <v>218</v>
      </c>
      <c r="R12" s="167" t="s">
        <v>222</v>
      </c>
      <c r="S12" s="167">
        <v>6</v>
      </c>
      <c r="T12" s="178">
        <f t="shared" si="0"/>
        <v>216</v>
      </c>
    </row>
    <row r="13" spans="8:20" ht="16.5" thickTop="1" thickBot="1">
      <c r="O13" s="141">
        <v>12</v>
      </c>
      <c r="P13" s="167" t="s">
        <v>203</v>
      </c>
      <c r="Q13" s="177" t="s">
        <v>218</v>
      </c>
      <c r="R13" s="167" t="s">
        <v>220</v>
      </c>
      <c r="S13" s="167">
        <v>1</v>
      </c>
      <c r="T13" s="178">
        <f t="shared" si="0"/>
        <v>36</v>
      </c>
    </row>
    <row r="14" spans="8:20" ht="15" customHeight="1" thickTop="1" thickBot="1">
      <c r="H14" s="165" t="s">
        <v>37</v>
      </c>
      <c r="I14" s="165" t="s">
        <v>36</v>
      </c>
      <c r="J14" s="165" t="s">
        <v>35</v>
      </c>
      <c r="K14" s="165" t="s">
        <v>34</v>
      </c>
      <c r="L14" s="165" t="s">
        <v>20</v>
      </c>
      <c r="M14" s="165" t="s">
        <v>33</v>
      </c>
      <c r="O14" s="141">
        <v>13</v>
      </c>
      <c r="P14" s="167" t="s">
        <v>203</v>
      </c>
      <c r="Q14" s="177" t="s">
        <v>218</v>
      </c>
      <c r="R14" s="167" t="s">
        <v>131</v>
      </c>
      <c r="S14" s="167">
        <v>4</v>
      </c>
      <c r="T14" s="178">
        <f t="shared" si="0"/>
        <v>144</v>
      </c>
    </row>
    <row r="15" spans="8:20" ht="16.5" customHeight="1" thickTop="1" thickBot="1">
      <c r="H15" s="141">
        <v>1</v>
      </c>
      <c r="I15" s="167" t="s">
        <v>207</v>
      </c>
      <c r="J15" s="177" t="s">
        <v>156</v>
      </c>
      <c r="K15" s="167">
        <v>14</v>
      </c>
      <c r="L15" s="167">
        <v>10</v>
      </c>
      <c r="M15" s="177">
        <f>L15*36</f>
        <v>360</v>
      </c>
      <c r="O15" s="141">
        <v>14</v>
      </c>
      <c r="P15" s="167" t="s">
        <v>203</v>
      </c>
      <c r="Q15" s="167" t="s">
        <v>215</v>
      </c>
      <c r="R15" s="167" t="s">
        <v>217</v>
      </c>
      <c r="S15" s="167">
        <v>1</v>
      </c>
      <c r="T15" s="178">
        <f t="shared" si="0"/>
        <v>36</v>
      </c>
    </row>
    <row r="16" spans="8:20" ht="24.75" customHeight="1" thickTop="1" thickBot="1">
      <c r="H16" s="141">
        <v>2</v>
      </c>
      <c r="I16" s="167" t="s">
        <v>207</v>
      </c>
      <c r="J16" s="177" t="s">
        <v>219</v>
      </c>
      <c r="K16" s="167" t="s">
        <v>71</v>
      </c>
      <c r="L16" s="167">
        <v>10</v>
      </c>
      <c r="M16" s="177">
        <f t="shared" ref="M16:M27" si="1">L16*36</f>
        <v>360</v>
      </c>
      <c r="O16" s="141">
        <v>15</v>
      </c>
      <c r="P16" s="167" t="s">
        <v>203</v>
      </c>
      <c r="Q16" s="167" t="s">
        <v>215</v>
      </c>
      <c r="R16" s="167" t="s">
        <v>214</v>
      </c>
      <c r="S16" s="167">
        <v>1</v>
      </c>
      <c r="T16" s="178">
        <f t="shared" si="0"/>
        <v>36</v>
      </c>
    </row>
    <row r="17" spans="1:20" ht="16.5" thickTop="1" thickBot="1">
      <c r="H17" s="141">
        <v>3</v>
      </c>
      <c r="I17" s="167" t="s">
        <v>207</v>
      </c>
      <c r="J17" s="177" t="s">
        <v>221</v>
      </c>
      <c r="K17" s="167" t="s">
        <v>231</v>
      </c>
      <c r="L17" s="167">
        <v>5</v>
      </c>
      <c r="M17" s="177">
        <f t="shared" si="1"/>
        <v>180</v>
      </c>
      <c r="O17" s="141"/>
      <c r="P17" s="178"/>
      <c r="Q17" s="177"/>
      <c r="R17" s="177"/>
      <c r="S17" s="172">
        <f>SUM(S2:S16)</f>
        <v>64</v>
      </c>
      <c r="T17" s="172">
        <f>SUM(T2:T16)</f>
        <v>2304</v>
      </c>
    </row>
    <row r="18" spans="1:20" ht="16.5" thickTop="1" thickBot="1">
      <c r="H18" s="141">
        <v>4</v>
      </c>
      <c r="I18" s="167" t="s">
        <v>207</v>
      </c>
      <c r="J18" s="177" t="s">
        <v>221</v>
      </c>
      <c r="K18" s="167" t="s">
        <v>138</v>
      </c>
      <c r="L18" s="167">
        <v>12</v>
      </c>
      <c r="M18" s="177">
        <f t="shared" si="1"/>
        <v>432</v>
      </c>
      <c r="O18" s="60"/>
      <c r="P18" s="60"/>
      <c r="Q18" s="60"/>
      <c r="R18" s="60"/>
      <c r="S18" s="60"/>
      <c r="T18" s="60"/>
    </row>
    <row r="19" spans="1:20" ht="16.5" thickTop="1" thickBot="1">
      <c r="H19" s="141">
        <v>5</v>
      </c>
      <c r="I19" s="167" t="s">
        <v>207</v>
      </c>
      <c r="J19" s="177" t="s">
        <v>221</v>
      </c>
      <c r="K19" s="167" t="s">
        <v>228</v>
      </c>
      <c r="L19" s="167">
        <v>10</v>
      </c>
      <c r="M19" s="177">
        <f t="shared" si="1"/>
        <v>360</v>
      </c>
      <c r="O19" s="165" t="s">
        <v>37</v>
      </c>
      <c r="P19" s="165" t="s">
        <v>36</v>
      </c>
      <c r="Q19" s="165" t="s">
        <v>35</v>
      </c>
      <c r="R19" s="165" t="s">
        <v>34</v>
      </c>
      <c r="S19" s="165" t="s">
        <v>20</v>
      </c>
      <c r="T19" s="165" t="s">
        <v>33</v>
      </c>
    </row>
    <row r="20" spans="1:20" ht="16.5" thickTop="1" thickBot="1">
      <c r="H20" s="141">
        <v>6</v>
      </c>
      <c r="I20" s="167" t="s">
        <v>207</v>
      </c>
      <c r="J20" s="177" t="s">
        <v>224</v>
      </c>
      <c r="K20" s="167" t="s">
        <v>83</v>
      </c>
      <c r="L20" s="167">
        <v>14</v>
      </c>
      <c r="M20" s="177">
        <f t="shared" si="1"/>
        <v>504</v>
      </c>
      <c r="O20" s="141">
        <v>1</v>
      </c>
      <c r="P20" s="167" t="s">
        <v>163</v>
      </c>
      <c r="Q20" s="177" t="s">
        <v>186</v>
      </c>
      <c r="R20" s="167">
        <v>6</v>
      </c>
      <c r="S20" s="167">
        <v>7</v>
      </c>
      <c r="T20" s="178">
        <f>S20*36</f>
        <v>252</v>
      </c>
    </row>
    <row r="21" spans="1:20" ht="16.5" thickTop="1" thickBot="1">
      <c r="H21" s="141">
        <v>7</v>
      </c>
      <c r="I21" s="167" t="s">
        <v>207</v>
      </c>
      <c r="J21" s="177" t="s">
        <v>224</v>
      </c>
      <c r="K21" s="167" t="s">
        <v>226</v>
      </c>
      <c r="L21" s="167">
        <v>8</v>
      </c>
      <c r="M21" s="177">
        <f t="shared" si="1"/>
        <v>288</v>
      </c>
      <c r="O21" s="141">
        <v>2</v>
      </c>
      <c r="P21" s="167" t="s">
        <v>163</v>
      </c>
      <c r="Q21" s="177" t="s">
        <v>186</v>
      </c>
      <c r="R21" s="167">
        <v>9</v>
      </c>
      <c r="S21" s="167">
        <v>6</v>
      </c>
      <c r="T21" s="178">
        <f t="shared" ref="T21:T62" si="2">S21*36</f>
        <v>216</v>
      </c>
    </row>
    <row r="22" spans="1:20" ht="16.5" thickTop="1" thickBot="1">
      <c r="H22" s="141">
        <v>8</v>
      </c>
      <c r="I22" s="167" t="s">
        <v>207</v>
      </c>
      <c r="J22" s="177" t="s">
        <v>224</v>
      </c>
      <c r="K22" s="167" t="s">
        <v>223</v>
      </c>
      <c r="L22" s="167">
        <v>8</v>
      </c>
      <c r="M22" s="177">
        <f t="shared" si="1"/>
        <v>288</v>
      </c>
      <c r="O22" s="141">
        <v>3</v>
      </c>
      <c r="P22" s="167" t="s">
        <v>163</v>
      </c>
      <c r="Q22" s="177" t="s">
        <v>186</v>
      </c>
      <c r="R22" s="167">
        <v>11</v>
      </c>
      <c r="S22" s="167">
        <v>7</v>
      </c>
      <c r="T22" s="178">
        <f t="shared" si="2"/>
        <v>252</v>
      </c>
    </row>
    <row r="23" spans="1:20" ht="22.5" customHeight="1" thickTop="1" thickBot="1">
      <c r="A23" s="401" t="s">
        <v>562</v>
      </c>
      <c r="B23" s="401"/>
      <c r="C23" s="401"/>
      <c r="D23" s="401"/>
      <c r="E23" s="401"/>
      <c r="F23" s="401"/>
      <c r="H23" s="141">
        <v>9</v>
      </c>
      <c r="I23" s="167" t="s">
        <v>207</v>
      </c>
      <c r="J23" s="177" t="s">
        <v>221</v>
      </c>
      <c r="K23" s="167" t="s">
        <v>196</v>
      </c>
      <c r="L23" s="167">
        <v>2</v>
      </c>
      <c r="M23" s="177">
        <f t="shared" si="1"/>
        <v>72</v>
      </c>
      <c r="O23" s="141">
        <v>4</v>
      </c>
      <c r="P23" s="167" t="s">
        <v>163</v>
      </c>
      <c r="Q23" s="177" t="s">
        <v>186</v>
      </c>
      <c r="R23" s="167">
        <v>12</v>
      </c>
      <c r="S23" s="167">
        <v>5</v>
      </c>
      <c r="T23" s="178">
        <f t="shared" si="2"/>
        <v>180</v>
      </c>
    </row>
    <row r="24" spans="1:20" ht="30" thickTop="1" thickBot="1">
      <c r="A24" s="138" t="s">
        <v>123</v>
      </c>
      <c r="B24" s="138" t="s">
        <v>1041</v>
      </c>
      <c r="C24" s="138" t="s">
        <v>122</v>
      </c>
      <c r="D24" s="138" t="s">
        <v>121</v>
      </c>
      <c r="E24" s="138" t="s">
        <v>120</v>
      </c>
      <c r="F24" s="138" t="s">
        <v>119</v>
      </c>
      <c r="H24" s="141">
        <v>10</v>
      </c>
      <c r="I24" s="167" t="s">
        <v>207</v>
      </c>
      <c r="J24" s="177" t="s">
        <v>219</v>
      </c>
      <c r="K24" s="167" t="s">
        <v>137</v>
      </c>
      <c r="L24" s="167">
        <v>7</v>
      </c>
      <c r="M24" s="177">
        <f t="shared" si="1"/>
        <v>252</v>
      </c>
      <c r="O24" s="141">
        <v>5</v>
      </c>
      <c r="P24" s="167" t="s">
        <v>163</v>
      </c>
      <c r="Q24" s="177" t="s">
        <v>186</v>
      </c>
      <c r="R24" s="167" t="s">
        <v>208</v>
      </c>
      <c r="S24" s="167">
        <v>4</v>
      </c>
      <c r="T24" s="178">
        <f t="shared" si="2"/>
        <v>144</v>
      </c>
    </row>
    <row r="25" spans="1:20" ht="17.25" customHeight="1" thickTop="1" thickBot="1">
      <c r="A25" s="403" t="s">
        <v>117</v>
      </c>
      <c r="B25" s="403"/>
      <c r="C25" s="403"/>
      <c r="D25" s="139">
        <v>750</v>
      </c>
      <c r="E25" s="139">
        <v>420</v>
      </c>
      <c r="F25" s="139">
        <v>250</v>
      </c>
      <c r="G25" s="62"/>
      <c r="H25" s="141">
        <v>11</v>
      </c>
      <c r="I25" s="167" t="s">
        <v>207</v>
      </c>
      <c r="J25" s="177" t="s">
        <v>161</v>
      </c>
      <c r="K25" s="167" t="s">
        <v>216</v>
      </c>
      <c r="L25" s="167">
        <v>21</v>
      </c>
      <c r="M25" s="177">
        <f t="shared" si="1"/>
        <v>756</v>
      </c>
      <c r="O25" s="141">
        <v>6</v>
      </c>
      <c r="P25" s="167" t="s">
        <v>163</v>
      </c>
      <c r="Q25" s="177" t="s">
        <v>186</v>
      </c>
      <c r="R25" s="167" t="s">
        <v>205</v>
      </c>
      <c r="S25" s="167">
        <v>3</v>
      </c>
      <c r="T25" s="178">
        <f t="shared" si="2"/>
        <v>108</v>
      </c>
    </row>
    <row r="26" spans="1:20" ht="16.5" thickTop="1" thickBot="1">
      <c r="A26" s="140" t="s">
        <v>207</v>
      </c>
      <c r="B26" s="140" t="s">
        <v>1094</v>
      </c>
      <c r="C26" s="141">
        <f>L28</f>
        <v>117</v>
      </c>
      <c r="D26" s="142">
        <f>C26*D25</f>
        <v>87750</v>
      </c>
      <c r="E26" s="142">
        <f>C26*E25</f>
        <v>49140</v>
      </c>
      <c r="F26" s="142">
        <f>C26*F25</f>
        <v>29250</v>
      </c>
      <c r="H26" s="141">
        <v>12</v>
      </c>
      <c r="I26" s="167" t="s">
        <v>207</v>
      </c>
      <c r="J26" s="177" t="s">
        <v>161</v>
      </c>
      <c r="K26" s="167" t="s">
        <v>213</v>
      </c>
      <c r="L26" s="167">
        <v>2</v>
      </c>
      <c r="M26" s="177">
        <f t="shared" si="1"/>
        <v>72</v>
      </c>
      <c r="O26" s="141">
        <v>7</v>
      </c>
      <c r="P26" s="167" t="s">
        <v>163</v>
      </c>
      <c r="Q26" s="177" t="s">
        <v>186</v>
      </c>
      <c r="R26" s="167">
        <v>21</v>
      </c>
      <c r="S26" s="167">
        <v>7</v>
      </c>
      <c r="T26" s="178">
        <f t="shared" si="2"/>
        <v>252</v>
      </c>
    </row>
    <row r="27" spans="1:20" ht="17.25" customHeight="1" thickTop="1" thickBot="1">
      <c r="A27" s="140" t="s">
        <v>188</v>
      </c>
      <c r="B27" s="140" t="s">
        <v>1094</v>
      </c>
      <c r="C27" s="141">
        <f>L52</f>
        <v>185</v>
      </c>
      <c r="D27" s="142">
        <f>C27*D25</f>
        <v>138750</v>
      </c>
      <c r="E27" s="142">
        <f>C27*E25</f>
        <v>77700</v>
      </c>
      <c r="F27" s="142">
        <f>C27*F25</f>
        <v>46250</v>
      </c>
      <c r="H27" s="141">
        <v>13</v>
      </c>
      <c r="I27" s="167" t="s">
        <v>207</v>
      </c>
      <c r="J27" s="177" t="s">
        <v>161</v>
      </c>
      <c r="K27" s="167" t="s">
        <v>212</v>
      </c>
      <c r="L27" s="167">
        <v>8</v>
      </c>
      <c r="M27" s="177">
        <f t="shared" si="1"/>
        <v>288</v>
      </c>
      <c r="O27" s="141">
        <v>8</v>
      </c>
      <c r="P27" s="167" t="s">
        <v>163</v>
      </c>
      <c r="Q27" s="177" t="s">
        <v>186</v>
      </c>
      <c r="R27" s="167">
        <v>23</v>
      </c>
      <c r="S27" s="167">
        <v>5</v>
      </c>
      <c r="T27" s="178">
        <f t="shared" si="2"/>
        <v>180</v>
      </c>
    </row>
    <row r="28" spans="1:20" ht="18.75" customHeight="1" thickTop="1" thickBot="1">
      <c r="A28" s="140" t="s">
        <v>152</v>
      </c>
      <c r="B28" s="140" t="s">
        <v>1094</v>
      </c>
      <c r="C28" s="141">
        <f>L78</f>
        <v>157</v>
      </c>
      <c r="D28" s="142">
        <f>C28*D25</f>
        <v>117750</v>
      </c>
      <c r="E28" s="142">
        <f>C28*E25</f>
        <v>65940</v>
      </c>
      <c r="F28" s="142">
        <f>C28*F25</f>
        <v>39250</v>
      </c>
      <c r="H28" s="141"/>
      <c r="I28" s="178"/>
      <c r="J28" s="178"/>
      <c r="K28" s="178"/>
      <c r="L28" s="172">
        <f>SUM(L15:L27)</f>
        <v>117</v>
      </c>
      <c r="M28" s="172">
        <f>SUM(M15:M27)</f>
        <v>4212</v>
      </c>
      <c r="O28" s="141">
        <v>9</v>
      </c>
      <c r="P28" s="167" t="s">
        <v>163</v>
      </c>
      <c r="Q28" s="177" t="s">
        <v>186</v>
      </c>
      <c r="R28" s="167">
        <v>24</v>
      </c>
      <c r="S28" s="167">
        <v>5</v>
      </c>
      <c r="T28" s="178">
        <f t="shared" si="2"/>
        <v>180</v>
      </c>
    </row>
    <row r="29" spans="1:20" ht="16.5" thickTop="1" thickBot="1">
      <c r="A29" s="140" t="s">
        <v>203</v>
      </c>
      <c r="B29" s="140" t="s">
        <v>1094</v>
      </c>
      <c r="C29" s="141">
        <f>S17</f>
        <v>64</v>
      </c>
      <c r="D29" s="142">
        <f>D25*C29</f>
        <v>48000</v>
      </c>
      <c r="E29" s="142">
        <f>C29*E25</f>
        <v>26880</v>
      </c>
      <c r="F29" s="142">
        <f>F25*C29</f>
        <v>16000</v>
      </c>
      <c r="O29" s="141">
        <v>10</v>
      </c>
      <c r="P29" s="167" t="s">
        <v>163</v>
      </c>
      <c r="Q29" s="177" t="s">
        <v>162</v>
      </c>
      <c r="R29" s="167" t="s">
        <v>202</v>
      </c>
      <c r="S29" s="167">
        <v>3</v>
      </c>
      <c r="T29" s="178">
        <f t="shared" si="2"/>
        <v>108</v>
      </c>
    </row>
    <row r="30" spans="1:20" ht="18" customHeight="1" thickTop="1" thickBot="1">
      <c r="A30" s="140" t="s">
        <v>163</v>
      </c>
      <c r="B30" s="140" t="s">
        <v>1094</v>
      </c>
      <c r="C30" s="141">
        <f>S63</f>
        <v>182</v>
      </c>
      <c r="D30" s="142">
        <f>D25*C30</f>
        <v>136500</v>
      </c>
      <c r="E30" s="142">
        <f>E25*C30</f>
        <v>76440</v>
      </c>
      <c r="F30" s="142">
        <f>C30*F25</f>
        <v>45500</v>
      </c>
      <c r="H30" s="165" t="s">
        <v>37</v>
      </c>
      <c r="I30" s="165" t="s">
        <v>36</v>
      </c>
      <c r="J30" s="165" t="s">
        <v>35</v>
      </c>
      <c r="K30" s="165" t="s">
        <v>34</v>
      </c>
      <c r="L30" s="165" t="s">
        <v>20</v>
      </c>
      <c r="M30" s="165" t="s">
        <v>33</v>
      </c>
      <c r="O30" s="141">
        <v>11</v>
      </c>
      <c r="P30" s="167" t="s">
        <v>163</v>
      </c>
      <c r="Q30" s="177" t="s">
        <v>186</v>
      </c>
      <c r="R30" s="167" t="s">
        <v>93</v>
      </c>
      <c r="S30" s="167">
        <v>5</v>
      </c>
      <c r="T30" s="178">
        <f t="shared" si="2"/>
        <v>180</v>
      </c>
    </row>
    <row r="31" spans="1:20" ht="18" customHeight="1" thickTop="1" thickBot="1">
      <c r="A31" s="140" t="s">
        <v>1252</v>
      </c>
      <c r="B31" s="140" t="s">
        <v>1094</v>
      </c>
      <c r="C31" s="141">
        <f>L87</f>
        <v>109</v>
      </c>
      <c r="D31" s="142">
        <f>C31*D25</f>
        <v>81750</v>
      </c>
      <c r="E31" s="142">
        <f>C31*E25</f>
        <v>45780</v>
      </c>
      <c r="F31" s="142">
        <f>C31*F25</f>
        <v>27250</v>
      </c>
      <c r="H31" s="141">
        <v>1</v>
      </c>
      <c r="I31" s="167" t="s">
        <v>188</v>
      </c>
      <c r="J31" s="177" t="s">
        <v>199</v>
      </c>
      <c r="K31" s="167" t="s">
        <v>211</v>
      </c>
      <c r="L31" s="167">
        <v>11</v>
      </c>
      <c r="M31" s="177">
        <f>L31*36</f>
        <v>396</v>
      </c>
      <c r="O31" s="141">
        <v>12</v>
      </c>
      <c r="P31" s="167" t="s">
        <v>163</v>
      </c>
      <c r="Q31" s="177" t="s">
        <v>162</v>
      </c>
      <c r="R31" s="167" t="s">
        <v>201</v>
      </c>
      <c r="S31" s="167">
        <v>2</v>
      </c>
      <c r="T31" s="178">
        <f t="shared" si="2"/>
        <v>72</v>
      </c>
    </row>
    <row r="32" spans="1:20" ht="18" customHeight="1" thickTop="1" thickBot="1">
      <c r="A32" s="143" t="s">
        <v>5</v>
      </c>
      <c r="B32" s="144"/>
      <c r="C32" s="145">
        <f>SUM(C26:C31)</f>
        <v>814</v>
      </c>
      <c r="D32" s="146">
        <f>SUM(D26:D31)</f>
        <v>610500</v>
      </c>
      <c r="E32" s="146">
        <f>SUM(E26:E31)</f>
        <v>341880</v>
      </c>
      <c r="F32" s="146">
        <f>SUM(F26:F31)</f>
        <v>203500</v>
      </c>
      <c r="H32" s="141">
        <v>2</v>
      </c>
      <c r="I32" s="167" t="s">
        <v>188</v>
      </c>
      <c r="J32" s="177" t="s">
        <v>199</v>
      </c>
      <c r="K32" s="167" t="s">
        <v>210</v>
      </c>
      <c r="L32" s="167">
        <v>20</v>
      </c>
      <c r="M32" s="177">
        <f t="shared" ref="M32:M51" si="3">L32*36</f>
        <v>720</v>
      </c>
      <c r="O32" s="141">
        <v>13</v>
      </c>
      <c r="P32" s="167" t="s">
        <v>163</v>
      </c>
      <c r="Q32" s="177" t="s">
        <v>186</v>
      </c>
      <c r="R32" s="167" t="s">
        <v>200</v>
      </c>
      <c r="S32" s="167">
        <v>6</v>
      </c>
      <c r="T32" s="178">
        <f t="shared" si="2"/>
        <v>216</v>
      </c>
    </row>
    <row r="33" spans="1:20" ht="18" customHeight="1" thickTop="1" thickBot="1">
      <c r="A33" s="147"/>
      <c r="B33" s="148"/>
      <c r="H33" s="141">
        <v>3</v>
      </c>
      <c r="I33" s="167" t="s">
        <v>188</v>
      </c>
      <c r="J33" s="177" t="s">
        <v>199</v>
      </c>
      <c r="K33" s="167" t="s">
        <v>209</v>
      </c>
      <c r="L33" s="167">
        <v>13</v>
      </c>
      <c r="M33" s="177">
        <f t="shared" si="3"/>
        <v>468</v>
      </c>
      <c r="O33" s="141">
        <v>14</v>
      </c>
      <c r="P33" s="167" t="s">
        <v>163</v>
      </c>
      <c r="Q33" s="177" t="s">
        <v>162</v>
      </c>
      <c r="R33" s="167">
        <v>120</v>
      </c>
      <c r="S33" s="167">
        <v>7</v>
      </c>
      <c r="T33" s="178">
        <f t="shared" si="2"/>
        <v>252</v>
      </c>
    </row>
    <row r="34" spans="1:20" ht="18" customHeight="1" thickTop="1" thickBot="1">
      <c r="A34" s="138" t="s">
        <v>123</v>
      </c>
      <c r="B34" s="138" t="s">
        <v>1041</v>
      </c>
      <c r="C34" s="149" t="s">
        <v>1025</v>
      </c>
      <c r="D34" s="150" t="s">
        <v>1180</v>
      </c>
      <c r="E34" s="150" t="s">
        <v>1181</v>
      </c>
      <c r="H34" s="141">
        <v>4</v>
      </c>
      <c r="I34" s="167" t="s">
        <v>188</v>
      </c>
      <c r="J34" s="177" t="s">
        <v>161</v>
      </c>
      <c r="K34" s="167" t="s">
        <v>1107</v>
      </c>
      <c r="L34" s="167">
        <v>6</v>
      </c>
      <c r="M34" s="177">
        <f t="shared" si="3"/>
        <v>216</v>
      </c>
      <c r="O34" s="141">
        <v>15</v>
      </c>
      <c r="P34" s="167" t="s">
        <v>163</v>
      </c>
      <c r="Q34" s="177" t="s">
        <v>186</v>
      </c>
      <c r="R34" s="167" t="s">
        <v>171</v>
      </c>
      <c r="S34" s="167">
        <v>6</v>
      </c>
      <c r="T34" s="178">
        <f t="shared" si="2"/>
        <v>216</v>
      </c>
    </row>
    <row r="35" spans="1:20" ht="33" customHeight="1" thickTop="1" thickBot="1">
      <c r="A35" s="402" t="s">
        <v>1024</v>
      </c>
      <c r="B35" s="402"/>
      <c r="C35" s="402"/>
      <c r="D35" s="151">
        <v>1900</v>
      </c>
      <c r="E35" s="151">
        <v>1650</v>
      </c>
      <c r="H35" s="141">
        <v>5</v>
      </c>
      <c r="I35" s="167" t="s">
        <v>188</v>
      </c>
      <c r="J35" s="177" t="s">
        <v>194</v>
      </c>
      <c r="K35" s="167" t="s">
        <v>204</v>
      </c>
      <c r="L35" s="167">
        <v>16</v>
      </c>
      <c r="M35" s="177">
        <f t="shared" si="3"/>
        <v>576</v>
      </c>
      <c r="O35" s="141">
        <v>16</v>
      </c>
      <c r="P35" s="167" t="s">
        <v>163</v>
      </c>
      <c r="Q35" s="177" t="s">
        <v>186</v>
      </c>
      <c r="R35" s="167" t="s">
        <v>196</v>
      </c>
      <c r="S35" s="167">
        <v>3</v>
      </c>
      <c r="T35" s="178">
        <f t="shared" si="2"/>
        <v>108</v>
      </c>
    </row>
    <row r="36" spans="1:20" ht="18" customHeight="1" thickTop="1" thickBot="1">
      <c r="A36" s="152" t="s">
        <v>1023</v>
      </c>
      <c r="B36" s="140" t="s">
        <v>1042</v>
      </c>
      <c r="C36" s="153">
        <f>L4</f>
        <v>24</v>
      </c>
      <c r="D36" s="154">
        <f>C36*D35</f>
        <v>45600</v>
      </c>
      <c r="E36" s="154">
        <f>C36*E35</f>
        <v>39600</v>
      </c>
      <c r="H36" s="141">
        <v>6</v>
      </c>
      <c r="I36" s="167" t="s">
        <v>188</v>
      </c>
      <c r="J36" s="177" t="s">
        <v>194</v>
      </c>
      <c r="K36" s="167" t="s">
        <v>200</v>
      </c>
      <c r="L36" s="167">
        <v>8</v>
      </c>
      <c r="M36" s="177">
        <f t="shared" si="3"/>
        <v>288</v>
      </c>
      <c r="O36" s="141">
        <v>17</v>
      </c>
      <c r="P36" s="167" t="s">
        <v>163</v>
      </c>
      <c r="Q36" s="177" t="s">
        <v>186</v>
      </c>
      <c r="R36" s="167" t="s">
        <v>83</v>
      </c>
      <c r="S36" s="167">
        <v>8</v>
      </c>
      <c r="T36" s="178">
        <f t="shared" si="2"/>
        <v>288</v>
      </c>
    </row>
    <row r="37" spans="1:20" ht="21" customHeight="1" thickTop="1" thickBot="1">
      <c r="A37" s="152" t="s">
        <v>1040</v>
      </c>
      <c r="B37" s="140" t="s">
        <v>1042</v>
      </c>
      <c r="C37" s="153">
        <f>L8</f>
        <v>16</v>
      </c>
      <c r="D37" s="154">
        <f>C37*D35</f>
        <v>30400</v>
      </c>
      <c r="E37" s="154">
        <f>C37*E35</f>
        <v>26400</v>
      </c>
      <c r="H37" s="141">
        <v>7</v>
      </c>
      <c r="I37" s="167" t="s">
        <v>188</v>
      </c>
      <c r="J37" s="177" t="s">
        <v>151</v>
      </c>
      <c r="K37" s="167">
        <v>13</v>
      </c>
      <c r="L37" s="167">
        <v>5</v>
      </c>
      <c r="M37" s="177">
        <f t="shared" si="3"/>
        <v>180</v>
      </c>
      <c r="O37" s="141">
        <v>18</v>
      </c>
      <c r="P37" s="167" t="s">
        <v>163</v>
      </c>
      <c r="Q37" s="177" t="s">
        <v>186</v>
      </c>
      <c r="R37" s="167" t="s">
        <v>195</v>
      </c>
      <c r="S37" s="167">
        <v>5</v>
      </c>
      <c r="T37" s="178">
        <f t="shared" si="2"/>
        <v>180</v>
      </c>
    </row>
    <row r="38" spans="1:20" ht="16.5" customHeight="1" thickTop="1" thickBot="1">
      <c r="A38" s="155" t="s">
        <v>5</v>
      </c>
      <c r="B38" s="140"/>
      <c r="C38" s="156">
        <f>SUM(C36:C37)</f>
        <v>40</v>
      </c>
      <c r="D38" s="157">
        <f>SUM(D36:D37)</f>
        <v>76000</v>
      </c>
      <c r="E38" s="157">
        <f>SUM(E36:E37)</f>
        <v>66000</v>
      </c>
      <c r="H38" s="141">
        <v>8</v>
      </c>
      <c r="I38" s="167" t="s">
        <v>188</v>
      </c>
      <c r="J38" s="177" t="s">
        <v>151</v>
      </c>
      <c r="K38" s="167">
        <v>15</v>
      </c>
      <c r="L38" s="167">
        <v>12</v>
      </c>
      <c r="M38" s="177">
        <f t="shared" si="3"/>
        <v>432</v>
      </c>
      <c r="O38" s="141">
        <v>19</v>
      </c>
      <c r="P38" s="167" t="s">
        <v>163</v>
      </c>
      <c r="Q38" s="177" t="s">
        <v>186</v>
      </c>
      <c r="R38" s="167" t="s">
        <v>166</v>
      </c>
      <c r="S38" s="167">
        <v>1</v>
      </c>
      <c r="T38" s="178">
        <f t="shared" si="2"/>
        <v>36</v>
      </c>
    </row>
    <row r="39" spans="1:20" ht="16.5" thickTop="1" thickBot="1">
      <c r="A39" s="84"/>
      <c r="B39" s="95"/>
      <c r="C39" s="99"/>
      <c r="D39" s="85"/>
      <c r="E39" s="85"/>
      <c r="H39" s="141">
        <v>9</v>
      </c>
      <c r="I39" s="167" t="s">
        <v>188</v>
      </c>
      <c r="J39" s="177" t="s">
        <v>151</v>
      </c>
      <c r="K39" s="167" t="s">
        <v>107</v>
      </c>
      <c r="L39" s="167">
        <v>5</v>
      </c>
      <c r="M39" s="177">
        <f t="shared" si="3"/>
        <v>180</v>
      </c>
      <c r="O39" s="141">
        <v>20</v>
      </c>
      <c r="P39" s="167" t="s">
        <v>163</v>
      </c>
      <c r="Q39" s="177" t="s">
        <v>186</v>
      </c>
      <c r="R39" s="167" t="s">
        <v>191</v>
      </c>
      <c r="S39" s="167">
        <v>1</v>
      </c>
      <c r="T39" s="178">
        <f t="shared" si="2"/>
        <v>36</v>
      </c>
    </row>
    <row r="40" spans="1:20" ht="33" thickTop="1" thickBot="1">
      <c r="A40" s="138" t="s">
        <v>123</v>
      </c>
      <c r="B40" s="138" t="s">
        <v>1041</v>
      </c>
      <c r="C40" s="149" t="s">
        <v>1025</v>
      </c>
      <c r="D40" s="158" t="s">
        <v>1180</v>
      </c>
      <c r="E40" s="158" t="s">
        <v>1181</v>
      </c>
      <c r="H40" s="141">
        <v>10</v>
      </c>
      <c r="I40" s="167" t="s">
        <v>188</v>
      </c>
      <c r="J40" s="177" t="s">
        <v>151</v>
      </c>
      <c r="K40" s="167">
        <v>19</v>
      </c>
      <c r="L40" s="167">
        <v>3</v>
      </c>
      <c r="M40" s="177">
        <f t="shared" si="3"/>
        <v>108</v>
      </c>
      <c r="O40" s="141">
        <v>21</v>
      </c>
      <c r="P40" s="167" t="s">
        <v>163</v>
      </c>
      <c r="Q40" s="177" t="s">
        <v>186</v>
      </c>
      <c r="R40" s="167">
        <v>41</v>
      </c>
      <c r="S40" s="167">
        <v>3</v>
      </c>
      <c r="T40" s="178">
        <f t="shared" si="2"/>
        <v>108</v>
      </c>
    </row>
    <row r="41" spans="1:20" ht="34.5" customHeight="1" thickTop="1" thickBot="1">
      <c r="A41" s="402" t="s">
        <v>1024</v>
      </c>
      <c r="B41" s="402"/>
      <c r="C41" s="402"/>
      <c r="D41" s="151">
        <v>3000</v>
      </c>
      <c r="E41" s="151">
        <v>2400</v>
      </c>
      <c r="H41" s="141">
        <v>11</v>
      </c>
      <c r="I41" s="167" t="s">
        <v>188</v>
      </c>
      <c r="J41" s="177" t="s">
        <v>151</v>
      </c>
      <c r="K41" s="167">
        <v>9</v>
      </c>
      <c r="L41" s="167">
        <v>10</v>
      </c>
      <c r="M41" s="177">
        <f t="shared" si="3"/>
        <v>360</v>
      </c>
      <c r="O41" s="141">
        <v>22</v>
      </c>
      <c r="P41" s="167" t="s">
        <v>163</v>
      </c>
      <c r="Q41" s="177" t="s">
        <v>186</v>
      </c>
      <c r="R41" s="167" t="s">
        <v>189</v>
      </c>
      <c r="S41" s="167">
        <v>5</v>
      </c>
      <c r="T41" s="178">
        <f t="shared" si="2"/>
        <v>180</v>
      </c>
    </row>
    <row r="42" spans="1:20" ht="15.75" customHeight="1" thickTop="1" thickBot="1">
      <c r="A42" s="152" t="s">
        <v>1110</v>
      </c>
      <c r="B42" s="140" t="s">
        <v>1042</v>
      </c>
      <c r="C42" s="153">
        <f>L12</f>
        <v>8</v>
      </c>
      <c r="D42" s="154">
        <f>C42*D41</f>
        <v>24000</v>
      </c>
      <c r="E42" s="154">
        <f>C42*E41</f>
        <v>19200</v>
      </c>
      <c r="H42" s="141">
        <v>12</v>
      </c>
      <c r="I42" s="167" t="s">
        <v>188</v>
      </c>
      <c r="J42" s="177" t="s">
        <v>199</v>
      </c>
      <c r="K42" s="167">
        <v>21</v>
      </c>
      <c r="L42" s="167">
        <v>9</v>
      </c>
      <c r="M42" s="177">
        <f t="shared" si="3"/>
        <v>324</v>
      </c>
      <c r="O42" s="141">
        <v>23</v>
      </c>
      <c r="P42" s="167" t="s">
        <v>163</v>
      </c>
      <c r="Q42" s="177" t="s">
        <v>186</v>
      </c>
      <c r="R42" s="167" t="s">
        <v>153</v>
      </c>
      <c r="S42" s="167">
        <v>5</v>
      </c>
      <c r="T42" s="178">
        <f t="shared" si="2"/>
        <v>180</v>
      </c>
    </row>
    <row r="43" spans="1:20" ht="15.75" customHeight="1" thickTop="1" thickBot="1">
      <c r="A43" s="155" t="s">
        <v>5</v>
      </c>
      <c r="B43" s="140"/>
      <c r="C43" s="156">
        <f>SUM(C41:C42)</f>
        <v>8</v>
      </c>
      <c r="D43" s="157">
        <f>SUM(D42)</f>
        <v>24000</v>
      </c>
      <c r="E43" s="157">
        <f>SUM(E42)</f>
        <v>19200</v>
      </c>
      <c r="H43" s="141">
        <v>13</v>
      </c>
      <c r="I43" s="167" t="s">
        <v>188</v>
      </c>
      <c r="J43" s="177" t="s">
        <v>197</v>
      </c>
      <c r="K43" s="167" t="s">
        <v>198</v>
      </c>
      <c r="L43" s="167">
        <v>8</v>
      </c>
      <c r="M43" s="177">
        <f t="shared" si="3"/>
        <v>288</v>
      </c>
      <c r="O43" s="141">
        <v>24</v>
      </c>
      <c r="P43" s="167" t="s">
        <v>163</v>
      </c>
      <c r="Q43" s="177" t="s">
        <v>186</v>
      </c>
      <c r="R43" s="167">
        <v>45</v>
      </c>
      <c r="S43" s="167">
        <v>4</v>
      </c>
      <c r="T43" s="178">
        <f t="shared" si="2"/>
        <v>144</v>
      </c>
    </row>
    <row r="44" spans="1:20" ht="16.5" thickTop="1" thickBot="1">
      <c r="H44" s="141">
        <v>14</v>
      </c>
      <c r="I44" s="167" t="s">
        <v>188</v>
      </c>
      <c r="J44" s="177" t="s">
        <v>197</v>
      </c>
      <c r="K44" s="167">
        <v>9</v>
      </c>
      <c r="L44" s="167">
        <v>3</v>
      </c>
      <c r="M44" s="177">
        <f t="shared" si="3"/>
        <v>108</v>
      </c>
      <c r="O44" s="141">
        <v>25</v>
      </c>
      <c r="P44" s="167" t="s">
        <v>163</v>
      </c>
      <c r="Q44" s="177" t="s">
        <v>179</v>
      </c>
      <c r="R44" s="167" t="s">
        <v>185</v>
      </c>
      <c r="S44" s="167">
        <v>5</v>
      </c>
      <c r="T44" s="178">
        <f t="shared" si="2"/>
        <v>180</v>
      </c>
    </row>
    <row r="45" spans="1:20" ht="18" customHeight="1" thickTop="1" thickBot="1">
      <c r="A45" s="138" t="s">
        <v>1282</v>
      </c>
      <c r="B45" s="138" t="s">
        <v>1041</v>
      </c>
      <c r="C45" s="149" t="s">
        <v>1025</v>
      </c>
      <c r="D45" s="150" t="s">
        <v>1180</v>
      </c>
      <c r="E45" s="150" t="s">
        <v>1181</v>
      </c>
      <c r="H45" s="141">
        <v>15</v>
      </c>
      <c r="I45" s="167" t="s">
        <v>188</v>
      </c>
      <c r="J45" s="177" t="s">
        <v>194</v>
      </c>
      <c r="K45" s="167" t="s">
        <v>171</v>
      </c>
      <c r="L45" s="167">
        <v>6</v>
      </c>
      <c r="M45" s="177">
        <f t="shared" si="3"/>
        <v>216</v>
      </c>
      <c r="O45" s="141">
        <v>26</v>
      </c>
      <c r="P45" s="167" t="s">
        <v>163</v>
      </c>
      <c r="Q45" s="177" t="s">
        <v>179</v>
      </c>
      <c r="R45" s="167">
        <v>38</v>
      </c>
      <c r="S45" s="167">
        <v>5</v>
      </c>
      <c r="T45" s="178">
        <f t="shared" si="2"/>
        <v>180</v>
      </c>
    </row>
    <row r="46" spans="1:20" ht="38.25" customHeight="1" thickTop="1" thickBot="1">
      <c r="A46" s="402" t="s">
        <v>1278</v>
      </c>
      <c r="B46" s="402"/>
      <c r="C46" s="402"/>
      <c r="D46" s="151">
        <v>15000</v>
      </c>
      <c r="E46" s="151">
        <v>12000</v>
      </c>
      <c r="H46" s="141">
        <v>16</v>
      </c>
      <c r="I46" s="167" t="s">
        <v>188</v>
      </c>
      <c r="J46" s="177" t="s">
        <v>194</v>
      </c>
      <c r="K46" s="167">
        <v>20</v>
      </c>
      <c r="L46" s="167">
        <v>3</v>
      </c>
      <c r="M46" s="177">
        <f t="shared" si="3"/>
        <v>108</v>
      </c>
      <c r="O46" s="141">
        <v>27</v>
      </c>
      <c r="P46" s="167" t="s">
        <v>163</v>
      </c>
      <c r="Q46" s="177" t="s">
        <v>179</v>
      </c>
      <c r="R46" s="167">
        <v>42</v>
      </c>
      <c r="S46" s="167">
        <v>2</v>
      </c>
      <c r="T46" s="178">
        <f t="shared" si="2"/>
        <v>72</v>
      </c>
    </row>
    <row r="47" spans="1:20" ht="18" customHeight="1" thickTop="1" thickBot="1">
      <c r="A47" s="152" t="s">
        <v>1276</v>
      </c>
      <c r="B47" s="140" t="s">
        <v>1042</v>
      </c>
      <c r="C47" s="153">
        <v>1</v>
      </c>
      <c r="D47" s="154">
        <f>C47*D46</f>
        <v>15000</v>
      </c>
      <c r="E47" s="154">
        <f>C47*E46</f>
        <v>12000</v>
      </c>
      <c r="H47" s="141">
        <v>17</v>
      </c>
      <c r="I47" s="167" t="s">
        <v>188</v>
      </c>
      <c r="J47" s="177" t="s">
        <v>194</v>
      </c>
      <c r="K47" s="167" t="s">
        <v>193</v>
      </c>
      <c r="L47" s="167">
        <v>12</v>
      </c>
      <c r="M47" s="177">
        <f t="shared" si="3"/>
        <v>432</v>
      </c>
      <c r="O47" s="141">
        <v>28</v>
      </c>
      <c r="P47" s="167" t="s">
        <v>163</v>
      </c>
      <c r="Q47" s="177" t="s">
        <v>179</v>
      </c>
      <c r="R47" s="167">
        <v>46</v>
      </c>
      <c r="S47" s="167">
        <v>3</v>
      </c>
      <c r="T47" s="178">
        <f t="shared" si="2"/>
        <v>108</v>
      </c>
    </row>
    <row r="48" spans="1:20" ht="18" customHeight="1" thickTop="1" thickBot="1">
      <c r="A48" s="152" t="s">
        <v>1277</v>
      </c>
      <c r="B48" s="140" t="s">
        <v>1042</v>
      </c>
      <c r="C48" s="153">
        <v>1</v>
      </c>
      <c r="D48" s="154">
        <f>C48*D46</f>
        <v>15000</v>
      </c>
      <c r="E48" s="154">
        <f>C48*E46</f>
        <v>12000</v>
      </c>
      <c r="H48" s="141">
        <v>18</v>
      </c>
      <c r="I48" s="167" t="s">
        <v>188</v>
      </c>
      <c r="J48" s="177" t="s">
        <v>176</v>
      </c>
      <c r="K48" s="179" t="s">
        <v>192</v>
      </c>
      <c r="L48" s="167">
        <v>8</v>
      </c>
      <c r="M48" s="177">
        <f t="shared" si="3"/>
        <v>288</v>
      </c>
      <c r="O48" s="141">
        <v>29</v>
      </c>
      <c r="P48" s="167" t="s">
        <v>163</v>
      </c>
      <c r="Q48" s="177" t="s">
        <v>179</v>
      </c>
      <c r="R48" s="167">
        <v>50</v>
      </c>
      <c r="S48" s="167">
        <v>4</v>
      </c>
      <c r="T48" s="178">
        <f t="shared" si="2"/>
        <v>144</v>
      </c>
    </row>
    <row r="49" spans="1:20" ht="18" customHeight="1" thickTop="1" thickBot="1">
      <c r="A49" s="155" t="s">
        <v>5</v>
      </c>
      <c r="B49" s="140"/>
      <c r="C49" s="156">
        <f>SUM(C47:C48)</f>
        <v>2</v>
      </c>
      <c r="D49" s="157">
        <f>SUM(D47:D48)</f>
        <v>30000</v>
      </c>
      <c r="E49" s="157">
        <f>SUM(E47:E48)</f>
        <v>24000</v>
      </c>
      <c r="H49" s="141">
        <v>19</v>
      </c>
      <c r="I49" s="167" t="s">
        <v>188</v>
      </c>
      <c r="J49" s="177" t="s">
        <v>176</v>
      </c>
      <c r="K49" s="167" t="s">
        <v>190</v>
      </c>
      <c r="L49" s="167">
        <v>5</v>
      </c>
      <c r="M49" s="177">
        <f t="shared" si="3"/>
        <v>180</v>
      </c>
      <c r="O49" s="141">
        <v>30</v>
      </c>
      <c r="P49" s="167" t="s">
        <v>163</v>
      </c>
      <c r="Q49" s="177" t="s">
        <v>179</v>
      </c>
      <c r="R49" s="167">
        <v>54</v>
      </c>
      <c r="S49" s="167">
        <v>3</v>
      </c>
      <c r="T49" s="178">
        <f t="shared" si="2"/>
        <v>108</v>
      </c>
    </row>
    <row r="50" spans="1:20" ht="18" customHeight="1" thickTop="1" thickBot="1">
      <c r="A50" s="83"/>
      <c r="B50" s="83"/>
      <c r="C50" s="83"/>
      <c r="D50" s="83"/>
      <c r="E50" s="83"/>
      <c r="H50" s="141">
        <v>20</v>
      </c>
      <c r="I50" s="167" t="s">
        <v>188</v>
      </c>
      <c r="J50" s="177" t="s">
        <v>176</v>
      </c>
      <c r="K50" s="167" t="s">
        <v>87</v>
      </c>
      <c r="L50" s="167">
        <v>8</v>
      </c>
      <c r="M50" s="177">
        <f t="shared" si="3"/>
        <v>288</v>
      </c>
      <c r="O50" s="141">
        <v>31</v>
      </c>
      <c r="P50" s="167" t="s">
        <v>163</v>
      </c>
      <c r="Q50" s="177" t="s">
        <v>179</v>
      </c>
      <c r="R50" s="167" t="s">
        <v>149</v>
      </c>
      <c r="S50" s="167">
        <v>4</v>
      </c>
      <c r="T50" s="178">
        <f t="shared" si="2"/>
        <v>144</v>
      </c>
    </row>
    <row r="51" spans="1:20" ht="16.5" thickTop="1" thickBot="1">
      <c r="A51" s="155" t="s">
        <v>1083</v>
      </c>
      <c r="B51" s="159">
        <f>C32+C38+C55+C43+C49</f>
        <v>864</v>
      </c>
      <c r="D51" s="83"/>
      <c r="E51" s="83"/>
      <c r="H51" s="141">
        <v>21</v>
      </c>
      <c r="I51" s="167" t="s">
        <v>188</v>
      </c>
      <c r="J51" s="177" t="s">
        <v>176</v>
      </c>
      <c r="K51" s="167" t="s">
        <v>187</v>
      </c>
      <c r="L51" s="167">
        <v>14</v>
      </c>
      <c r="M51" s="177">
        <f t="shared" si="3"/>
        <v>504</v>
      </c>
      <c r="O51" s="141">
        <v>32</v>
      </c>
      <c r="P51" s="167" t="s">
        <v>163</v>
      </c>
      <c r="Q51" s="177" t="s">
        <v>177</v>
      </c>
      <c r="R51" s="167">
        <v>3</v>
      </c>
      <c r="S51" s="167">
        <v>8</v>
      </c>
      <c r="T51" s="178">
        <f t="shared" si="2"/>
        <v>288</v>
      </c>
    </row>
    <row r="52" spans="1:20" ht="15.75" customHeight="1" thickTop="1" thickBot="1">
      <c r="A52" s="83"/>
      <c r="B52" s="83"/>
      <c r="C52" s="83"/>
      <c r="D52" s="83"/>
      <c r="E52" s="83"/>
      <c r="H52" s="141"/>
      <c r="I52" s="178"/>
      <c r="J52" s="178"/>
      <c r="K52" s="178"/>
      <c r="L52" s="172">
        <f>SUM(L31:L51)</f>
        <v>185</v>
      </c>
      <c r="M52" s="172">
        <f>SUM(M31:M51)</f>
        <v>6660</v>
      </c>
      <c r="O52" s="141">
        <v>33</v>
      </c>
      <c r="P52" s="167" t="s">
        <v>163</v>
      </c>
      <c r="Q52" s="177" t="s">
        <v>174</v>
      </c>
      <c r="R52" s="167">
        <v>219</v>
      </c>
      <c r="S52" s="167">
        <v>4</v>
      </c>
      <c r="T52" s="178">
        <f t="shared" si="2"/>
        <v>144</v>
      </c>
    </row>
    <row r="53" spans="1:20" ht="15.75" customHeight="1" thickTop="1" thickBot="1">
      <c r="A53" s="160" t="s">
        <v>1009</v>
      </c>
      <c r="B53" s="160"/>
      <c r="C53" s="160"/>
      <c r="E53" s="83"/>
      <c r="H53" s="93"/>
      <c r="I53" s="94"/>
      <c r="J53" s="94"/>
      <c r="K53" s="94"/>
      <c r="L53" s="92"/>
      <c r="M53" s="92"/>
      <c r="O53" s="141">
        <v>34</v>
      </c>
      <c r="P53" s="167" t="s">
        <v>163</v>
      </c>
      <c r="Q53" s="177" t="s">
        <v>174</v>
      </c>
      <c r="R53" s="167">
        <v>221</v>
      </c>
      <c r="S53" s="167">
        <v>6</v>
      </c>
      <c r="T53" s="178">
        <f t="shared" si="2"/>
        <v>216</v>
      </c>
    </row>
    <row r="54" spans="1:20" ht="16.5" thickTop="1" thickBot="1">
      <c r="A54" s="83"/>
      <c r="B54" s="83"/>
      <c r="C54" s="83"/>
      <c r="D54" s="83"/>
      <c r="E54" s="83"/>
      <c r="H54" s="165" t="s">
        <v>37</v>
      </c>
      <c r="I54" s="165" t="s">
        <v>36</v>
      </c>
      <c r="J54" s="165" t="s">
        <v>35</v>
      </c>
      <c r="K54" s="165" t="s">
        <v>34</v>
      </c>
      <c r="L54" s="165" t="s">
        <v>20</v>
      </c>
      <c r="M54" s="165" t="s">
        <v>33</v>
      </c>
      <c r="O54" s="141">
        <v>35</v>
      </c>
      <c r="P54" s="167" t="s">
        <v>163</v>
      </c>
      <c r="Q54" s="177" t="s">
        <v>165</v>
      </c>
      <c r="R54" s="167" t="s">
        <v>1130</v>
      </c>
      <c r="S54" s="167">
        <v>2</v>
      </c>
      <c r="T54" s="178">
        <f t="shared" ref="T54" si="4">S54*36</f>
        <v>72</v>
      </c>
    </row>
    <row r="55" spans="1:20" ht="15.75" customHeight="1" thickTop="1" thickBot="1">
      <c r="A55" s="83"/>
      <c r="B55" s="83"/>
      <c r="C55" s="83"/>
      <c r="D55" s="83"/>
      <c r="E55" s="83"/>
      <c r="H55" s="141">
        <v>1</v>
      </c>
      <c r="I55" s="167" t="s">
        <v>152</v>
      </c>
      <c r="J55" s="177" t="s">
        <v>176</v>
      </c>
      <c r="K55" s="167" t="s">
        <v>184</v>
      </c>
      <c r="L55" s="167">
        <v>14</v>
      </c>
      <c r="M55" s="178">
        <f>L55*36</f>
        <v>504</v>
      </c>
      <c r="O55" s="141">
        <v>36</v>
      </c>
      <c r="P55" s="167" t="s">
        <v>163</v>
      </c>
      <c r="Q55" s="177" t="s">
        <v>165</v>
      </c>
      <c r="R55" s="167">
        <v>13</v>
      </c>
      <c r="S55" s="167">
        <v>3</v>
      </c>
      <c r="T55" s="178">
        <f t="shared" si="2"/>
        <v>108</v>
      </c>
    </row>
    <row r="56" spans="1:20" ht="16.5" thickTop="1" thickBot="1">
      <c r="A56" s="83"/>
      <c r="B56" s="83"/>
      <c r="C56" s="83"/>
      <c r="D56" s="83"/>
      <c r="E56" s="83"/>
      <c r="H56" s="141">
        <v>2</v>
      </c>
      <c r="I56" s="167" t="s">
        <v>152</v>
      </c>
      <c r="J56" s="177" t="s">
        <v>176</v>
      </c>
      <c r="K56" s="167" t="s">
        <v>183</v>
      </c>
      <c r="L56" s="167">
        <v>3</v>
      </c>
      <c r="M56" s="178">
        <f t="shared" ref="M56:M77" si="5">L56*36</f>
        <v>108</v>
      </c>
      <c r="O56" s="141">
        <v>37</v>
      </c>
      <c r="P56" s="167" t="s">
        <v>163</v>
      </c>
      <c r="Q56" s="177" t="s">
        <v>165</v>
      </c>
      <c r="R56" s="167" t="s">
        <v>171</v>
      </c>
      <c r="S56" s="167">
        <v>3</v>
      </c>
      <c r="T56" s="178">
        <f t="shared" si="2"/>
        <v>108</v>
      </c>
    </row>
    <row r="57" spans="1:20" ht="18" customHeight="1" thickTop="1" thickBot="1">
      <c r="A57" s="84"/>
      <c r="B57" s="84"/>
      <c r="C57" s="84"/>
      <c r="D57" s="84"/>
      <c r="E57" s="84"/>
      <c r="F57" s="83"/>
      <c r="H57" s="141">
        <v>3</v>
      </c>
      <c r="I57" s="167" t="s">
        <v>152</v>
      </c>
      <c r="J57" s="177" t="s">
        <v>176</v>
      </c>
      <c r="K57" s="167" t="s">
        <v>182</v>
      </c>
      <c r="L57" s="167">
        <v>2</v>
      </c>
      <c r="M57" s="178">
        <f t="shared" si="5"/>
        <v>72</v>
      </c>
      <c r="O57" s="141">
        <v>38</v>
      </c>
      <c r="P57" s="167" t="s">
        <v>163</v>
      </c>
      <c r="Q57" s="177" t="s">
        <v>165</v>
      </c>
      <c r="R57" s="167" t="s">
        <v>169</v>
      </c>
      <c r="S57" s="167">
        <v>2</v>
      </c>
      <c r="T57" s="178">
        <f t="shared" si="2"/>
        <v>72</v>
      </c>
    </row>
    <row r="58" spans="1:20" ht="15.75" customHeight="1" thickTop="1" thickBot="1">
      <c r="F58" s="84"/>
      <c r="H58" s="141">
        <v>4</v>
      </c>
      <c r="I58" s="167" t="s">
        <v>152</v>
      </c>
      <c r="J58" s="177" t="s">
        <v>176</v>
      </c>
      <c r="K58" s="167" t="s">
        <v>181</v>
      </c>
      <c r="L58" s="167">
        <v>5</v>
      </c>
      <c r="M58" s="178">
        <f t="shared" si="5"/>
        <v>180</v>
      </c>
      <c r="O58" s="141">
        <v>39</v>
      </c>
      <c r="P58" s="167" t="s">
        <v>163</v>
      </c>
      <c r="Q58" s="177" t="s">
        <v>165</v>
      </c>
      <c r="R58" s="167">
        <v>24</v>
      </c>
      <c r="S58" s="167">
        <v>3</v>
      </c>
      <c r="T58" s="178">
        <f t="shared" si="2"/>
        <v>108</v>
      </c>
    </row>
    <row r="59" spans="1:20" ht="16.5" thickTop="1" thickBot="1">
      <c r="E59" s="85"/>
      <c r="H59" s="141">
        <v>5</v>
      </c>
      <c r="I59" s="167" t="s">
        <v>152</v>
      </c>
      <c r="J59" s="177" t="s">
        <v>176</v>
      </c>
      <c r="K59" s="167" t="s">
        <v>180</v>
      </c>
      <c r="L59" s="167">
        <v>12</v>
      </c>
      <c r="M59" s="178">
        <f t="shared" si="5"/>
        <v>432</v>
      </c>
      <c r="O59" s="141">
        <v>40</v>
      </c>
      <c r="P59" s="167" t="s">
        <v>163</v>
      </c>
      <c r="Q59" s="177" t="s">
        <v>165</v>
      </c>
      <c r="R59" s="167">
        <v>27</v>
      </c>
      <c r="S59" s="167">
        <v>3</v>
      </c>
      <c r="T59" s="178">
        <f t="shared" si="2"/>
        <v>108</v>
      </c>
    </row>
    <row r="60" spans="1:20" ht="16.5" thickTop="1" thickBot="1">
      <c r="E60" s="85"/>
      <c r="H60" s="141">
        <v>6</v>
      </c>
      <c r="I60" s="167" t="s">
        <v>152</v>
      </c>
      <c r="J60" s="177" t="s">
        <v>176</v>
      </c>
      <c r="K60" s="167" t="s">
        <v>178</v>
      </c>
      <c r="L60" s="167">
        <v>3</v>
      </c>
      <c r="M60" s="178">
        <f t="shared" si="5"/>
        <v>108</v>
      </c>
      <c r="O60" s="141">
        <v>41</v>
      </c>
      <c r="P60" s="167" t="s">
        <v>163</v>
      </c>
      <c r="Q60" s="177" t="s">
        <v>165</v>
      </c>
      <c r="R60" s="167">
        <v>3</v>
      </c>
      <c r="S60" s="167">
        <v>4</v>
      </c>
      <c r="T60" s="178">
        <f t="shared" si="2"/>
        <v>144</v>
      </c>
    </row>
    <row r="61" spans="1:20" ht="16.5" thickTop="1" thickBot="1">
      <c r="F61" s="85"/>
      <c r="H61" s="141">
        <v>7</v>
      </c>
      <c r="I61" s="167" t="s">
        <v>152</v>
      </c>
      <c r="J61" s="177" t="s">
        <v>176</v>
      </c>
      <c r="K61" s="167" t="s">
        <v>136</v>
      </c>
      <c r="L61" s="167">
        <v>14</v>
      </c>
      <c r="M61" s="178">
        <f t="shared" si="5"/>
        <v>504</v>
      </c>
      <c r="O61" s="141">
        <v>42</v>
      </c>
      <c r="P61" s="167" t="s">
        <v>163</v>
      </c>
      <c r="Q61" s="177" t="s">
        <v>165</v>
      </c>
      <c r="R61" s="167">
        <v>33</v>
      </c>
      <c r="S61" s="167">
        <v>2</v>
      </c>
      <c r="T61" s="178">
        <f t="shared" si="2"/>
        <v>72</v>
      </c>
    </row>
    <row r="62" spans="1:20" ht="16.5" thickTop="1" thickBot="1">
      <c r="H62" s="141">
        <v>8</v>
      </c>
      <c r="I62" s="167" t="s">
        <v>152</v>
      </c>
      <c r="J62" s="177" t="s">
        <v>151</v>
      </c>
      <c r="K62" s="167" t="s">
        <v>175</v>
      </c>
      <c r="L62" s="167">
        <v>11</v>
      </c>
      <c r="M62" s="178">
        <f t="shared" si="5"/>
        <v>396</v>
      </c>
      <c r="O62" s="141">
        <v>43</v>
      </c>
      <c r="P62" s="167" t="s">
        <v>163</v>
      </c>
      <c r="Q62" s="177" t="s">
        <v>162</v>
      </c>
      <c r="R62" s="167">
        <v>115</v>
      </c>
      <c r="S62" s="167">
        <v>3</v>
      </c>
      <c r="T62" s="178">
        <f t="shared" si="2"/>
        <v>108</v>
      </c>
    </row>
    <row r="63" spans="1:20" ht="16.5" thickTop="1" thickBot="1">
      <c r="H63" s="141">
        <v>9</v>
      </c>
      <c r="I63" s="167" t="s">
        <v>152</v>
      </c>
      <c r="J63" s="177" t="s">
        <v>151</v>
      </c>
      <c r="K63" s="167" t="s">
        <v>172</v>
      </c>
      <c r="L63" s="167">
        <v>2</v>
      </c>
      <c r="M63" s="178">
        <f t="shared" si="5"/>
        <v>72</v>
      </c>
      <c r="O63" s="141"/>
      <c r="P63" s="141"/>
      <c r="Q63" s="141"/>
      <c r="R63" s="141"/>
      <c r="S63" s="181">
        <f>SUM(S20:S62)</f>
        <v>182</v>
      </c>
      <c r="T63" s="181">
        <f>SUM(T20:T62)</f>
        <v>6552</v>
      </c>
    </row>
    <row r="64" spans="1:20" ht="14.25" customHeight="1" thickTop="1" thickBot="1">
      <c r="H64" s="141">
        <v>10</v>
      </c>
      <c r="I64" s="167" t="s">
        <v>152</v>
      </c>
      <c r="J64" s="177" t="s">
        <v>151</v>
      </c>
      <c r="K64" s="167" t="s">
        <v>170</v>
      </c>
      <c r="L64" s="167">
        <v>2</v>
      </c>
      <c r="M64" s="178">
        <f t="shared" si="5"/>
        <v>72</v>
      </c>
    </row>
    <row r="65" spans="8:20" ht="15.75" customHeight="1" thickTop="1" thickBot="1">
      <c r="H65" s="141">
        <v>11</v>
      </c>
      <c r="I65" s="167" t="s">
        <v>152</v>
      </c>
      <c r="J65" s="177" t="s">
        <v>151</v>
      </c>
      <c r="K65" s="167" t="s">
        <v>168</v>
      </c>
      <c r="L65" s="167">
        <v>2</v>
      </c>
      <c r="M65" s="178">
        <f t="shared" si="5"/>
        <v>72</v>
      </c>
      <c r="O65" s="60"/>
      <c r="P65" s="60"/>
      <c r="Q65" s="60"/>
      <c r="R65" s="60"/>
      <c r="S65" s="60"/>
      <c r="T65" s="60"/>
    </row>
    <row r="66" spans="8:20" ht="16.5" thickTop="1" thickBot="1">
      <c r="H66" s="141">
        <v>12</v>
      </c>
      <c r="I66" s="167" t="s">
        <v>152</v>
      </c>
      <c r="J66" s="177" t="s">
        <v>151</v>
      </c>
      <c r="K66" s="167" t="s">
        <v>83</v>
      </c>
      <c r="L66" s="167">
        <v>7</v>
      </c>
      <c r="M66" s="178">
        <f t="shared" si="5"/>
        <v>252</v>
      </c>
      <c r="O66" s="60"/>
      <c r="P66" s="60"/>
      <c r="Q66" s="60"/>
      <c r="R66" s="60"/>
      <c r="S66" s="60"/>
      <c r="T66" s="60"/>
    </row>
    <row r="67" spans="8:20" ht="18" customHeight="1" thickTop="1" thickBot="1">
      <c r="H67" s="141">
        <v>13</v>
      </c>
      <c r="I67" s="167" t="s">
        <v>152</v>
      </c>
      <c r="J67" s="177" t="s">
        <v>151</v>
      </c>
      <c r="K67" s="167" t="s">
        <v>167</v>
      </c>
      <c r="L67" s="167">
        <v>7</v>
      </c>
      <c r="M67" s="178">
        <f t="shared" si="5"/>
        <v>252</v>
      </c>
      <c r="O67" s="60"/>
      <c r="P67" s="60"/>
      <c r="Q67" s="60"/>
      <c r="R67" s="60"/>
      <c r="S67" s="60"/>
      <c r="T67" s="60"/>
    </row>
    <row r="68" spans="8:20" ht="16.5" customHeight="1" thickTop="1" thickBot="1">
      <c r="H68" s="141">
        <v>14</v>
      </c>
      <c r="I68" s="167" t="s">
        <v>152</v>
      </c>
      <c r="J68" s="177" t="s">
        <v>151</v>
      </c>
      <c r="K68" s="167" t="s">
        <v>166</v>
      </c>
      <c r="L68" s="167">
        <v>4</v>
      </c>
      <c r="M68" s="178">
        <f t="shared" si="5"/>
        <v>144</v>
      </c>
      <c r="O68" s="60"/>
      <c r="P68" s="60"/>
      <c r="Q68" s="60"/>
      <c r="R68" s="60"/>
      <c r="S68" s="60"/>
      <c r="T68" s="60"/>
    </row>
    <row r="69" spans="8:20" ht="16.5" thickTop="1" thickBot="1">
      <c r="H69" s="141">
        <v>15</v>
      </c>
      <c r="I69" s="167" t="s">
        <v>152</v>
      </c>
      <c r="J69" s="177" t="s">
        <v>151</v>
      </c>
      <c r="K69" s="167" t="s">
        <v>148</v>
      </c>
      <c r="L69" s="167">
        <v>10</v>
      </c>
      <c r="M69" s="178">
        <f t="shared" si="5"/>
        <v>360</v>
      </c>
      <c r="O69" s="60"/>
      <c r="P69" s="60"/>
      <c r="Q69" s="60"/>
      <c r="R69" s="60"/>
      <c r="S69" s="60"/>
      <c r="T69" s="60"/>
    </row>
    <row r="70" spans="8:20" ht="18.75" customHeight="1" thickTop="1" thickBot="1">
      <c r="H70" s="141">
        <v>16</v>
      </c>
      <c r="I70" s="167" t="s">
        <v>152</v>
      </c>
      <c r="J70" s="177" t="s">
        <v>151</v>
      </c>
      <c r="K70" s="167" t="s">
        <v>164</v>
      </c>
      <c r="L70" s="167">
        <v>15</v>
      </c>
      <c r="M70" s="178">
        <f t="shared" si="5"/>
        <v>540</v>
      </c>
      <c r="O70" s="60"/>
      <c r="P70" s="60"/>
      <c r="Q70" s="60"/>
      <c r="R70" s="60"/>
      <c r="S70" s="60"/>
      <c r="T70" s="60"/>
    </row>
    <row r="71" spans="8:20" ht="17.25" customHeight="1" thickTop="1" thickBot="1">
      <c r="H71" s="141">
        <v>17</v>
      </c>
      <c r="I71" s="167" t="s">
        <v>152</v>
      </c>
      <c r="J71" s="177" t="s">
        <v>156</v>
      </c>
      <c r="K71" s="167" t="s">
        <v>160</v>
      </c>
      <c r="L71" s="167">
        <v>16</v>
      </c>
      <c r="M71" s="178">
        <f t="shared" si="5"/>
        <v>576</v>
      </c>
      <c r="O71" s="60"/>
      <c r="P71" s="60"/>
      <c r="Q71" s="60"/>
      <c r="R71" s="60"/>
      <c r="S71" s="60"/>
      <c r="T71" s="60"/>
    </row>
    <row r="72" spans="8:20" ht="16.5" thickTop="1" thickBot="1">
      <c r="H72" s="141">
        <v>18</v>
      </c>
      <c r="I72" s="167" t="s">
        <v>152</v>
      </c>
      <c r="J72" s="177" t="s">
        <v>156</v>
      </c>
      <c r="K72" s="167" t="s">
        <v>159</v>
      </c>
      <c r="L72" s="167">
        <v>3</v>
      </c>
      <c r="M72" s="178">
        <f t="shared" si="5"/>
        <v>108</v>
      </c>
      <c r="O72" s="60"/>
      <c r="P72" s="60"/>
      <c r="Q72" s="60"/>
      <c r="R72" s="60"/>
      <c r="S72" s="60"/>
      <c r="T72" s="60"/>
    </row>
    <row r="73" spans="8:20" ht="16.5" thickTop="1" thickBot="1">
      <c r="H73" s="141">
        <v>19</v>
      </c>
      <c r="I73" s="167" t="s">
        <v>152</v>
      </c>
      <c r="J73" s="177" t="s">
        <v>156</v>
      </c>
      <c r="K73" s="167" t="s">
        <v>158</v>
      </c>
      <c r="L73" s="167">
        <v>3</v>
      </c>
      <c r="M73" s="178">
        <f t="shared" si="5"/>
        <v>108</v>
      </c>
      <c r="O73" s="60"/>
      <c r="P73" s="60"/>
      <c r="Q73" s="60"/>
      <c r="R73" s="60"/>
      <c r="S73" s="60"/>
      <c r="T73" s="60"/>
    </row>
    <row r="74" spans="8:20" ht="16.5" thickTop="1" thickBot="1">
      <c r="H74" s="141">
        <v>20</v>
      </c>
      <c r="I74" s="167" t="s">
        <v>152</v>
      </c>
      <c r="J74" s="177" t="s">
        <v>156</v>
      </c>
      <c r="K74" s="167" t="s">
        <v>157</v>
      </c>
      <c r="L74" s="167">
        <v>7</v>
      </c>
      <c r="M74" s="178">
        <f t="shared" si="5"/>
        <v>252</v>
      </c>
      <c r="O74" s="60"/>
      <c r="P74" s="60"/>
      <c r="Q74" s="60"/>
      <c r="R74" s="60"/>
      <c r="S74" s="60"/>
      <c r="T74" s="60"/>
    </row>
    <row r="75" spans="8:20" ht="16.5" thickTop="1" thickBot="1">
      <c r="H75" s="141">
        <v>21</v>
      </c>
      <c r="I75" s="167" t="s">
        <v>152</v>
      </c>
      <c r="J75" s="177" t="s">
        <v>156</v>
      </c>
      <c r="K75" s="167" t="s">
        <v>155</v>
      </c>
      <c r="L75" s="167">
        <v>3</v>
      </c>
      <c r="M75" s="178">
        <f t="shared" si="5"/>
        <v>108</v>
      </c>
      <c r="O75" s="60"/>
      <c r="P75" s="60"/>
      <c r="Q75" s="60"/>
      <c r="R75" s="60"/>
      <c r="S75" s="60"/>
      <c r="T75" s="60"/>
    </row>
    <row r="76" spans="8:20" ht="16.5" thickTop="1" thickBot="1">
      <c r="H76" s="141">
        <v>22</v>
      </c>
      <c r="I76" s="167" t="s">
        <v>152</v>
      </c>
      <c r="J76" s="177" t="s">
        <v>154</v>
      </c>
      <c r="K76" s="167" t="s">
        <v>153</v>
      </c>
      <c r="L76" s="167">
        <v>10</v>
      </c>
      <c r="M76" s="178">
        <f t="shared" si="5"/>
        <v>360</v>
      </c>
      <c r="O76" s="60"/>
      <c r="P76" s="60"/>
      <c r="Q76" s="60"/>
      <c r="R76" s="60"/>
      <c r="S76" s="60"/>
      <c r="T76" s="60"/>
    </row>
    <row r="77" spans="8:20" ht="16.5" thickTop="1" thickBot="1">
      <c r="H77" s="141">
        <v>23</v>
      </c>
      <c r="I77" s="167" t="s">
        <v>152</v>
      </c>
      <c r="J77" s="177" t="s">
        <v>151</v>
      </c>
      <c r="K77" s="167" t="s">
        <v>150</v>
      </c>
      <c r="L77" s="167">
        <v>2</v>
      </c>
      <c r="M77" s="178">
        <f t="shared" si="5"/>
        <v>72</v>
      </c>
      <c r="O77" s="60"/>
      <c r="P77" s="60"/>
      <c r="Q77" s="60"/>
      <c r="R77" s="60"/>
      <c r="S77" s="60"/>
      <c r="T77" s="60"/>
    </row>
    <row r="78" spans="8:20" ht="16.5" thickTop="1" thickBot="1">
      <c r="H78" s="141"/>
      <c r="I78" s="178"/>
      <c r="J78" s="178"/>
      <c r="K78" s="178"/>
      <c r="L78" s="172">
        <f>SUM(L55:L77)</f>
        <v>157</v>
      </c>
      <c r="M78" s="172">
        <f>SUM(M55:M77)</f>
        <v>5652</v>
      </c>
      <c r="O78" s="60"/>
      <c r="P78" s="60"/>
      <c r="Q78" s="60"/>
      <c r="R78" s="60"/>
      <c r="S78" s="60"/>
      <c r="T78" s="60"/>
    </row>
    <row r="79" spans="8:20" ht="16.5" thickTop="1" thickBot="1">
      <c r="O79" s="60"/>
      <c r="P79" s="60"/>
      <c r="Q79" s="60"/>
      <c r="R79" s="60"/>
      <c r="S79" s="60"/>
      <c r="T79" s="60"/>
    </row>
    <row r="80" spans="8:20" ht="16.5" thickTop="1" thickBot="1">
      <c r="H80" s="165" t="s">
        <v>37</v>
      </c>
      <c r="I80" s="165" t="s">
        <v>36</v>
      </c>
      <c r="J80" s="165" t="s">
        <v>35</v>
      </c>
      <c r="K80" s="165" t="s">
        <v>34</v>
      </c>
      <c r="L80" s="165" t="s">
        <v>20</v>
      </c>
      <c r="M80" s="165" t="s">
        <v>33</v>
      </c>
      <c r="O80" s="60"/>
      <c r="P80" s="60"/>
      <c r="Q80" s="60"/>
      <c r="R80" s="60"/>
      <c r="S80" s="60"/>
      <c r="T80" s="60"/>
    </row>
    <row r="81" spans="8:20" ht="16.5" thickTop="1" thickBot="1">
      <c r="H81" s="141">
        <v>1</v>
      </c>
      <c r="I81" s="167" t="s">
        <v>1252</v>
      </c>
      <c r="J81" s="180" t="s">
        <v>674</v>
      </c>
      <c r="K81" s="167">
        <v>51</v>
      </c>
      <c r="L81" s="180">
        <v>27</v>
      </c>
      <c r="M81" s="180">
        <v>1022</v>
      </c>
      <c r="O81" s="60"/>
      <c r="P81" s="60"/>
      <c r="Q81" s="60"/>
      <c r="R81" s="60"/>
      <c r="S81" s="60"/>
      <c r="T81" s="60"/>
    </row>
    <row r="82" spans="8:20" ht="16.5" thickTop="1" thickBot="1">
      <c r="H82" s="141">
        <v>2</v>
      </c>
      <c r="I82" s="167" t="s">
        <v>1252</v>
      </c>
      <c r="J82" s="180" t="s">
        <v>674</v>
      </c>
      <c r="K82" s="167" t="s">
        <v>1253</v>
      </c>
      <c r="L82" s="180">
        <v>16</v>
      </c>
      <c r="M82" s="180">
        <v>574</v>
      </c>
      <c r="O82" s="60"/>
      <c r="P82" s="60"/>
      <c r="Q82" s="60"/>
      <c r="R82" s="60"/>
      <c r="S82" s="60"/>
      <c r="T82" s="60"/>
    </row>
    <row r="83" spans="8:20" ht="16.5" thickTop="1" thickBot="1">
      <c r="H83" s="141">
        <v>3</v>
      </c>
      <c r="I83" s="167" t="s">
        <v>1252</v>
      </c>
      <c r="J83" s="180" t="s">
        <v>1018</v>
      </c>
      <c r="K83" s="167" t="s">
        <v>1254</v>
      </c>
      <c r="L83" s="180">
        <v>16</v>
      </c>
      <c r="M83" s="180">
        <v>571</v>
      </c>
      <c r="O83" s="60"/>
      <c r="P83" s="60"/>
      <c r="Q83" s="60"/>
      <c r="R83" s="60"/>
      <c r="S83" s="60"/>
      <c r="T83" s="60"/>
    </row>
    <row r="84" spans="8:20" ht="16.5" thickTop="1" thickBot="1">
      <c r="H84" s="141">
        <v>4</v>
      </c>
      <c r="I84" s="167" t="s">
        <v>1252</v>
      </c>
      <c r="J84" s="180" t="s">
        <v>674</v>
      </c>
      <c r="K84" s="167" t="s">
        <v>1255</v>
      </c>
      <c r="L84" s="180">
        <v>10</v>
      </c>
      <c r="M84" s="180">
        <v>333</v>
      </c>
      <c r="O84" s="60"/>
      <c r="P84" s="60"/>
      <c r="Q84" s="60"/>
      <c r="R84" s="60"/>
      <c r="S84" s="60"/>
      <c r="T84" s="60"/>
    </row>
    <row r="85" spans="8:20" ht="16.5" thickTop="1" thickBot="1">
      <c r="H85" s="141">
        <v>5</v>
      </c>
      <c r="I85" s="167" t="s">
        <v>1252</v>
      </c>
      <c r="J85" s="180" t="s">
        <v>1018</v>
      </c>
      <c r="K85" s="167" t="s">
        <v>1256</v>
      </c>
      <c r="L85" s="180">
        <v>20</v>
      </c>
      <c r="M85" s="180">
        <v>571</v>
      </c>
      <c r="O85" s="60"/>
      <c r="P85" s="60"/>
      <c r="Q85" s="60"/>
      <c r="R85" s="60"/>
      <c r="S85" s="60"/>
      <c r="T85" s="60"/>
    </row>
    <row r="86" spans="8:20" ht="16.5" thickTop="1" thickBot="1">
      <c r="H86" s="141">
        <v>6</v>
      </c>
      <c r="I86" s="167" t="s">
        <v>1252</v>
      </c>
      <c r="J86" s="180" t="s">
        <v>1018</v>
      </c>
      <c r="K86" s="167" t="s">
        <v>1257</v>
      </c>
      <c r="L86" s="180">
        <v>20</v>
      </c>
      <c r="M86" s="180">
        <v>571</v>
      </c>
      <c r="O86" s="60"/>
      <c r="P86" s="60"/>
      <c r="Q86" s="60"/>
      <c r="R86" s="60"/>
      <c r="S86" s="60"/>
      <c r="T86" s="60"/>
    </row>
    <row r="87" spans="8:20" ht="16.5" thickTop="1" thickBot="1">
      <c r="H87" s="141"/>
      <c r="I87" s="178"/>
      <c r="J87" s="178"/>
      <c r="K87" s="178"/>
      <c r="L87" s="172">
        <f>SUM(L81:L86)</f>
        <v>109</v>
      </c>
      <c r="M87" s="172">
        <f>SUM(M81:M86)</f>
        <v>3642</v>
      </c>
      <c r="O87" s="60"/>
      <c r="P87" s="60"/>
      <c r="Q87" s="60"/>
      <c r="R87" s="60"/>
      <c r="S87" s="60"/>
      <c r="T87" s="60"/>
    </row>
    <row r="88" spans="8:20" ht="15.75" thickTop="1">
      <c r="O88" s="60"/>
      <c r="P88" s="60"/>
      <c r="Q88" s="60"/>
      <c r="R88" s="60"/>
      <c r="S88" s="60"/>
      <c r="T88" s="60"/>
    </row>
    <row r="89" spans="8:20">
      <c r="O89" s="60"/>
      <c r="P89" s="60"/>
      <c r="Q89" s="60"/>
      <c r="R89" s="60"/>
      <c r="S89" s="60"/>
      <c r="T89" s="60"/>
    </row>
    <row r="90" spans="8:20">
      <c r="O90" s="60"/>
      <c r="P90" s="60"/>
      <c r="Q90" s="60"/>
      <c r="R90" s="60"/>
      <c r="S90" s="60"/>
      <c r="T90" s="60"/>
    </row>
    <row r="91" spans="8:20">
      <c r="O91" s="60"/>
      <c r="P91" s="60"/>
      <c r="Q91" s="60"/>
      <c r="R91" s="60"/>
      <c r="S91" s="60"/>
      <c r="T91" s="60"/>
    </row>
    <row r="92" spans="8:20">
      <c r="O92" s="60"/>
      <c r="P92" s="60"/>
      <c r="Q92" s="60"/>
      <c r="R92" s="60"/>
      <c r="S92" s="60"/>
      <c r="T92" s="60"/>
    </row>
    <row r="93" spans="8:20">
      <c r="O93" s="60"/>
      <c r="P93" s="60"/>
      <c r="Q93" s="60"/>
      <c r="R93" s="60"/>
      <c r="S93" s="60"/>
      <c r="T93" s="60"/>
    </row>
    <row r="94" spans="8:20">
      <c r="O94" s="60"/>
      <c r="P94" s="60"/>
      <c r="Q94" s="60"/>
      <c r="R94" s="60"/>
      <c r="S94" s="60"/>
      <c r="T94" s="60"/>
    </row>
    <row r="95" spans="8:20">
      <c r="O95" s="60"/>
      <c r="P95" s="60"/>
      <c r="Q95" s="60"/>
      <c r="R95" s="60"/>
      <c r="S95" s="60"/>
      <c r="T95" s="60"/>
    </row>
    <row r="96" spans="8:20">
      <c r="O96" s="60"/>
      <c r="P96" s="60"/>
      <c r="Q96" s="60"/>
      <c r="R96" s="60"/>
      <c r="S96" s="60"/>
      <c r="T96" s="60"/>
    </row>
    <row r="97" spans="15:20">
      <c r="O97" s="60"/>
      <c r="P97" s="60"/>
      <c r="Q97" s="60"/>
      <c r="R97" s="60"/>
      <c r="S97" s="60"/>
      <c r="T97" s="60"/>
    </row>
    <row r="98" spans="15:20">
      <c r="O98" s="60"/>
      <c r="P98" s="60"/>
      <c r="Q98" s="60"/>
      <c r="R98" s="60"/>
      <c r="S98" s="60"/>
      <c r="T98" s="60"/>
    </row>
    <row r="99" spans="15:20">
      <c r="O99" s="60"/>
      <c r="P99" s="60"/>
      <c r="Q99" s="60"/>
      <c r="R99" s="60"/>
      <c r="S99" s="60"/>
      <c r="T99" s="60"/>
    </row>
    <row r="100" spans="15:20">
      <c r="O100" s="60"/>
      <c r="P100" s="60"/>
      <c r="Q100" s="60"/>
      <c r="R100" s="60"/>
      <c r="S100" s="60"/>
      <c r="T100" s="60"/>
    </row>
    <row r="101" spans="15:20">
      <c r="O101" s="60"/>
      <c r="P101" s="60"/>
      <c r="Q101" s="60"/>
      <c r="R101" s="60"/>
      <c r="S101" s="60"/>
      <c r="T101" s="60"/>
    </row>
    <row r="102" spans="15:20">
      <c r="O102" s="60"/>
      <c r="P102" s="60"/>
      <c r="Q102" s="60"/>
      <c r="R102" s="60"/>
      <c r="S102" s="60"/>
      <c r="T102" s="60"/>
    </row>
    <row r="103" spans="15:20">
      <c r="O103" s="60"/>
      <c r="P103" s="60"/>
      <c r="Q103" s="60"/>
      <c r="R103" s="60"/>
      <c r="S103" s="60"/>
      <c r="T103" s="60"/>
    </row>
    <row r="104" spans="15:20">
      <c r="O104" s="60"/>
      <c r="P104" s="60"/>
      <c r="Q104" s="60"/>
      <c r="R104" s="60"/>
      <c r="S104" s="60"/>
      <c r="T104" s="60"/>
    </row>
    <row r="105" spans="15:20">
      <c r="O105" s="60"/>
      <c r="P105" s="60"/>
      <c r="Q105" s="60"/>
      <c r="R105" s="60"/>
      <c r="S105" s="60"/>
      <c r="T105" s="60"/>
    </row>
  </sheetData>
  <mergeCells count="5">
    <mergeCell ref="A23:F23"/>
    <mergeCell ref="A35:C35"/>
    <mergeCell ref="A25:C25"/>
    <mergeCell ref="A41:C41"/>
    <mergeCell ref="A46:C46"/>
  </mergeCells>
  <hyperlinks>
    <hyperlink ref="A53:C53" location="'ВЫБОР РАЙОНА'!A1" display="Назад к выбору района" xr:uid="{00000000-0004-0000-0100-000000000000}"/>
  </hyperlinks>
  <pageMargins left="0.70866141732283472" right="0.70866141732283472" top="0.74803149606299213" bottom="0.74803149606299213" header="0.31496062992125984" footer="0.31496062992125984"/>
  <pageSetup paperSize="9" orientation="landscape" horizontalDpi="0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4E2A23-3382-CF41-8C39-D07D8C8D5DB4}">
  <sheetPr>
    <tabColor rgb="FFFF0000"/>
  </sheetPr>
  <dimension ref="A1:M40"/>
  <sheetViews>
    <sheetView showGridLines="0" showRowColHeaders="0" zoomScale="90" zoomScaleNormal="90" workbookViewId="0">
      <selection activeCell="O12" sqref="O12"/>
    </sheetView>
  </sheetViews>
  <sheetFormatPr defaultColWidth="11.42578125" defaultRowHeight="15"/>
  <cols>
    <col min="1" max="1" width="21.140625" style="385" customWidth="1"/>
    <col min="2" max="2" width="18.140625" style="385" customWidth="1"/>
    <col min="3" max="3" width="22.85546875" style="385" customWidth="1"/>
    <col min="4" max="4" width="17.140625" style="385" customWidth="1"/>
    <col min="5" max="5" width="17.42578125" style="385" customWidth="1"/>
    <col min="6" max="6" width="17.85546875" style="385" customWidth="1"/>
    <col min="7" max="7" width="2.28515625" style="385" customWidth="1"/>
    <col min="8" max="8" width="13.140625" style="385" customWidth="1"/>
    <col min="9" max="9" width="16.42578125" style="385" customWidth="1"/>
    <col min="10" max="10" width="20.7109375" style="385" customWidth="1"/>
    <col min="11" max="16384" width="11.42578125" style="385"/>
  </cols>
  <sheetData>
    <row r="1" spans="8:13" ht="15.75" thickBot="1"/>
    <row r="2" spans="8:13" ht="15" customHeight="1" thickTop="1" thickBot="1">
      <c r="H2" s="390" t="s">
        <v>37</v>
      </c>
      <c r="I2" s="390" t="s">
        <v>36</v>
      </c>
      <c r="J2" s="390" t="s">
        <v>35</v>
      </c>
      <c r="K2" s="390" t="s">
        <v>34</v>
      </c>
      <c r="L2" s="390" t="s">
        <v>20</v>
      </c>
      <c r="M2" s="390" t="s">
        <v>33</v>
      </c>
    </row>
    <row r="3" spans="8:13" ht="15" customHeight="1" thickTop="1" thickBot="1">
      <c r="H3" s="253">
        <v>1</v>
      </c>
      <c r="I3" s="306" t="s">
        <v>1258</v>
      </c>
      <c r="J3" s="169" t="s">
        <v>1259</v>
      </c>
      <c r="K3" s="169" t="s">
        <v>1260</v>
      </c>
      <c r="L3" s="169">
        <v>9</v>
      </c>
      <c r="M3" s="170">
        <v>322</v>
      </c>
    </row>
    <row r="4" spans="8:13" ht="15" customHeight="1" thickTop="1" thickBot="1">
      <c r="H4" s="253">
        <v>2</v>
      </c>
      <c r="I4" s="306" t="s">
        <v>1258</v>
      </c>
      <c r="J4" s="169" t="s">
        <v>1261</v>
      </c>
      <c r="K4" s="169" t="s">
        <v>438</v>
      </c>
      <c r="L4" s="169">
        <v>6</v>
      </c>
      <c r="M4" s="170">
        <v>215</v>
      </c>
    </row>
    <row r="5" spans="8:13" ht="15" customHeight="1" thickTop="1" thickBot="1">
      <c r="H5" s="253">
        <v>3</v>
      </c>
      <c r="I5" s="306" t="s">
        <v>1258</v>
      </c>
      <c r="J5" s="169" t="s">
        <v>1261</v>
      </c>
      <c r="K5" s="169" t="s">
        <v>237</v>
      </c>
      <c r="L5" s="169">
        <v>4</v>
      </c>
      <c r="M5" s="170">
        <v>143</v>
      </c>
    </row>
    <row r="6" spans="8:13" ht="15" customHeight="1" thickTop="1" thickBot="1">
      <c r="H6" s="253">
        <v>4</v>
      </c>
      <c r="I6" s="306" t="s">
        <v>1258</v>
      </c>
      <c r="J6" s="169" t="s">
        <v>1262</v>
      </c>
      <c r="K6" s="169" t="s">
        <v>1263</v>
      </c>
      <c r="L6" s="169">
        <v>3</v>
      </c>
      <c r="M6" s="170">
        <v>107</v>
      </c>
    </row>
    <row r="7" spans="8:13" ht="15" customHeight="1" thickTop="1" thickBot="1">
      <c r="H7" s="253">
        <v>5</v>
      </c>
      <c r="I7" s="306" t="s">
        <v>1258</v>
      </c>
      <c r="J7" s="169" t="s">
        <v>1262</v>
      </c>
      <c r="K7" s="169" t="s">
        <v>304</v>
      </c>
      <c r="L7" s="169">
        <v>3</v>
      </c>
      <c r="M7" s="170">
        <v>106</v>
      </c>
    </row>
    <row r="8" spans="8:13" ht="15" customHeight="1" thickTop="1" thickBot="1">
      <c r="H8" s="253">
        <v>6</v>
      </c>
      <c r="I8" s="306" t="s">
        <v>1258</v>
      </c>
      <c r="J8" s="169" t="s">
        <v>1264</v>
      </c>
      <c r="K8" s="169">
        <v>22</v>
      </c>
      <c r="L8" s="169">
        <v>1</v>
      </c>
      <c r="M8" s="170">
        <v>45</v>
      </c>
    </row>
    <row r="9" spans="8:13" ht="15" customHeight="1" thickTop="1" thickBot="1">
      <c r="H9" s="253">
        <v>7</v>
      </c>
      <c r="I9" s="306" t="s">
        <v>1258</v>
      </c>
      <c r="J9" s="169" t="s">
        <v>1264</v>
      </c>
      <c r="K9" s="169">
        <v>30</v>
      </c>
      <c r="L9" s="169">
        <v>1</v>
      </c>
      <c r="M9" s="170">
        <v>45</v>
      </c>
    </row>
    <row r="10" spans="8:13" ht="15" customHeight="1" thickTop="1" thickBot="1">
      <c r="H10" s="253">
        <v>8</v>
      </c>
      <c r="I10" s="306" t="s">
        <v>1258</v>
      </c>
      <c r="J10" s="169" t="s">
        <v>1264</v>
      </c>
      <c r="K10" s="169">
        <v>34</v>
      </c>
      <c r="L10" s="169">
        <v>1</v>
      </c>
      <c r="M10" s="170">
        <v>45</v>
      </c>
    </row>
    <row r="11" spans="8:13" ht="15" customHeight="1" thickTop="1" thickBot="1">
      <c r="H11" s="253">
        <v>9</v>
      </c>
      <c r="I11" s="306" t="s">
        <v>1258</v>
      </c>
      <c r="J11" s="169" t="s">
        <v>1265</v>
      </c>
      <c r="K11" s="169">
        <v>21</v>
      </c>
      <c r="L11" s="169">
        <v>4</v>
      </c>
      <c r="M11" s="170">
        <v>136</v>
      </c>
    </row>
    <row r="12" spans="8:13" ht="15" customHeight="1" thickTop="1" thickBot="1">
      <c r="H12" s="253">
        <v>10</v>
      </c>
      <c r="I12" s="306" t="s">
        <v>1258</v>
      </c>
      <c r="J12" s="169" t="s">
        <v>1266</v>
      </c>
      <c r="K12" s="169" t="s">
        <v>180</v>
      </c>
      <c r="L12" s="169">
        <v>3</v>
      </c>
      <c r="M12" s="170">
        <v>104</v>
      </c>
    </row>
    <row r="13" spans="8:13" ht="15" customHeight="1" thickTop="1" thickBot="1">
      <c r="H13" s="253">
        <v>11</v>
      </c>
      <c r="I13" s="306" t="s">
        <v>1258</v>
      </c>
      <c r="J13" s="169" t="s">
        <v>1266</v>
      </c>
      <c r="K13" s="169" t="s">
        <v>178</v>
      </c>
      <c r="L13" s="169">
        <v>3</v>
      </c>
      <c r="M13" s="170">
        <v>96</v>
      </c>
    </row>
    <row r="14" spans="8:13" ht="15" customHeight="1" thickTop="1" thickBot="1">
      <c r="H14" s="253">
        <v>12</v>
      </c>
      <c r="I14" s="306" t="s">
        <v>1258</v>
      </c>
      <c r="J14" s="169" t="s">
        <v>1266</v>
      </c>
      <c r="K14" s="169" t="s">
        <v>444</v>
      </c>
      <c r="L14" s="169">
        <v>1</v>
      </c>
      <c r="M14" s="170">
        <v>36</v>
      </c>
    </row>
    <row r="15" spans="8:13" ht="15" customHeight="1" thickTop="1" thickBot="1">
      <c r="H15" s="253">
        <v>13</v>
      </c>
      <c r="I15" s="306" t="s">
        <v>1258</v>
      </c>
      <c r="J15" s="169" t="s">
        <v>1266</v>
      </c>
      <c r="K15" s="169" t="s">
        <v>136</v>
      </c>
      <c r="L15" s="169">
        <v>3</v>
      </c>
      <c r="M15" s="170">
        <v>104</v>
      </c>
    </row>
    <row r="16" spans="8:13" ht="15" customHeight="1" thickTop="1" thickBot="1">
      <c r="H16" s="253">
        <v>14</v>
      </c>
      <c r="I16" s="306" t="s">
        <v>1258</v>
      </c>
      <c r="J16" s="169" t="s">
        <v>1266</v>
      </c>
      <c r="K16" s="169" t="s">
        <v>281</v>
      </c>
      <c r="L16" s="169">
        <v>3</v>
      </c>
      <c r="M16" s="170">
        <v>96</v>
      </c>
    </row>
    <row r="17" spans="8:13" ht="15" customHeight="1" thickTop="1" thickBot="1">
      <c r="H17" s="253">
        <v>15</v>
      </c>
      <c r="I17" s="306" t="s">
        <v>1258</v>
      </c>
      <c r="J17" s="169" t="s">
        <v>1266</v>
      </c>
      <c r="K17" s="169" t="s">
        <v>501</v>
      </c>
      <c r="L17" s="169">
        <v>1</v>
      </c>
      <c r="M17" s="170">
        <v>36</v>
      </c>
    </row>
    <row r="18" spans="8:13" ht="15" customHeight="1" thickTop="1" thickBot="1">
      <c r="H18" s="253">
        <v>16</v>
      </c>
      <c r="I18" s="306" t="s">
        <v>1258</v>
      </c>
      <c r="J18" s="169" t="s">
        <v>1266</v>
      </c>
      <c r="K18" s="169" t="s">
        <v>250</v>
      </c>
      <c r="L18" s="169">
        <v>3</v>
      </c>
      <c r="M18" s="170">
        <v>104</v>
      </c>
    </row>
    <row r="19" spans="8:13" ht="15" customHeight="1" thickTop="1" thickBot="1">
      <c r="H19" s="253">
        <v>17</v>
      </c>
      <c r="I19" s="306" t="s">
        <v>1258</v>
      </c>
      <c r="J19" s="169" t="s">
        <v>1266</v>
      </c>
      <c r="K19" s="169" t="s">
        <v>67</v>
      </c>
      <c r="L19" s="169">
        <v>3</v>
      </c>
      <c r="M19" s="170">
        <v>96</v>
      </c>
    </row>
    <row r="20" spans="8:13" ht="15" customHeight="1" thickTop="1" thickBot="1">
      <c r="H20" s="253">
        <v>18</v>
      </c>
      <c r="I20" s="306" t="s">
        <v>1258</v>
      </c>
      <c r="J20" s="169" t="s">
        <v>1267</v>
      </c>
      <c r="K20" s="169" t="s">
        <v>211</v>
      </c>
      <c r="L20" s="169">
        <v>2</v>
      </c>
      <c r="M20" s="170">
        <v>72</v>
      </c>
    </row>
    <row r="21" spans="8:13" ht="15" customHeight="1" thickTop="1" thickBot="1">
      <c r="H21" s="253">
        <v>19</v>
      </c>
      <c r="I21" s="306" t="s">
        <v>1258</v>
      </c>
      <c r="J21" s="169" t="s">
        <v>1267</v>
      </c>
      <c r="K21" s="169" t="s">
        <v>150</v>
      </c>
      <c r="L21" s="169">
        <v>4</v>
      </c>
      <c r="M21" s="170">
        <v>128</v>
      </c>
    </row>
    <row r="22" spans="8:13" ht="15" customHeight="1" thickTop="1" thickBot="1">
      <c r="H22" s="253">
        <v>20</v>
      </c>
      <c r="I22" s="306" t="s">
        <v>1258</v>
      </c>
      <c r="J22" s="169" t="s">
        <v>1265</v>
      </c>
      <c r="K22" s="169" t="s">
        <v>1268</v>
      </c>
      <c r="L22" s="169">
        <v>3</v>
      </c>
      <c r="M22" s="170">
        <v>82</v>
      </c>
    </row>
    <row r="23" spans="8:13" ht="15" customHeight="1" thickTop="1" thickBot="1">
      <c r="H23" s="253">
        <v>21</v>
      </c>
      <c r="I23" s="306" t="s">
        <v>1258</v>
      </c>
      <c r="J23" s="169" t="s">
        <v>1269</v>
      </c>
      <c r="K23" s="169" t="s">
        <v>1270</v>
      </c>
      <c r="L23" s="169">
        <v>2</v>
      </c>
      <c r="M23" s="170">
        <v>48</v>
      </c>
    </row>
    <row r="24" spans="8:13" ht="15" customHeight="1" thickTop="1" thickBot="1">
      <c r="H24" s="253">
        <v>22</v>
      </c>
      <c r="I24" s="306" t="s">
        <v>1258</v>
      </c>
      <c r="J24" s="169" t="s">
        <v>1265</v>
      </c>
      <c r="K24" s="169" t="s">
        <v>175</v>
      </c>
      <c r="L24" s="169">
        <v>1</v>
      </c>
      <c r="M24" s="170">
        <v>32</v>
      </c>
    </row>
    <row r="25" spans="8:13" ht="15" customHeight="1" thickTop="1" thickBot="1">
      <c r="H25" s="253">
        <v>23</v>
      </c>
      <c r="I25" s="306" t="s">
        <v>1258</v>
      </c>
      <c r="J25" s="169" t="s">
        <v>1265</v>
      </c>
      <c r="K25" s="169" t="s">
        <v>173</v>
      </c>
      <c r="L25" s="169">
        <v>1</v>
      </c>
      <c r="M25" s="170">
        <v>32</v>
      </c>
    </row>
    <row r="26" spans="8:13" ht="15" customHeight="1" thickTop="1" thickBot="1">
      <c r="H26" s="253">
        <v>24</v>
      </c>
      <c r="I26" s="306" t="s">
        <v>1258</v>
      </c>
      <c r="J26" s="169" t="s">
        <v>1265</v>
      </c>
      <c r="K26" s="169" t="s">
        <v>816</v>
      </c>
      <c r="L26" s="169">
        <v>3</v>
      </c>
      <c r="M26" s="170">
        <v>126</v>
      </c>
    </row>
    <row r="27" spans="8:13" ht="15" customHeight="1" thickTop="1" thickBot="1">
      <c r="H27" s="253">
        <v>25</v>
      </c>
      <c r="I27" s="306" t="s">
        <v>1258</v>
      </c>
      <c r="J27" s="169" t="s">
        <v>1265</v>
      </c>
      <c r="K27" s="169" t="s">
        <v>220</v>
      </c>
      <c r="L27" s="169">
        <v>3</v>
      </c>
      <c r="M27" s="170">
        <v>139</v>
      </c>
    </row>
    <row r="28" spans="8:13" ht="15" customHeight="1" thickTop="1" thickBot="1">
      <c r="H28" s="253">
        <v>26</v>
      </c>
      <c r="I28" s="306" t="s">
        <v>1258</v>
      </c>
      <c r="J28" s="169" t="s">
        <v>1265</v>
      </c>
      <c r="K28" s="169" t="s">
        <v>1271</v>
      </c>
      <c r="L28" s="169">
        <v>2</v>
      </c>
      <c r="M28" s="170">
        <v>90</v>
      </c>
    </row>
    <row r="29" spans="8:13" ht="15" customHeight="1" thickTop="1" thickBot="1">
      <c r="H29" s="253">
        <v>27</v>
      </c>
      <c r="I29" s="306" t="s">
        <v>1258</v>
      </c>
      <c r="J29" s="169" t="s">
        <v>1265</v>
      </c>
      <c r="K29" s="169" t="s">
        <v>299</v>
      </c>
      <c r="L29" s="169">
        <v>3</v>
      </c>
      <c r="M29" s="170">
        <v>108</v>
      </c>
    </row>
    <row r="30" spans="8:13" ht="15" customHeight="1" thickTop="1" thickBot="1">
      <c r="H30" s="253">
        <v>28</v>
      </c>
      <c r="I30" s="306" t="s">
        <v>1258</v>
      </c>
      <c r="J30" s="169" t="s">
        <v>1265</v>
      </c>
      <c r="K30" s="169" t="s">
        <v>1272</v>
      </c>
      <c r="L30" s="169">
        <v>2</v>
      </c>
      <c r="M30" s="170">
        <v>90</v>
      </c>
    </row>
    <row r="31" spans="8:13" ht="15" customHeight="1" thickTop="1" thickBot="1">
      <c r="H31" s="253">
        <v>29</v>
      </c>
      <c r="I31" s="306" t="s">
        <v>1258</v>
      </c>
      <c r="J31" s="169" t="s">
        <v>1265</v>
      </c>
      <c r="K31" s="169" t="s">
        <v>83</v>
      </c>
      <c r="L31" s="169">
        <v>4</v>
      </c>
      <c r="M31" s="170">
        <v>179</v>
      </c>
    </row>
    <row r="32" spans="8:13" ht="15" customHeight="1" thickTop="1" thickBot="1">
      <c r="H32" s="253">
        <v>30</v>
      </c>
      <c r="I32" s="306" t="s">
        <v>1258</v>
      </c>
      <c r="J32" s="169" t="s">
        <v>1265</v>
      </c>
      <c r="K32" s="169" t="s">
        <v>102</v>
      </c>
      <c r="L32" s="169">
        <v>4</v>
      </c>
      <c r="M32" s="170">
        <v>179</v>
      </c>
    </row>
    <row r="33" spans="1:13" ht="15" customHeight="1" thickTop="1" thickBot="1">
      <c r="H33" s="253">
        <v>31</v>
      </c>
      <c r="I33" s="306" t="s">
        <v>1258</v>
      </c>
      <c r="J33" s="169" t="s">
        <v>1273</v>
      </c>
      <c r="K33" s="169" t="s">
        <v>184</v>
      </c>
      <c r="L33" s="169">
        <v>3</v>
      </c>
      <c r="M33" s="170">
        <v>108</v>
      </c>
    </row>
    <row r="34" spans="1:13" ht="17.25" customHeight="1" thickTop="1" thickBot="1">
      <c r="H34" s="253">
        <v>32</v>
      </c>
      <c r="I34" s="306" t="s">
        <v>1258</v>
      </c>
      <c r="J34" s="169" t="s">
        <v>1266</v>
      </c>
      <c r="K34" s="169" t="s">
        <v>1274</v>
      </c>
      <c r="L34" s="169">
        <v>2</v>
      </c>
      <c r="M34" s="170">
        <v>81</v>
      </c>
    </row>
    <row r="35" spans="1:13" ht="18" customHeight="1" thickTop="1" thickBot="1">
      <c r="H35" s="253">
        <v>33</v>
      </c>
      <c r="I35" s="306" t="s">
        <v>1258</v>
      </c>
      <c r="J35" s="169" t="s">
        <v>1266</v>
      </c>
      <c r="K35" s="169" t="s">
        <v>74</v>
      </c>
      <c r="L35" s="169">
        <v>3</v>
      </c>
      <c r="M35" s="170">
        <v>100</v>
      </c>
    </row>
    <row r="36" spans="1:13" ht="15" customHeight="1" thickTop="1" thickBot="1">
      <c r="H36" s="253">
        <v>34</v>
      </c>
      <c r="I36" s="306" t="s">
        <v>1258</v>
      </c>
      <c r="J36" s="169" t="s">
        <v>1266</v>
      </c>
      <c r="K36" s="169" t="s">
        <v>253</v>
      </c>
      <c r="L36" s="169">
        <v>1</v>
      </c>
      <c r="M36" s="170">
        <v>40</v>
      </c>
    </row>
    <row r="37" spans="1:13" ht="15" customHeight="1" thickTop="1" thickBot="1">
      <c r="H37" s="253">
        <v>35</v>
      </c>
      <c r="I37" s="306" t="s">
        <v>1258</v>
      </c>
      <c r="J37" s="169" t="s">
        <v>1266</v>
      </c>
      <c r="K37" s="169" t="s">
        <v>413</v>
      </c>
      <c r="L37" s="169">
        <v>1</v>
      </c>
      <c r="M37" s="170">
        <v>54</v>
      </c>
    </row>
    <row r="38" spans="1:13" ht="15" customHeight="1" thickTop="1" thickBot="1">
      <c r="A38" s="386" t="s">
        <v>123</v>
      </c>
      <c r="B38" s="386" t="s">
        <v>1041</v>
      </c>
      <c r="C38" s="386" t="s">
        <v>122</v>
      </c>
      <c r="D38" s="386" t="s">
        <v>121</v>
      </c>
      <c r="E38" s="386" t="s">
        <v>120</v>
      </c>
      <c r="F38" s="386" t="s">
        <v>119</v>
      </c>
      <c r="H38" s="253">
        <v>36</v>
      </c>
      <c r="I38" s="306" t="s">
        <v>1258</v>
      </c>
      <c r="J38" s="169" t="s">
        <v>1275</v>
      </c>
      <c r="K38" s="169">
        <v>42</v>
      </c>
      <c r="L38" s="169">
        <v>4</v>
      </c>
      <c r="M38" s="170">
        <v>179</v>
      </c>
    </row>
    <row r="39" spans="1:13" ht="16.5" thickTop="1" thickBot="1">
      <c r="A39" s="387" t="s">
        <v>1258</v>
      </c>
      <c r="B39" s="387" t="s">
        <v>1094</v>
      </c>
      <c r="C39" s="253">
        <v>100</v>
      </c>
      <c r="D39" s="388">
        <v>75000</v>
      </c>
      <c r="E39" s="388">
        <v>42000</v>
      </c>
      <c r="F39" s="388">
        <v>25000</v>
      </c>
      <c r="H39" s="253"/>
      <c r="I39" s="253"/>
      <c r="J39" s="264"/>
      <c r="K39" s="264"/>
      <c r="L39" s="389">
        <f>SUM(L3:L38)</f>
        <v>100</v>
      </c>
      <c r="M39" s="389">
        <f>SUM(M3:M38)</f>
        <v>3703</v>
      </c>
    </row>
    <row r="40" spans="1:13" ht="15.75" thickTop="1"/>
  </sheetData>
  <pageMargins left="0.7" right="0.7" top="0.75" bottom="0.75" header="0.3" footer="0.3"/>
  <pageSetup paperSize="9" orientation="portrait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0000"/>
    <pageSetUpPr fitToPage="1"/>
  </sheetPr>
  <dimension ref="A1:U104"/>
  <sheetViews>
    <sheetView showGridLines="0" showRowColHeaders="0" topLeftCell="A2" zoomScaleNormal="100" workbookViewId="0">
      <selection activeCell="H25" sqref="H25"/>
    </sheetView>
  </sheetViews>
  <sheetFormatPr defaultColWidth="9.140625" defaultRowHeight="15"/>
  <cols>
    <col min="1" max="1" width="22.85546875" style="6" customWidth="1"/>
    <col min="2" max="2" width="17.85546875" style="6" customWidth="1"/>
    <col min="3" max="3" width="18.140625" style="6" customWidth="1"/>
    <col min="4" max="5" width="17.42578125" style="6" customWidth="1"/>
    <col min="6" max="6" width="17.7109375" style="6" customWidth="1"/>
    <col min="7" max="8" width="9.140625" style="6"/>
    <col min="9" max="9" width="6" style="7" customWidth="1"/>
    <col min="10" max="10" width="26.85546875" style="7" customWidth="1"/>
    <col min="11" max="11" width="21.140625" style="7" customWidth="1"/>
    <col min="12" max="12" width="12.7109375" style="7" customWidth="1"/>
    <col min="13" max="13" width="8.42578125" style="7" customWidth="1"/>
    <col min="14" max="14" width="12.42578125" style="7" customWidth="1"/>
    <col min="15" max="15" width="9.140625" style="6"/>
    <col min="16" max="16" width="9.140625" style="7"/>
    <col min="17" max="17" width="20" style="7" customWidth="1"/>
    <col min="18" max="18" width="23.7109375" style="7" customWidth="1"/>
    <col min="19" max="20" width="9.140625" style="7"/>
    <col min="21" max="21" width="13.140625" style="7" customWidth="1"/>
    <col min="22" max="16384" width="9.140625" style="6"/>
  </cols>
  <sheetData>
    <row r="1" spans="9:21" ht="16.5" thickTop="1" thickBot="1">
      <c r="I1" s="224" t="s">
        <v>37</v>
      </c>
      <c r="J1" s="224" t="s">
        <v>36</v>
      </c>
      <c r="K1" s="224" t="s">
        <v>35</v>
      </c>
      <c r="L1" s="224" t="s">
        <v>34</v>
      </c>
      <c r="M1" s="224" t="s">
        <v>1022</v>
      </c>
      <c r="N1" s="224" t="s">
        <v>33</v>
      </c>
      <c r="P1" s="224" t="s">
        <v>37</v>
      </c>
      <c r="Q1" s="224" t="s">
        <v>36</v>
      </c>
      <c r="R1" s="224" t="s">
        <v>35</v>
      </c>
      <c r="S1" s="224" t="s">
        <v>34</v>
      </c>
      <c r="T1" s="224" t="s">
        <v>20</v>
      </c>
      <c r="U1" s="224" t="s">
        <v>33</v>
      </c>
    </row>
    <row r="2" spans="9:21" ht="16.5" thickTop="1" thickBot="1">
      <c r="I2" s="204">
        <v>1</v>
      </c>
      <c r="J2" s="205" t="s">
        <v>1052</v>
      </c>
      <c r="K2" s="205" t="s">
        <v>1058</v>
      </c>
      <c r="L2" s="205" t="s">
        <v>1055</v>
      </c>
      <c r="M2" s="205">
        <v>1</v>
      </c>
      <c r="N2" s="205">
        <v>110</v>
      </c>
      <c r="P2" s="187">
        <v>1</v>
      </c>
      <c r="Q2" s="216" t="s">
        <v>309</v>
      </c>
      <c r="R2" s="217" t="s">
        <v>335</v>
      </c>
      <c r="S2" s="217" t="s">
        <v>240</v>
      </c>
      <c r="T2" s="217">
        <v>4</v>
      </c>
      <c r="U2" s="216">
        <f t="shared" ref="U2:U21" si="0">T2*36</f>
        <v>144</v>
      </c>
    </row>
    <row r="3" spans="9:21" ht="16.5" thickTop="1" thickBot="1">
      <c r="P3" s="187">
        <v>2</v>
      </c>
      <c r="Q3" s="216" t="s">
        <v>309</v>
      </c>
      <c r="R3" s="217" t="s">
        <v>335</v>
      </c>
      <c r="S3" s="217" t="s">
        <v>256</v>
      </c>
      <c r="T3" s="217">
        <v>2</v>
      </c>
      <c r="U3" s="216">
        <f t="shared" si="0"/>
        <v>72</v>
      </c>
    </row>
    <row r="4" spans="9:21" ht="16.5" thickTop="1" thickBot="1">
      <c r="I4" s="224" t="s">
        <v>37</v>
      </c>
      <c r="J4" s="224" t="s">
        <v>36</v>
      </c>
      <c r="K4" s="224" t="s">
        <v>35</v>
      </c>
      <c r="L4" s="224" t="s">
        <v>34</v>
      </c>
      <c r="M4" s="224" t="s">
        <v>20</v>
      </c>
      <c r="N4" s="224" t="s">
        <v>33</v>
      </c>
      <c r="P4" s="187">
        <v>3</v>
      </c>
      <c r="Q4" s="216" t="s">
        <v>309</v>
      </c>
      <c r="R4" s="217" t="s">
        <v>335</v>
      </c>
      <c r="S4" s="217" t="s">
        <v>169</v>
      </c>
      <c r="T4" s="217">
        <v>6</v>
      </c>
      <c r="U4" s="216">
        <f t="shared" si="0"/>
        <v>216</v>
      </c>
    </row>
    <row r="5" spans="9:21" ht="16.5" thickTop="1" thickBot="1">
      <c r="I5" s="206">
        <v>1</v>
      </c>
      <c r="J5" s="206" t="s">
        <v>1003</v>
      </c>
      <c r="K5" s="206" t="s">
        <v>1005</v>
      </c>
      <c r="L5" s="206" t="s">
        <v>178</v>
      </c>
      <c r="M5" s="206">
        <v>18</v>
      </c>
      <c r="N5" s="206">
        <v>1081</v>
      </c>
      <c r="P5" s="187">
        <v>4</v>
      </c>
      <c r="Q5" s="216" t="s">
        <v>309</v>
      </c>
      <c r="R5" s="217" t="s">
        <v>335</v>
      </c>
      <c r="S5" s="217" t="s">
        <v>173</v>
      </c>
      <c r="T5" s="217">
        <v>2</v>
      </c>
      <c r="U5" s="216">
        <f t="shared" si="0"/>
        <v>72</v>
      </c>
    </row>
    <row r="6" spans="9:21" ht="16.5" thickTop="1" thickBot="1">
      <c r="I6" s="206">
        <v>2</v>
      </c>
      <c r="J6" s="206" t="s">
        <v>1003</v>
      </c>
      <c r="K6" s="206" t="s">
        <v>1005</v>
      </c>
      <c r="L6" s="206" t="s">
        <v>444</v>
      </c>
      <c r="M6" s="206">
        <v>6</v>
      </c>
      <c r="N6" s="206">
        <v>317</v>
      </c>
      <c r="P6" s="187">
        <v>5</v>
      </c>
      <c r="Q6" s="216" t="s">
        <v>309</v>
      </c>
      <c r="R6" s="217" t="s">
        <v>335</v>
      </c>
      <c r="S6" s="217" t="s">
        <v>339</v>
      </c>
      <c r="T6" s="217">
        <v>1</v>
      </c>
      <c r="U6" s="216">
        <f t="shared" si="0"/>
        <v>36</v>
      </c>
    </row>
    <row r="7" spans="9:21" ht="16.5" thickTop="1" thickBot="1">
      <c r="I7" s="206">
        <v>3</v>
      </c>
      <c r="J7" s="206" t="s">
        <v>1003</v>
      </c>
      <c r="K7" s="206" t="s">
        <v>1005</v>
      </c>
      <c r="L7" s="206" t="s">
        <v>1004</v>
      </c>
      <c r="M7" s="206">
        <v>3</v>
      </c>
      <c r="N7" s="206">
        <v>174</v>
      </c>
      <c r="P7" s="187">
        <v>6</v>
      </c>
      <c r="Q7" s="216" t="s">
        <v>309</v>
      </c>
      <c r="R7" s="217" t="s">
        <v>335</v>
      </c>
      <c r="S7" s="217" t="s">
        <v>338</v>
      </c>
      <c r="T7" s="217">
        <v>3</v>
      </c>
      <c r="U7" s="216">
        <f t="shared" si="0"/>
        <v>108</v>
      </c>
    </row>
    <row r="8" spans="9:21" ht="16.5" thickTop="1" thickBot="1">
      <c r="I8" s="206"/>
      <c r="J8" s="207"/>
      <c r="K8" s="207"/>
      <c r="L8" s="207"/>
      <c r="M8" s="225">
        <f>SUM(M5:M7)</f>
        <v>27</v>
      </c>
      <c r="N8" s="226">
        <f>SUM(N5:N7)</f>
        <v>1572</v>
      </c>
      <c r="P8" s="187">
        <v>7</v>
      </c>
      <c r="Q8" s="216" t="s">
        <v>309</v>
      </c>
      <c r="R8" s="217" t="s">
        <v>335</v>
      </c>
      <c r="S8" s="217" t="s">
        <v>131</v>
      </c>
      <c r="T8" s="217">
        <v>6</v>
      </c>
      <c r="U8" s="216">
        <f t="shared" si="0"/>
        <v>216</v>
      </c>
    </row>
    <row r="9" spans="9:21" ht="16.5" thickTop="1" thickBot="1">
      <c r="I9" s="224" t="s">
        <v>37</v>
      </c>
      <c r="J9" s="224" t="s">
        <v>36</v>
      </c>
      <c r="K9" s="224" t="s">
        <v>35</v>
      </c>
      <c r="L9" s="224" t="s">
        <v>34</v>
      </c>
      <c r="M9" s="224" t="s">
        <v>20</v>
      </c>
      <c r="N9" s="224" t="s">
        <v>33</v>
      </c>
      <c r="P9" s="187">
        <v>8</v>
      </c>
      <c r="Q9" s="216" t="s">
        <v>309</v>
      </c>
      <c r="R9" s="217" t="s">
        <v>335</v>
      </c>
      <c r="S9" s="217" t="s">
        <v>336</v>
      </c>
      <c r="T9" s="217">
        <v>6</v>
      </c>
      <c r="U9" s="216">
        <f t="shared" si="0"/>
        <v>216</v>
      </c>
    </row>
    <row r="10" spans="9:21" ht="16.5" thickTop="1" thickBot="1">
      <c r="I10" s="206">
        <v>1</v>
      </c>
      <c r="J10" s="208" t="s">
        <v>1106</v>
      </c>
      <c r="K10" s="208" t="s">
        <v>979</v>
      </c>
      <c r="L10" s="209" t="s">
        <v>978</v>
      </c>
      <c r="M10" s="209">
        <v>22</v>
      </c>
      <c r="N10" s="206">
        <v>611</v>
      </c>
      <c r="P10" s="187">
        <v>9</v>
      </c>
      <c r="Q10" s="216" t="s">
        <v>309</v>
      </c>
      <c r="R10" s="217" t="s">
        <v>335</v>
      </c>
      <c r="S10" s="217" t="s">
        <v>334</v>
      </c>
      <c r="T10" s="217">
        <v>2</v>
      </c>
      <c r="U10" s="216">
        <f t="shared" si="0"/>
        <v>72</v>
      </c>
    </row>
    <row r="11" spans="9:21" ht="16.5" thickTop="1" thickBot="1">
      <c r="I11" s="206"/>
      <c r="J11" s="210"/>
      <c r="K11" s="210"/>
      <c r="L11" s="210"/>
      <c r="M11" s="227">
        <f>M10</f>
        <v>22</v>
      </c>
      <c r="N11" s="227">
        <f>SUM(N10:N10)</f>
        <v>611</v>
      </c>
      <c r="P11" s="187">
        <v>10</v>
      </c>
      <c r="Q11" s="216" t="s">
        <v>309</v>
      </c>
      <c r="R11" s="217" t="s">
        <v>331</v>
      </c>
      <c r="S11" s="217" t="s">
        <v>171</v>
      </c>
      <c r="T11" s="217">
        <v>4</v>
      </c>
      <c r="U11" s="216">
        <f t="shared" si="0"/>
        <v>144</v>
      </c>
    </row>
    <row r="12" spans="9:21" ht="16.5" thickTop="1" thickBot="1">
      <c r="P12" s="187">
        <v>11</v>
      </c>
      <c r="Q12" s="216" t="s">
        <v>309</v>
      </c>
      <c r="R12" s="217" t="s">
        <v>331</v>
      </c>
      <c r="S12" s="217" t="s">
        <v>333</v>
      </c>
      <c r="T12" s="217">
        <v>7</v>
      </c>
      <c r="U12" s="216">
        <f t="shared" si="0"/>
        <v>252</v>
      </c>
    </row>
    <row r="13" spans="9:21" ht="16.5" thickTop="1" thickBot="1">
      <c r="I13" s="224" t="s">
        <v>37</v>
      </c>
      <c r="J13" s="224" t="s">
        <v>36</v>
      </c>
      <c r="K13" s="224" t="s">
        <v>35</v>
      </c>
      <c r="L13" s="224" t="s">
        <v>34</v>
      </c>
      <c r="M13" s="224" t="s">
        <v>20</v>
      </c>
      <c r="N13" s="224" t="s">
        <v>33</v>
      </c>
      <c r="P13" s="187">
        <v>12</v>
      </c>
      <c r="Q13" s="216" t="s">
        <v>309</v>
      </c>
      <c r="R13" s="217" t="s">
        <v>326</v>
      </c>
      <c r="S13" s="217" t="s">
        <v>328</v>
      </c>
      <c r="T13" s="217">
        <v>4</v>
      </c>
      <c r="U13" s="216">
        <f t="shared" si="0"/>
        <v>144</v>
      </c>
    </row>
    <row r="14" spans="9:21" ht="16.5" customHeight="1" thickTop="1" thickBot="1">
      <c r="I14" s="187">
        <v>1</v>
      </c>
      <c r="J14" s="211" t="s">
        <v>314</v>
      </c>
      <c r="K14" s="212" t="s">
        <v>342</v>
      </c>
      <c r="L14" s="212" t="s">
        <v>344</v>
      </c>
      <c r="M14" s="212">
        <v>7</v>
      </c>
      <c r="N14" s="213">
        <f>M14*36</f>
        <v>252</v>
      </c>
      <c r="P14" s="187">
        <v>13</v>
      </c>
      <c r="Q14" s="216" t="s">
        <v>309</v>
      </c>
      <c r="R14" s="217" t="s">
        <v>326</v>
      </c>
      <c r="S14" s="217" t="s">
        <v>325</v>
      </c>
      <c r="T14" s="217">
        <v>2</v>
      </c>
      <c r="U14" s="216">
        <f t="shared" si="0"/>
        <v>72</v>
      </c>
    </row>
    <row r="15" spans="9:21" ht="16.5" thickTop="1" thickBot="1">
      <c r="I15" s="187">
        <v>2</v>
      </c>
      <c r="J15" s="211" t="s">
        <v>314</v>
      </c>
      <c r="K15" s="212" t="s">
        <v>342</v>
      </c>
      <c r="L15" s="212" t="s">
        <v>343</v>
      </c>
      <c r="M15" s="212">
        <v>3</v>
      </c>
      <c r="N15" s="213">
        <f t="shared" ref="N15:N31" si="1">M15*36</f>
        <v>108</v>
      </c>
      <c r="P15" s="187">
        <v>14</v>
      </c>
      <c r="Q15" s="216" t="s">
        <v>309</v>
      </c>
      <c r="R15" s="217" t="s">
        <v>318</v>
      </c>
      <c r="S15" s="217" t="s">
        <v>323</v>
      </c>
      <c r="T15" s="217">
        <v>1</v>
      </c>
      <c r="U15" s="216">
        <f t="shared" si="0"/>
        <v>36</v>
      </c>
    </row>
    <row r="16" spans="9:21" ht="16.5" thickTop="1" thickBot="1">
      <c r="I16" s="187">
        <v>3</v>
      </c>
      <c r="J16" s="211" t="s">
        <v>314</v>
      </c>
      <c r="K16" s="212" t="s">
        <v>342</v>
      </c>
      <c r="L16" s="212" t="s">
        <v>341</v>
      </c>
      <c r="M16" s="212">
        <v>4</v>
      </c>
      <c r="N16" s="213">
        <f t="shared" si="1"/>
        <v>144</v>
      </c>
      <c r="P16" s="187">
        <v>15</v>
      </c>
      <c r="Q16" s="216" t="s">
        <v>309</v>
      </c>
      <c r="R16" s="217" t="s">
        <v>318</v>
      </c>
      <c r="S16" s="217" t="s">
        <v>322</v>
      </c>
      <c r="T16" s="217">
        <v>1</v>
      </c>
      <c r="U16" s="216">
        <f t="shared" si="0"/>
        <v>36</v>
      </c>
    </row>
    <row r="17" spans="1:21" ht="16.5" thickTop="1" thickBot="1">
      <c r="I17" s="187">
        <v>4</v>
      </c>
      <c r="J17" s="211" t="s">
        <v>314</v>
      </c>
      <c r="K17" s="212" t="s">
        <v>316</v>
      </c>
      <c r="L17" s="212" t="s">
        <v>340</v>
      </c>
      <c r="M17" s="212">
        <v>4</v>
      </c>
      <c r="N17" s="213">
        <f t="shared" si="1"/>
        <v>144</v>
      </c>
      <c r="P17" s="187">
        <v>16</v>
      </c>
      <c r="Q17" s="216" t="s">
        <v>309</v>
      </c>
      <c r="R17" s="217" t="s">
        <v>318</v>
      </c>
      <c r="S17" s="217" t="s">
        <v>320</v>
      </c>
      <c r="T17" s="217">
        <v>4</v>
      </c>
      <c r="U17" s="216">
        <f t="shared" si="0"/>
        <v>144</v>
      </c>
    </row>
    <row r="18" spans="1:21" ht="16.5" thickTop="1" thickBot="1">
      <c r="I18" s="187">
        <v>5</v>
      </c>
      <c r="J18" s="211" t="s">
        <v>314</v>
      </c>
      <c r="K18" s="212" t="s">
        <v>316</v>
      </c>
      <c r="L18" s="212" t="s">
        <v>322</v>
      </c>
      <c r="M18" s="212">
        <v>4</v>
      </c>
      <c r="N18" s="213">
        <f t="shared" si="1"/>
        <v>144</v>
      </c>
      <c r="P18" s="187">
        <v>17</v>
      </c>
      <c r="Q18" s="216" t="s">
        <v>309</v>
      </c>
      <c r="R18" s="217" t="s">
        <v>318</v>
      </c>
      <c r="S18" s="217" t="s">
        <v>184</v>
      </c>
      <c r="T18" s="217">
        <v>8</v>
      </c>
      <c r="U18" s="216">
        <f t="shared" si="0"/>
        <v>288</v>
      </c>
    </row>
    <row r="19" spans="1:21" ht="16.5" thickTop="1" thickBot="1">
      <c r="I19" s="187">
        <v>6</v>
      </c>
      <c r="J19" s="211" t="s">
        <v>314</v>
      </c>
      <c r="K19" s="212" t="s">
        <v>316</v>
      </c>
      <c r="L19" s="212" t="s">
        <v>76</v>
      </c>
      <c r="M19" s="212">
        <v>4</v>
      </c>
      <c r="N19" s="213">
        <f>M19*36</f>
        <v>144</v>
      </c>
      <c r="P19" s="187">
        <v>18</v>
      </c>
      <c r="Q19" s="216" t="s">
        <v>309</v>
      </c>
      <c r="R19" s="217" t="s">
        <v>318</v>
      </c>
      <c r="S19" s="217" t="s">
        <v>319</v>
      </c>
      <c r="T19" s="217">
        <v>3</v>
      </c>
      <c r="U19" s="216">
        <f t="shared" si="0"/>
        <v>108</v>
      </c>
    </row>
    <row r="20" spans="1:21" ht="16.5" thickTop="1" thickBot="1">
      <c r="I20" s="187">
        <v>7</v>
      </c>
      <c r="J20" s="211" t="s">
        <v>314</v>
      </c>
      <c r="K20" s="212" t="s">
        <v>316</v>
      </c>
      <c r="L20" s="212" t="s">
        <v>256</v>
      </c>
      <c r="M20" s="212">
        <v>7</v>
      </c>
      <c r="N20" s="213">
        <f t="shared" si="1"/>
        <v>252</v>
      </c>
      <c r="P20" s="187">
        <v>19</v>
      </c>
      <c r="Q20" s="216" t="s">
        <v>309</v>
      </c>
      <c r="R20" s="217" t="s">
        <v>318</v>
      </c>
      <c r="S20" s="217" t="s">
        <v>281</v>
      </c>
      <c r="T20" s="217">
        <v>1</v>
      </c>
      <c r="U20" s="216">
        <f t="shared" si="0"/>
        <v>36</v>
      </c>
    </row>
    <row r="21" spans="1:21" ht="16.5" thickTop="1" thickBot="1">
      <c r="I21" s="187">
        <v>8</v>
      </c>
      <c r="J21" s="211" t="s">
        <v>314</v>
      </c>
      <c r="K21" s="212" t="s">
        <v>316</v>
      </c>
      <c r="L21" s="212" t="s">
        <v>337</v>
      </c>
      <c r="M21" s="212">
        <v>5</v>
      </c>
      <c r="N21" s="213">
        <f t="shared" si="1"/>
        <v>180</v>
      </c>
      <c r="P21" s="187">
        <v>20</v>
      </c>
      <c r="Q21" s="216" t="s">
        <v>309</v>
      </c>
      <c r="R21" s="217" t="s">
        <v>318</v>
      </c>
      <c r="S21" s="217" t="s">
        <v>317</v>
      </c>
      <c r="T21" s="217">
        <v>1</v>
      </c>
      <c r="U21" s="216">
        <f t="shared" si="0"/>
        <v>36</v>
      </c>
    </row>
    <row r="22" spans="1:21" ht="16.5" thickTop="1" thickBot="1">
      <c r="I22" s="187">
        <v>9</v>
      </c>
      <c r="J22" s="211" t="s">
        <v>314</v>
      </c>
      <c r="K22" s="212" t="s">
        <v>316</v>
      </c>
      <c r="L22" s="212" t="s">
        <v>107</v>
      </c>
      <c r="M22" s="212">
        <v>3</v>
      </c>
      <c r="N22" s="213">
        <f t="shared" si="1"/>
        <v>108</v>
      </c>
      <c r="P22" s="187">
        <v>21</v>
      </c>
      <c r="Q22" s="216" t="s">
        <v>309</v>
      </c>
      <c r="R22" s="218" t="s">
        <v>1010</v>
      </c>
      <c r="S22" s="219" t="s">
        <v>1011</v>
      </c>
      <c r="T22" s="218">
        <v>8</v>
      </c>
      <c r="U22" s="216">
        <f>T22*36</f>
        <v>288</v>
      </c>
    </row>
    <row r="23" spans="1:21" ht="16.5" thickTop="1" thickBot="1">
      <c r="I23" s="187">
        <v>10</v>
      </c>
      <c r="J23" s="211" t="s">
        <v>314</v>
      </c>
      <c r="K23" s="212" t="s">
        <v>316</v>
      </c>
      <c r="L23" s="212">
        <v>5</v>
      </c>
      <c r="M23" s="212">
        <v>1</v>
      </c>
      <c r="N23" s="213">
        <f t="shared" si="1"/>
        <v>36</v>
      </c>
      <c r="P23" s="187">
        <v>22</v>
      </c>
      <c r="Q23" s="216" t="s">
        <v>309</v>
      </c>
      <c r="R23" s="218" t="s">
        <v>1012</v>
      </c>
      <c r="S23" s="219">
        <v>40</v>
      </c>
      <c r="T23" s="218">
        <v>6</v>
      </c>
      <c r="U23" s="216">
        <f t="shared" ref="U23:U25" si="2">T23*36</f>
        <v>216</v>
      </c>
    </row>
    <row r="24" spans="1:21" ht="16.5" thickTop="1" thickBot="1">
      <c r="I24" s="187">
        <v>11</v>
      </c>
      <c r="J24" s="211" t="s">
        <v>314</v>
      </c>
      <c r="K24" s="212" t="s">
        <v>316</v>
      </c>
      <c r="L24" s="212" t="s">
        <v>136</v>
      </c>
      <c r="M24" s="212">
        <v>7</v>
      </c>
      <c r="N24" s="213">
        <f t="shared" si="1"/>
        <v>252</v>
      </c>
      <c r="P24" s="187">
        <v>23</v>
      </c>
      <c r="Q24" s="216" t="s">
        <v>309</v>
      </c>
      <c r="R24" s="217" t="s">
        <v>318</v>
      </c>
      <c r="S24" s="219" t="s">
        <v>1013</v>
      </c>
      <c r="T24" s="218">
        <v>4</v>
      </c>
      <c r="U24" s="216">
        <f t="shared" si="2"/>
        <v>144</v>
      </c>
    </row>
    <row r="25" spans="1:21" ht="16.5" thickTop="1" thickBot="1">
      <c r="I25" s="187">
        <v>12</v>
      </c>
      <c r="J25" s="211" t="s">
        <v>314</v>
      </c>
      <c r="K25" s="212" t="s">
        <v>307</v>
      </c>
      <c r="L25" s="212" t="s">
        <v>332</v>
      </c>
      <c r="M25" s="212">
        <v>4</v>
      </c>
      <c r="N25" s="213">
        <f t="shared" si="1"/>
        <v>144</v>
      </c>
      <c r="P25" s="187">
        <v>24</v>
      </c>
      <c r="Q25" s="216" t="s">
        <v>309</v>
      </c>
      <c r="R25" s="218" t="s">
        <v>1012</v>
      </c>
      <c r="S25" s="219" t="s">
        <v>330</v>
      </c>
      <c r="T25" s="218">
        <v>5</v>
      </c>
      <c r="U25" s="216">
        <f t="shared" si="2"/>
        <v>180</v>
      </c>
    </row>
    <row r="26" spans="1:21" ht="16.5" thickTop="1" thickBot="1">
      <c r="A26" s="404" t="s">
        <v>564</v>
      </c>
      <c r="B26" s="404"/>
      <c r="C26" s="404"/>
      <c r="D26" s="404"/>
      <c r="E26" s="404"/>
      <c r="F26" s="404"/>
      <c r="I26" s="187">
        <v>13</v>
      </c>
      <c r="J26" s="211" t="s">
        <v>314</v>
      </c>
      <c r="K26" s="212" t="s">
        <v>307</v>
      </c>
      <c r="L26" s="212" t="s">
        <v>329</v>
      </c>
      <c r="M26" s="212">
        <v>7</v>
      </c>
      <c r="N26" s="213">
        <f t="shared" si="1"/>
        <v>252</v>
      </c>
      <c r="P26" s="187">
        <v>25</v>
      </c>
      <c r="Q26" s="216" t="s">
        <v>309</v>
      </c>
      <c r="R26" s="217" t="s">
        <v>335</v>
      </c>
      <c r="S26" s="220" t="s">
        <v>250</v>
      </c>
      <c r="T26" s="218">
        <v>1</v>
      </c>
      <c r="U26" s="216">
        <f t="shared" ref="U26" si="3">T26*36</f>
        <v>36</v>
      </c>
    </row>
    <row r="27" spans="1:21" ht="30.75" customHeight="1" thickTop="1" thickBot="1">
      <c r="A27" s="182" t="s">
        <v>123</v>
      </c>
      <c r="B27" s="182" t="s">
        <v>1041</v>
      </c>
      <c r="C27" s="138" t="s">
        <v>122</v>
      </c>
      <c r="D27" s="182" t="s">
        <v>121</v>
      </c>
      <c r="E27" s="182" t="s">
        <v>120</v>
      </c>
      <c r="F27" s="182" t="s">
        <v>119</v>
      </c>
      <c r="H27" s="26"/>
      <c r="I27" s="187">
        <v>14</v>
      </c>
      <c r="J27" s="211" t="s">
        <v>314</v>
      </c>
      <c r="K27" s="212" t="s">
        <v>294</v>
      </c>
      <c r="L27" s="212" t="s">
        <v>327</v>
      </c>
      <c r="M27" s="212">
        <v>2</v>
      </c>
      <c r="N27" s="213">
        <f t="shared" si="1"/>
        <v>72</v>
      </c>
      <c r="P27" s="187">
        <v>26</v>
      </c>
      <c r="Q27" s="216" t="s">
        <v>309</v>
      </c>
      <c r="R27" s="217" t="s">
        <v>335</v>
      </c>
      <c r="S27" s="220" t="s">
        <v>317</v>
      </c>
      <c r="T27" s="218">
        <v>1</v>
      </c>
      <c r="U27" s="216">
        <f t="shared" ref="U27:U30" si="4">T27*36</f>
        <v>36</v>
      </c>
    </row>
    <row r="28" spans="1:21" ht="17.25" customHeight="1" thickTop="1" thickBot="1">
      <c r="A28" s="405" t="s">
        <v>117</v>
      </c>
      <c r="B28" s="405"/>
      <c r="C28" s="405"/>
      <c r="D28" s="183">
        <v>750</v>
      </c>
      <c r="E28" s="183">
        <v>420</v>
      </c>
      <c r="F28" s="183">
        <v>250</v>
      </c>
      <c r="I28" s="187">
        <v>15</v>
      </c>
      <c r="J28" s="211" t="s">
        <v>314</v>
      </c>
      <c r="K28" s="212" t="s">
        <v>294</v>
      </c>
      <c r="L28" s="212" t="s">
        <v>324</v>
      </c>
      <c r="M28" s="212">
        <v>6</v>
      </c>
      <c r="N28" s="213">
        <f t="shared" si="1"/>
        <v>216</v>
      </c>
      <c r="P28" s="187">
        <v>27</v>
      </c>
      <c r="Q28" s="216" t="s">
        <v>309</v>
      </c>
      <c r="R28" s="217" t="s">
        <v>326</v>
      </c>
      <c r="S28" s="220">
        <v>83</v>
      </c>
      <c r="T28" s="218">
        <v>2</v>
      </c>
      <c r="U28" s="216">
        <f t="shared" si="4"/>
        <v>72</v>
      </c>
    </row>
    <row r="29" spans="1:21" ht="17.25" customHeight="1" thickTop="1" thickBot="1">
      <c r="A29" s="184" t="s">
        <v>314</v>
      </c>
      <c r="B29" s="184" t="s">
        <v>1094</v>
      </c>
      <c r="C29" s="185">
        <f>M41</f>
        <v>120</v>
      </c>
      <c r="D29" s="186">
        <f>C29*D28</f>
        <v>90000</v>
      </c>
      <c r="E29" s="186">
        <f>C29*E28</f>
        <v>50400</v>
      </c>
      <c r="F29" s="186">
        <f>C29*F28</f>
        <v>30000</v>
      </c>
      <c r="I29" s="187">
        <v>16</v>
      </c>
      <c r="J29" s="211" t="s">
        <v>314</v>
      </c>
      <c r="K29" s="212" t="s">
        <v>294</v>
      </c>
      <c r="L29" s="212" t="s">
        <v>79</v>
      </c>
      <c r="M29" s="212">
        <v>3</v>
      </c>
      <c r="N29" s="213">
        <f t="shared" si="1"/>
        <v>108</v>
      </c>
      <c r="P29" s="187">
        <v>28</v>
      </c>
      <c r="Q29" s="216" t="s">
        <v>309</v>
      </c>
      <c r="R29" s="217" t="s">
        <v>326</v>
      </c>
      <c r="S29" s="220">
        <v>89</v>
      </c>
      <c r="T29" s="218">
        <v>7</v>
      </c>
      <c r="U29" s="216">
        <f t="shared" si="4"/>
        <v>252</v>
      </c>
    </row>
    <row r="30" spans="1:21" ht="18" customHeight="1" thickTop="1" thickBot="1">
      <c r="A30" s="184" t="s">
        <v>252</v>
      </c>
      <c r="B30" s="184" t="s">
        <v>1094</v>
      </c>
      <c r="C30" s="185">
        <f>M76</f>
        <v>98</v>
      </c>
      <c r="D30" s="186">
        <f>C30*D28</f>
        <v>73500</v>
      </c>
      <c r="E30" s="186">
        <f>C30*E28</f>
        <v>41160</v>
      </c>
      <c r="F30" s="186">
        <f>C30*F28</f>
        <v>24500</v>
      </c>
      <c r="I30" s="187">
        <v>17</v>
      </c>
      <c r="J30" s="211" t="s">
        <v>314</v>
      </c>
      <c r="K30" s="212" t="s">
        <v>294</v>
      </c>
      <c r="L30" s="212" t="s">
        <v>321</v>
      </c>
      <c r="M30" s="212">
        <v>4</v>
      </c>
      <c r="N30" s="213">
        <f t="shared" si="1"/>
        <v>144</v>
      </c>
      <c r="P30" s="187">
        <v>29</v>
      </c>
      <c r="Q30" s="216" t="s">
        <v>309</v>
      </c>
      <c r="R30" s="217" t="s">
        <v>318</v>
      </c>
      <c r="S30" s="217" t="s">
        <v>1219</v>
      </c>
      <c r="T30" s="218">
        <v>4</v>
      </c>
      <c r="U30" s="216">
        <f t="shared" si="4"/>
        <v>144</v>
      </c>
    </row>
    <row r="31" spans="1:21" ht="18.75" customHeight="1" thickTop="1" thickBot="1">
      <c r="A31" s="184" t="s">
        <v>236</v>
      </c>
      <c r="B31" s="184" t="s">
        <v>1094</v>
      </c>
      <c r="C31" s="187">
        <f>M103</f>
        <v>103</v>
      </c>
      <c r="D31" s="186">
        <f>C31*D28</f>
        <v>77250</v>
      </c>
      <c r="E31" s="186">
        <f>C31*E28</f>
        <v>43260</v>
      </c>
      <c r="F31" s="186">
        <f>C31*F28</f>
        <v>25750</v>
      </c>
      <c r="I31" s="187">
        <v>18</v>
      </c>
      <c r="J31" s="211" t="s">
        <v>314</v>
      </c>
      <c r="K31" s="212" t="s">
        <v>294</v>
      </c>
      <c r="L31" s="212" t="s">
        <v>69</v>
      </c>
      <c r="M31" s="212">
        <v>4</v>
      </c>
      <c r="N31" s="213">
        <f t="shared" si="1"/>
        <v>144</v>
      </c>
      <c r="P31" s="187"/>
      <c r="Q31" s="221"/>
      <c r="R31" s="221"/>
      <c r="S31" s="221"/>
      <c r="T31" s="231">
        <f>SUM(T2:T30)</f>
        <v>106</v>
      </c>
      <c r="U31" s="231">
        <f>SUM(U10:U30)</f>
        <v>2736</v>
      </c>
    </row>
    <row r="32" spans="1:21" ht="16.5" thickTop="1" thickBot="1">
      <c r="A32" s="184" t="s">
        <v>309</v>
      </c>
      <c r="B32" s="184" t="s">
        <v>1094</v>
      </c>
      <c r="C32" s="185">
        <f>T31</f>
        <v>106</v>
      </c>
      <c r="D32" s="186">
        <f>C32*D28</f>
        <v>79500</v>
      </c>
      <c r="E32" s="186">
        <f>E28*C32</f>
        <v>44520</v>
      </c>
      <c r="F32" s="186">
        <f>C32*F28</f>
        <v>26500</v>
      </c>
      <c r="I32" s="187">
        <v>19</v>
      </c>
      <c r="J32" s="211" t="s">
        <v>314</v>
      </c>
      <c r="K32" s="214" t="s">
        <v>316</v>
      </c>
      <c r="L32" s="214" t="s">
        <v>315</v>
      </c>
      <c r="M32" s="214">
        <v>7</v>
      </c>
      <c r="N32" s="215">
        <f t="shared" ref="N32:N40" si="5">M32*36</f>
        <v>252</v>
      </c>
    </row>
    <row r="33" spans="1:21" ht="16.5" thickTop="1" thickBot="1">
      <c r="A33" s="184" t="s">
        <v>262</v>
      </c>
      <c r="B33" s="184" t="s">
        <v>1094</v>
      </c>
      <c r="C33" s="185">
        <f>T90</f>
        <v>172</v>
      </c>
      <c r="D33" s="186">
        <f>C33*D28</f>
        <v>129000</v>
      </c>
      <c r="E33" s="186">
        <f>E28*C33</f>
        <v>72240</v>
      </c>
      <c r="F33" s="186">
        <f>F28*C33</f>
        <v>43000</v>
      </c>
      <c r="I33" s="187">
        <v>20</v>
      </c>
      <c r="J33" s="211" t="s">
        <v>314</v>
      </c>
      <c r="K33" s="214" t="s">
        <v>245</v>
      </c>
      <c r="L33" s="214" t="s">
        <v>313</v>
      </c>
      <c r="M33" s="214">
        <v>5</v>
      </c>
      <c r="N33" s="215">
        <f t="shared" si="5"/>
        <v>180</v>
      </c>
    </row>
    <row r="34" spans="1:21" ht="16.5" thickTop="1" thickBot="1">
      <c r="A34" s="188" t="s">
        <v>5</v>
      </c>
      <c r="B34" s="188"/>
      <c r="C34" s="189">
        <f>SUM(C29:C33)</f>
        <v>599</v>
      </c>
      <c r="D34" s="190">
        <f>SUM(D29:D33)</f>
        <v>449250</v>
      </c>
      <c r="E34" s="190">
        <f>SUM(E29:E33)</f>
        <v>251580</v>
      </c>
      <c r="F34" s="190">
        <f>SUM(F29:F33)</f>
        <v>149750</v>
      </c>
      <c r="I34" s="187">
        <v>21</v>
      </c>
      <c r="J34" s="211" t="s">
        <v>314</v>
      </c>
      <c r="K34" s="214" t="s">
        <v>260</v>
      </c>
      <c r="L34" s="214" t="s">
        <v>311</v>
      </c>
      <c r="M34" s="214">
        <v>7</v>
      </c>
      <c r="N34" s="215">
        <f t="shared" si="5"/>
        <v>252</v>
      </c>
      <c r="P34" s="224" t="s">
        <v>37</v>
      </c>
      <c r="Q34" s="224" t="s">
        <v>36</v>
      </c>
      <c r="R34" s="224" t="s">
        <v>35</v>
      </c>
      <c r="S34" s="224" t="s">
        <v>34</v>
      </c>
      <c r="T34" s="224" t="s">
        <v>20</v>
      </c>
      <c r="U34" s="224" t="s">
        <v>33</v>
      </c>
    </row>
    <row r="35" spans="1:21" ht="16.5" thickTop="1" thickBot="1">
      <c r="A35" s="405" t="s">
        <v>117</v>
      </c>
      <c r="B35" s="405"/>
      <c r="C35" s="405"/>
      <c r="D35" s="183">
        <v>1400</v>
      </c>
      <c r="E35" s="183">
        <v>750</v>
      </c>
      <c r="F35" s="183">
        <v>430</v>
      </c>
      <c r="I35" s="187">
        <v>22</v>
      </c>
      <c r="J35" s="211" t="s">
        <v>314</v>
      </c>
      <c r="K35" s="214" t="s">
        <v>307</v>
      </c>
      <c r="L35" s="214" t="s">
        <v>92</v>
      </c>
      <c r="M35" s="214">
        <v>1</v>
      </c>
      <c r="N35" s="215">
        <f t="shared" si="5"/>
        <v>36</v>
      </c>
      <c r="P35" s="187">
        <v>1</v>
      </c>
      <c r="Q35" s="222" t="s">
        <v>262</v>
      </c>
      <c r="R35" s="217" t="s">
        <v>306</v>
      </c>
      <c r="S35" s="217" t="s">
        <v>239</v>
      </c>
      <c r="T35" s="217">
        <v>3</v>
      </c>
      <c r="U35" s="216">
        <f>T35*36</f>
        <v>108</v>
      </c>
    </row>
    <row r="36" spans="1:21" ht="16.5" thickTop="1" thickBot="1">
      <c r="A36" s="184" t="s">
        <v>1106</v>
      </c>
      <c r="B36" s="184" t="s">
        <v>1094</v>
      </c>
      <c r="C36" s="185">
        <f>M11</f>
        <v>22</v>
      </c>
      <c r="D36" s="186">
        <f>C36*D35</f>
        <v>30800</v>
      </c>
      <c r="E36" s="186">
        <f>C36*E35</f>
        <v>16500</v>
      </c>
      <c r="F36" s="186">
        <f>C36*F35</f>
        <v>9460</v>
      </c>
      <c r="I36" s="187">
        <v>23</v>
      </c>
      <c r="J36" s="211" t="s">
        <v>314</v>
      </c>
      <c r="K36" s="214" t="s">
        <v>307</v>
      </c>
      <c r="L36" s="214">
        <v>72</v>
      </c>
      <c r="M36" s="214">
        <v>1</v>
      </c>
      <c r="N36" s="215">
        <f t="shared" si="5"/>
        <v>36</v>
      </c>
      <c r="P36" s="187">
        <v>2</v>
      </c>
      <c r="Q36" s="222" t="s">
        <v>262</v>
      </c>
      <c r="R36" s="217" t="s">
        <v>306</v>
      </c>
      <c r="S36" s="217" t="s">
        <v>310</v>
      </c>
      <c r="T36" s="217">
        <v>4</v>
      </c>
      <c r="U36" s="216">
        <f t="shared" ref="U36:U73" si="6">T36*36</f>
        <v>144</v>
      </c>
    </row>
    <row r="37" spans="1:21" ht="16.5" thickTop="1" thickBot="1">
      <c r="A37" s="188" t="s">
        <v>5</v>
      </c>
      <c r="B37" s="188"/>
      <c r="C37" s="189">
        <f>SUM(C36)</f>
        <v>22</v>
      </c>
      <c r="D37" s="191">
        <f>SUM(D36)</f>
        <v>30800</v>
      </c>
      <c r="E37" s="191">
        <f>SUM(E36)</f>
        <v>16500</v>
      </c>
      <c r="F37" s="191">
        <f>SUM(F36)</f>
        <v>9460</v>
      </c>
      <c r="I37" s="187">
        <v>24</v>
      </c>
      <c r="J37" s="211" t="s">
        <v>314</v>
      </c>
      <c r="K37" s="214" t="s">
        <v>294</v>
      </c>
      <c r="L37" s="214" t="s">
        <v>169</v>
      </c>
      <c r="M37" s="214">
        <v>9</v>
      </c>
      <c r="N37" s="215">
        <f t="shared" si="5"/>
        <v>324</v>
      </c>
      <c r="P37" s="187">
        <v>3</v>
      </c>
      <c r="Q37" s="222" t="s">
        <v>262</v>
      </c>
      <c r="R37" s="217" t="s">
        <v>306</v>
      </c>
      <c r="S37" s="217" t="s">
        <v>308</v>
      </c>
      <c r="T37" s="217">
        <v>2</v>
      </c>
      <c r="U37" s="216">
        <f t="shared" si="6"/>
        <v>72</v>
      </c>
    </row>
    <row r="38" spans="1:21" ht="16.5" thickTop="1" thickBot="1">
      <c r="A38" s="405" t="s">
        <v>117</v>
      </c>
      <c r="B38" s="405"/>
      <c r="C38" s="405"/>
      <c r="D38" s="183">
        <v>1650</v>
      </c>
      <c r="E38" s="183">
        <v>900</v>
      </c>
      <c r="F38" s="183">
        <v>540</v>
      </c>
      <c r="G38" s="26"/>
      <c r="I38" s="187">
        <v>25</v>
      </c>
      <c r="J38" s="211" t="s">
        <v>314</v>
      </c>
      <c r="K38" s="214" t="s">
        <v>294</v>
      </c>
      <c r="L38" s="214" t="s">
        <v>301</v>
      </c>
      <c r="M38" s="214">
        <v>4</v>
      </c>
      <c r="N38" s="215">
        <f t="shared" si="5"/>
        <v>144</v>
      </c>
      <c r="P38" s="187">
        <v>4</v>
      </c>
      <c r="Q38" s="222" t="s">
        <v>262</v>
      </c>
      <c r="R38" s="217" t="s">
        <v>306</v>
      </c>
      <c r="S38" s="217" t="s">
        <v>305</v>
      </c>
      <c r="T38" s="217">
        <v>2</v>
      </c>
      <c r="U38" s="216">
        <f t="shared" si="6"/>
        <v>72</v>
      </c>
    </row>
    <row r="39" spans="1:21" ht="16.5" thickTop="1" thickBot="1">
      <c r="A39" s="184" t="s">
        <v>1003</v>
      </c>
      <c r="B39" s="184" t="s">
        <v>1094</v>
      </c>
      <c r="C39" s="185">
        <f>M8</f>
        <v>27</v>
      </c>
      <c r="D39" s="186">
        <f>C39*D38</f>
        <v>44550</v>
      </c>
      <c r="E39" s="186">
        <f>C39*E38</f>
        <v>24300</v>
      </c>
      <c r="F39" s="186">
        <f>C39*F38</f>
        <v>14580</v>
      </c>
      <c r="I39" s="187">
        <v>26</v>
      </c>
      <c r="J39" s="211" t="s">
        <v>314</v>
      </c>
      <c r="K39" s="214" t="s">
        <v>294</v>
      </c>
      <c r="L39" s="214" t="s">
        <v>300</v>
      </c>
      <c r="M39" s="214">
        <v>1</v>
      </c>
      <c r="N39" s="215">
        <f t="shared" si="5"/>
        <v>36</v>
      </c>
      <c r="P39" s="187">
        <v>5</v>
      </c>
      <c r="Q39" s="222" t="s">
        <v>262</v>
      </c>
      <c r="R39" s="217" t="s">
        <v>302</v>
      </c>
      <c r="S39" s="217" t="s">
        <v>304</v>
      </c>
      <c r="T39" s="217">
        <v>2</v>
      </c>
      <c r="U39" s="216">
        <f t="shared" si="6"/>
        <v>72</v>
      </c>
    </row>
    <row r="40" spans="1:21" ht="16.5" thickTop="1" thickBot="1">
      <c r="A40" s="188" t="s">
        <v>5</v>
      </c>
      <c r="B40" s="192"/>
      <c r="C40" s="192">
        <f>SUM(C39:C39)</f>
        <v>27</v>
      </c>
      <c r="D40" s="190">
        <f>SUM(D39:D39)</f>
        <v>44550</v>
      </c>
      <c r="E40" s="190">
        <f>SUM(E39:E39)</f>
        <v>24300</v>
      </c>
      <c r="F40" s="190">
        <f>SUM(F39:F39)</f>
        <v>14580</v>
      </c>
      <c r="I40" s="187">
        <v>27</v>
      </c>
      <c r="J40" s="211" t="s">
        <v>314</v>
      </c>
      <c r="K40" s="214" t="s">
        <v>294</v>
      </c>
      <c r="L40" s="214" t="s">
        <v>298</v>
      </c>
      <c r="M40" s="214">
        <v>6</v>
      </c>
      <c r="N40" s="215">
        <f t="shared" si="5"/>
        <v>216</v>
      </c>
      <c r="P40" s="187">
        <v>6</v>
      </c>
      <c r="Q40" s="222" t="s">
        <v>262</v>
      </c>
      <c r="R40" s="217" t="s">
        <v>302</v>
      </c>
      <c r="S40" s="217" t="s">
        <v>136</v>
      </c>
      <c r="T40" s="217">
        <v>2</v>
      </c>
      <c r="U40" s="216">
        <f t="shared" si="6"/>
        <v>72</v>
      </c>
    </row>
    <row r="41" spans="1:21" ht="16.5" thickTop="1" thickBot="1">
      <c r="I41" s="187"/>
      <c r="J41" s="187"/>
      <c r="K41" s="187"/>
      <c r="L41" s="187"/>
      <c r="M41" s="228">
        <f>SUM(M14:M40)</f>
        <v>120</v>
      </c>
      <c r="N41" s="228">
        <f>SUM(N14:N40)</f>
        <v>4320</v>
      </c>
      <c r="P41" s="187">
        <v>7</v>
      </c>
      <c r="Q41" s="222" t="s">
        <v>262</v>
      </c>
      <c r="R41" s="217" t="s">
        <v>297</v>
      </c>
      <c r="S41" s="217" t="s">
        <v>220</v>
      </c>
      <c r="T41" s="217">
        <v>7</v>
      </c>
      <c r="U41" s="216">
        <f t="shared" si="6"/>
        <v>252</v>
      </c>
    </row>
    <row r="42" spans="1:21" ht="26.25" customHeight="1" thickTop="1" thickBot="1">
      <c r="A42" s="193" t="s">
        <v>123</v>
      </c>
      <c r="B42" s="193" t="s">
        <v>1041</v>
      </c>
      <c r="C42" s="150" t="s">
        <v>1025</v>
      </c>
      <c r="D42" s="158" t="s">
        <v>1180</v>
      </c>
      <c r="E42" s="158" t="s">
        <v>1179</v>
      </c>
      <c r="I42" s="187"/>
      <c r="J42" s="187"/>
      <c r="K42" s="187"/>
      <c r="L42" s="187"/>
      <c r="M42" s="187"/>
      <c r="N42" s="187"/>
      <c r="P42" s="187">
        <v>8</v>
      </c>
      <c r="Q42" s="222" t="s">
        <v>262</v>
      </c>
      <c r="R42" s="217" t="s">
        <v>297</v>
      </c>
      <c r="S42" s="217" t="s">
        <v>299</v>
      </c>
      <c r="T42" s="217">
        <v>5</v>
      </c>
      <c r="U42" s="216">
        <f t="shared" si="6"/>
        <v>180</v>
      </c>
    </row>
    <row r="43" spans="1:21" ht="17.25" thickTop="1" thickBot="1">
      <c r="A43" s="406" t="s">
        <v>1024</v>
      </c>
      <c r="B43" s="406"/>
      <c r="C43" s="406"/>
      <c r="D43" s="194">
        <v>8000</v>
      </c>
      <c r="E43" s="194">
        <v>6000</v>
      </c>
      <c r="I43" s="224" t="s">
        <v>37</v>
      </c>
      <c r="J43" s="224" t="s">
        <v>36</v>
      </c>
      <c r="K43" s="224" t="s">
        <v>35</v>
      </c>
      <c r="L43" s="224" t="s">
        <v>34</v>
      </c>
      <c r="M43" s="224" t="s">
        <v>20</v>
      </c>
      <c r="N43" s="224" t="s">
        <v>33</v>
      </c>
      <c r="P43" s="187">
        <v>9</v>
      </c>
      <c r="Q43" s="222" t="s">
        <v>262</v>
      </c>
      <c r="R43" s="217" t="s">
        <v>297</v>
      </c>
      <c r="S43" s="217" t="s">
        <v>83</v>
      </c>
      <c r="T43" s="217">
        <v>1</v>
      </c>
      <c r="U43" s="216">
        <f t="shared" si="6"/>
        <v>36</v>
      </c>
    </row>
    <row r="44" spans="1:21" ht="17.25" thickTop="1" thickBot="1">
      <c r="A44" s="195" t="s">
        <v>1052</v>
      </c>
      <c r="B44" s="196" t="s">
        <v>1042</v>
      </c>
      <c r="C44" s="197">
        <v>1</v>
      </c>
      <c r="D44" s="198">
        <f>D43*C44</f>
        <v>8000</v>
      </c>
      <c r="E44" s="198">
        <f>C44*E43</f>
        <v>6000</v>
      </c>
      <c r="I44" s="187">
        <v>1</v>
      </c>
      <c r="J44" s="208" t="s">
        <v>252</v>
      </c>
      <c r="K44" s="214" t="s">
        <v>285</v>
      </c>
      <c r="L44" s="214" t="s">
        <v>265</v>
      </c>
      <c r="M44" s="214">
        <v>5</v>
      </c>
      <c r="N44" s="215">
        <f t="shared" ref="N44:N52" si="7">M44*36</f>
        <v>180</v>
      </c>
      <c r="P44" s="187">
        <v>10</v>
      </c>
      <c r="Q44" s="222" t="s">
        <v>262</v>
      </c>
      <c r="R44" s="217" t="s">
        <v>296</v>
      </c>
      <c r="S44" s="217" t="s">
        <v>295</v>
      </c>
      <c r="T44" s="217">
        <v>2</v>
      </c>
      <c r="U44" s="216">
        <f t="shared" si="6"/>
        <v>72</v>
      </c>
    </row>
    <row r="45" spans="1:21" ht="17.25" thickTop="1" thickBot="1">
      <c r="A45" s="199" t="s">
        <v>5</v>
      </c>
      <c r="B45" s="199"/>
      <c r="C45" s="200">
        <f>M2</f>
        <v>1</v>
      </c>
      <c r="D45" s="194">
        <f>SUM(D44)</f>
        <v>8000</v>
      </c>
      <c r="E45" s="194">
        <f>SUM(E44)</f>
        <v>6000</v>
      </c>
      <c r="I45" s="187">
        <v>2</v>
      </c>
      <c r="J45" s="208" t="s">
        <v>252</v>
      </c>
      <c r="K45" s="214" t="s">
        <v>285</v>
      </c>
      <c r="L45" s="214" t="s">
        <v>292</v>
      </c>
      <c r="M45" s="214">
        <v>3</v>
      </c>
      <c r="N45" s="215">
        <f t="shared" si="7"/>
        <v>108</v>
      </c>
      <c r="P45" s="187">
        <v>11</v>
      </c>
      <c r="Q45" s="222" t="s">
        <v>262</v>
      </c>
      <c r="R45" s="217" t="s">
        <v>293</v>
      </c>
      <c r="S45" s="217" t="s">
        <v>76</v>
      </c>
      <c r="T45" s="217">
        <v>4</v>
      </c>
      <c r="U45" s="216">
        <f t="shared" si="6"/>
        <v>144</v>
      </c>
    </row>
    <row r="46" spans="1:21" ht="16.5" thickTop="1" thickBot="1">
      <c r="I46" s="187">
        <v>3</v>
      </c>
      <c r="J46" s="208" t="s">
        <v>252</v>
      </c>
      <c r="K46" s="214" t="s">
        <v>285</v>
      </c>
      <c r="L46" s="214" t="s">
        <v>291</v>
      </c>
      <c r="M46" s="214">
        <v>2</v>
      </c>
      <c r="N46" s="215">
        <f t="shared" si="7"/>
        <v>72</v>
      </c>
      <c r="P46" s="187">
        <v>12</v>
      </c>
      <c r="Q46" s="222" t="s">
        <v>262</v>
      </c>
      <c r="R46" s="217" t="s">
        <v>293</v>
      </c>
      <c r="S46" s="217" t="s">
        <v>79</v>
      </c>
      <c r="T46" s="217">
        <v>4</v>
      </c>
      <c r="U46" s="216">
        <f t="shared" si="6"/>
        <v>144</v>
      </c>
    </row>
    <row r="47" spans="1:21" ht="16.5" thickTop="1" thickBot="1">
      <c r="I47" s="187">
        <v>4</v>
      </c>
      <c r="J47" s="208" t="s">
        <v>252</v>
      </c>
      <c r="K47" s="214" t="s">
        <v>285</v>
      </c>
      <c r="L47" s="214" t="s">
        <v>289</v>
      </c>
      <c r="M47" s="214">
        <v>4</v>
      </c>
      <c r="N47" s="215">
        <f t="shared" si="7"/>
        <v>144</v>
      </c>
      <c r="P47" s="187">
        <v>13</v>
      </c>
      <c r="Q47" s="222" t="s">
        <v>262</v>
      </c>
      <c r="R47" s="217" t="s">
        <v>280</v>
      </c>
      <c r="S47" s="217">
        <v>1</v>
      </c>
      <c r="T47" s="217">
        <v>2</v>
      </c>
      <c r="U47" s="216">
        <f t="shared" si="6"/>
        <v>72</v>
      </c>
    </row>
    <row r="48" spans="1:21" ht="16.5" thickTop="1" thickBot="1">
      <c r="I48" s="187">
        <v>5</v>
      </c>
      <c r="J48" s="208" t="s">
        <v>252</v>
      </c>
      <c r="K48" s="214" t="s">
        <v>285</v>
      </c>
      <c r="L48" s="214" t="s">
        <v>287</v>
      </c>
      <c r="M48" s="214">
        <v>2</v>
      </c>
      <c r="N48" s="215">
        <f t="shared" si="7"/>
        <v>72</v>
      </c>
      <c r="P48" s="187">
        <v>14</v>
      </c>
      <c r="Q48" s="222" t="s">
        <v>262</v>
      </c>
      <c r="R48" s="217" t="s">
        <v>280</v>
      </c>
      <c r="S48" s="217" t="s">
        <v>290</v>
      </c>
      <c r="T48" s="217">
        <v>2</v>
      </c>
      <c r="U48" s="216">
        <f t="shared" si="6"/>
        <v>72</v>
      </c>
    </row>
    <row r="49" spans="1:21" ht="16.5" thickTop="1" thickBot="1">
      <c r="A49" s="201" t="s">
        <v>1083</v>
      </c>
      <c r="B49" s="202">
        <f>C34+C37+C40+C45</f>
        <v>649</v>
      </c>
      <c r="I49" s="187">
        <v>6</v>
      </c>
      <c r="J49" s="208" t="s">
        <v>252</v>
      </c>
      <c r="K49" s="214" t="s">
        <v>282</v>
      </c>
      <c r="L49" s="214" t="s">
        <v>136</v>
      </c>
      <c r="M49" s="214">
        <v>4</v>
      </c>
      <c r="N49" s="215">
        <f t="shared" si="7"/>
        <v>144</v>
      </c>
      <c r="P49" s="187">
        <v>15</v>
      </c>
      <c r="Q49" s="222" t="s">
        <v>262</v>
      </c>
      <c r="R49" s="217" t="s">
        <v>280</v>
      </c>
      <c r="S49" s="217" t="s">
        <v>288</v>
      </c>
      <c r="T49" s="217">
        <v>3</v>
      </c>
      <c r="U49" s="216">
        <f t="shared" si="6"/>
        <v>108</v>
      </c>
    </row>
    <row r="50" spans="1:21" ht="16.5" thickTop="1" thickBot="1">
      <c r="I50" s="187">
        <v>7</v>
      </c>
      <c r="J50" s="208" t="s">
        <v>252</v>
      </c>
      <c r="K50" s="214" t="s">
        <v>278</v>
      </c>
      <c r="L50" s="214">
        <v>6</v>
      </c>
      <c r="M50" s="214">
        <v>2</v>
      </c>
      <c r="N50" s="215">
        <f t="shared" si="7"/>
        <v>72</v>
      </c>
      <c r="P50" s="187">
        <v>16</v>
      </c>
      <c r="Q50" s="222" t="s">
        <v>262</v>
      </c>
      <c r="R50" s="217" t="s">
        <v>280</v>
      </c>
      <c r="S50" s="217" t="s">
        <v>83</v>
      </c>
      <c r="T50" s="217">
        <v>8</v>
      </c>
      <c r="U50" s="216">
        <f t="shared" si="6"/>
        <v>288</v>
      </c>
    </row>
    <row r="51" spans="1:21" ht="16.5" thickTop="1" thickBot="1">
      <c r="A51" s="203" t="s">
        <v>1009</v>
      </c>
      <c r="B51" s="203"/>
      <c r="C51" s="203"/>
      <c r="D51" s="86"/>
      <c r="I51" s="187">
        <v>8</v>
      </c>
      <c r="J51" s="208" t="s">
        <v>252</v>
      </c>
      <c r="K51" s="214" t="s">
        <v>263</v>
      </c>
      <c r="L51" s="214" t="s">
        <v>312</v>
      </c>
      <c r="M51" s="214">
        <v>4</v>
      </c>
      <c r="N51" s="215">
        <f t="shared" si="7"/>
        <v>144</v>
      </c>
      <c r="P51" s="187">
        <v>17</v>
      </c>
      <c r="Q51" s="222" t="s">
        <v>262</v>
      </c>
      <c r="R51" s="217" t="s">
        <v>280</v>
      </c>
      <c r="S51" s="217" t="s">
        <v>286</v>
      </c>
      <c r="T51" s="217">
        <v>8</v>
      </c>
      <c r="U51" s="216">
        <f t="shared" si="6"/>
        <v>288</v>
      </c>
    </row>
    <row r="52" spans="1:21" ht="16.5" thickTop="1" thickBot="1">
      <c r="I52" s="187">
        <v>9</v>
      </c>
      <c r="J52" s="208" t="s">
        <v>252</v>
      </c>
      <c r="K52" s="214" t="s">
        <v>278</v>
      </c>
      <c r="L52" s="214" t="s">
        <v>250</v>
      </c>
      <c r="M52" s="214">
        <v>4</v>
      </c>
      <c r="N52" s="215">
        <f t="shared" si="7"/>
        <v>144</v>
      </c>
      <c r="P52" s="187">
        <v>18</v>
      </c>
      <c r="Q52" s="222" t="s">
        <v>262</v>
      </c>
      <c r="R52" s="217" t="s">
        <v>280</v>
      </c>
      <c r="S52" s="217" t="s">
        <v>284</v>
      </c>
      <c r="T52" s="217">
        <v>7</v>
      </c>
      <c r="U52" s="216">
        <f t="shared" si="6"/>
        <v>252</v>
      </c>
    </row>
    <row r="53" spans="1:21" ht="16.5" thickTop="1" thickBot="1">
      <c r="I53" s="187">
        <v>10</v>
      </c>
      <c r="J53" s="208" t="s">
        <v>252</v>
      </c>
      <c r="K53" s="209" t="s">
        <v>248</v>
      </c>
      <c r="L53" s="209" t="s">
        <v>274</v>
      </c>
      <c r="M53" s="209">
        <v>4</v>
      </c>
      <c r="N53" s="215">
        <f t="shared" ref="N53:N75" si="8">M53*36</f>
        <v>144</v>
      </c>
      <c r="P53" s="187">
        <v>19</v>
      </c>
      <c r="Q53" s="222" t="s">
        <v>262</v>
      </c>
      <c r="R53" s="217" t="s">
        <v>280</v>
      </c>
      <c r="S53" s="217" t="s">
        <v>283</v>
      </c>
      <c r="T53" s="217">
        <v>2</v>
      </c>
      <c r="U53" s="216">
        <f t="shared" si="6"/>
        <v>72</v>
      </c>
    </row>
    <row r="54" spans="1:21" ht="16.5" thickTop="1" thickBot="1">
      <c r="I54" s="187">
        <v>11</v>
      </c>
      <c r="J54" s="208" t="s">
        <v>252</v>
      </c>
      <c r="K54" s="209" t="s">
        <v>248</v>
      </c>
      <c r="L54" s="209" t="s">
        <v>272</v>
      </c>
      <c r="M54" s="209">
        <v>2</v>
      </c>
      <c r="N54" s="215">
        <f t="shared" si="8"/>
        <v>72</v>
      </c>
      <c r="P54" s="187">
        <v>20</v>
      </c>
      <c r="Q54" s="222" t="s">
        <v>262</v>
      </c>
      <c r="R54" s="217" t="s">
        <v>1114</v>
      </c>
      <c r="S54" s="217" t="s">
        <v>1115</v>
      </c>
      <c r="T54" s="217">
        <v>4</v>
      </c>
      <c r="U54" s="216">
        <f t="shared" si="6"/>
        <v>144</v>
      </c>
    </row>
    <row r="55" spans="1:21" ht="16.5" thickTop="1" thickBot="1">
      <c r="I55" s="187">
        <v>12</v>
      </c>
      <c r="J55" s="208" t="s">
        <v>252</v>
      </c>
      <c r="K55" s="209" t="s">
        <v>248</v>
      </c>
      <c r="L55" s="209" t="s">
        <v>269</v>
      </c>
      <c r="M55" s="209">
        <v>1</v>
      </c>
      <c r="N55" s="215">
        <f t="shared" si="8"/>
        <v>36</v>
      </c>
      <c r="P55" s="187">
        <v>21</v>
      </c>
      <c r="Q55" s="222" t="s">
        <v>262</v>
      </c>
      <c r="R55" s="217" t="s">
        <v>277</v>
      </c>
      <c r="S55" s="217" t="s">
        <v>279</v>
      </c>
      <c r="T55" s="217">
        <v>2</v>
      </c>
      <c r="U55" s="216">
        <f t="shared" si="6"/>
        <v>72</v>
      </c>
    </row>
    <row r="56" spans="1:21" ht="16.5" thickTop="1" thickBot="1">
      <c r="I56" s="187">
        <v>13</v>
      </c>
      <c r="J56" s="208" t="s">
        <v>252</v>
      </c>
      <c r="K56" s="209" t="s">
        <v>248</v>
      </c>
      <c r="L56" s="209" t="s">
        <v>268</v>
      </c>
      <c r="M56" s="209">
        <v>0</v>
      </c>
      <c r="N56" s="215">
        <f t="shared" si="8"/>
        <v>0</v>
      </c>
      <c r="P56" s="187">
        <v>22</v>
      </c>
      <c r="Q56" s="222" t="s">
        <v>262</v>
      </c>
      <c r="R56" s="217" t="s">
        <v>277</v>
      </c>
      <c r="S56" s="217">
        <v>3</v>
      </c>
      <c r="T56" s="217">
        <v>2</v>
      </c>
      <c r="U56" s="216">
        <f t="shared" si="6"/>
        <v>72</v>
      </c>
    </row>
    <row r="57" spans="1:21" ht="16.5" thickTop="1" thickBot="1">
      <c r="I57" s="187">
        <v>14</v>
      </c>
      <c r="J57" s="208" t="s">
        <v>252</v>
      </c>
      <c r="K57" s="209" t="s">
        <v>248</v>
      </c>
      <c r="L57" s="209" t="s">
        <v>267</v>
      </c>
      <c r="M57" s="209">
        <v>0</v>
      </c>
      <c r="N57" s="215">
        <f t="shared" si="8"/>
        <v>0</v>
      </c>
      <c r="P57" s="187">
        <v>23</v>
      </c>
      <c r="Q57" s="222" t="s">
        <v>262</v>
      </c>
      <c r="R57" s="217" t="s">
        <v>277</v>
      </c>
      <c r="S57" s="217" t="s">
        <v>276</v>
      </c>
      <c r="T57" s="217">
        <v>1</v>
      </c>
      <c r="U57" s="216">
        <f t="shared" si="6"/>
        <v>36</v>
      </c>
    </row>
    <row r="58" spans="1:21" ht="16.5" thickTop="1" thickBot="1">
      <c r="I58" s="187">
        <v>15</v>
      </c>
      <c r="J58" s="208" t="s">
        <v>252</v>
      </c>
      <c r="K58" s="209" t="s">
        <v>247</v>
      </c>
      <c r="L58" s="209">
        <v>100</v>
      </c>
      <c r="M58" s="209">
        <v>10</v>
      </c>
      <c r="N58" s="215">
        <f t="shared" si="8"/>
        <v>360</v>
      </c>
      <c r="P58" s="187">
        <v>24</v>
      </c>
      <c r="Q58" s="222" t="s">
        <v>262</v>
      </c>
      <c r="R58" s="217" t="s">
        <v>271</v>
      </c>
      <c r="S58" s="217" t="s">
        <v>275</v>
      </c>
      <c r="T58" s="217">
        <v>1</v>
      </c>
      <c r="U58" s="216">
        <f t="shared" si="6"/>
        <v>36</v>
      </c>
    </row>
    <row r="59" spans="1:21" ht="16.5" thickTop="1" thickBot="1">
      <c r="I59" s="187">
        <v>16</v>
      </c>
      <c r="J59" s="208" t="s">
        <v>252</v>
      </c>
      <c r="K59" s="209" t="s">
        <v>245</v>
      </c>
      <c r="L59" s="209" t="s">
        <v>265</v>
      </c>
      <c r="M59" s="209">
        <v>4</v>
      </c>
      <c r="N59" s="215">
        <f t="shared" si="8"/>
        <v>144</v>
      </c>
      <c r="P59" s="187">
        <v>25</v>
      </c>
      <c r="Q59" s="222" t="s">
        <v>262</v>
      </c>
      <c r="R59" s="217" t="s">
        <v>271</v>
      </c>
      <c r="S59" s="217" t="s">
        <v>274</v>
      </c>
      <c r="T59" s="217">
        <v>1</v>
      </c>
      <c r="U59" s="216">
        <f t="shared" si="6"/>
        <v>36</v>
      </c>
    </row>
    <row r="60" spans="1:21" ht="16.5" thickTop="1" thickBot="1">
      <c r="I60" s="187">
        <v>17</v>
      </c>
      <c r="J60" s="208" t="s">
        <v>252</v>
      </c>
      <c r="K60" s="209" t="s">
        <v>263</v>
      </c>
      <c r="L60" s="209">
        <v>105</v>
      </c>
      <c r="M60" s="209">
        <v>2</v>
      </c>
      <c r="N60" s="215">
        <f t="shared" si="8"/>
        <v>72</v>
      </c>
      <c r="P60" s="187">
        <v>26</v>
      </c>
      <c r="Q60" s="222" t="s">
        <v>262</v>
      </c>
      <c r="R60" s="217" t="s">
        <v>266</v>
      </c>
      <c r="S60" s="217">
        <v>14</v>
      </c>
      <c r="T60" s="217">
        <v>6</v>
      </c>
      <c r="U60" s="216">
        <f t="shared" si="6"/>
        <v>216</v>
      </c>
    </row>
    <row r="61" spans="1:21" ht="16.5" thickTop="1" thickBot="1">
      <c r="I61" s="187">
        <v>18</v>
      </c>
      <c r="J61" s="208" t="s">
        <v>252</v>
      </c>
      <c r="K61" s="209" t="s">
        <v>263</v>
      </c>
      <c r="L61" s="209">
        <v>95</v>
      </c>
      <c r="M61" s="209">
        <v>2</v>
      </c>
      <c r="N61" s="215">
        <f t="shared" si="8"/>
        <v>72</v>
      </c>
      <c r="P61" s="187">
        <v>27</v>
      </c>
      <c r="Q61" s="222" t="s">
        <v>262</v>
      </c>
      <c r="R61" s="217" t="s">
        <v>271</v>
      </c>
      <c r="S61" s="217" t="s">
        <v>273</v>
      </c>
      <c r="T61" s="217">
        <v>3</v>
      </c>
      <c r="U61" s="216">
        <f t="shared" si="6"/>
        <v>108</v>
      </c>
    </row>
    <row r="62" spans="1:21" ht="16.5" thickTop="1" thickBot="1">
      <c r="I62" s="187">
        <v>19</v>
      </c>
      <c r="J62" s="208" t="s">
        <v>252</v>
      </c>
      <c r="K62" s="209" t="s">
        <v>263</v>
      </c>
      <c r="L62" s="209">
        <v>97</v>
      </c>
      <c r="M62" s="209">
        <v>3</v>
      </c>
      <c r="N62" s="215">
        <f t="shared" si="8"/>
        <v>108</v>
      </c>
      <c r="P62" s="187">
        <v>28</v>
      </c>
      <c r="Q62" s="222" t="s">
        <v>262</v>
      </c>
      <c r="R62" s="217" t="s">
        <v>271</v>
      </c>
      <c r="S62" s="217" t="s">
        <v>270</v>
      </c>
      <c r="T62" s="217">
        <v>1</v>
      </c>
      <c r="U62" s="216">
        <f t="shared" si="6"/>
        <v>36</v>
      </c>
    </row>
    <row r="63" spans="1:21" ht="16.5" thickTop="1" thickBot="1">
      <c r="I63" s="187">
        <v>20</v>
      </c>
      <c r="J63" s="208" t="s">
        <v>252</v>
      </c>
      <c r="K63" s="209" t="s">
        <v>260</v>
      </c>
      <c r="L63" s="209">
        <v>93</v>
      </c>
      <c r="M63" s="209">
        <v>6</v>
      </c>
      <c r="N63" s="215">
        <f t="shared" si="8"/>
        <v>216</v>
      </c>
      <c r="P63" s="187">
        <v>29</v>
      </c>
      <c r="Q63" s="222" t="s">
        <v>262</v>
      </c>
      <c r="R63" s="217" t="s">
        <v>266</v>
      </c>
      <c r="S63" s="217" t="s">
        <v>82</v>
      </c>
      <c r="T63" s="217">
        <v>8</v>
      </c>
      <c r="U63" s="216">
        <f t="shared" si="6"/>
        <v>288</v>
      </c>
    </row>
    <row r="64" spans="1:21" ht="16.5" thickTop="1" thickBot="1">
      <c r="I64" s="187">
        <v>21</v>
      </c>
      <c r="J64" s="208" t="s">
        <v>252</v>
      </c>
      <c r="K64" s="209" t="s">
        <v>259</v>
      </c>
      <c r="L64" s="209">
        <v>95</v>
      </c>
      <c r="M64" s="209">
        <v>5</v>
      </c>
      <c r="N64" s="215">
        <f t="shared" si="8"/>
        <v>180</v>
      </c>
      <c r="P64" s="187">
        <v>30</v>
      </c>
      <c r="Q64" s="222" t="s">
        <v>262</v>
      </c>
      <c r="R64" s="217" t="s">
        <v>266</v>
      </c>
      <c r="S64" s="217" t="s">
        <v>240</v>
      </c>
      <c r="T64" s="217">
        <v>5</v>
      </c>
      <c r="U64" s="216">
        <f t="shared" si="6"/>
        <v>180</v>
      </c>
    </row>
    <row r="65" spans="9:21" ht="16.5" thickTop="1" thickBot="1">
      <c r="I65" s="187">
        <v>22</v>
      </c>
      <c r="J65" s="208" t="s">
        <v>252</v>
      </c>
      <c r="K65" s="209" t="s">
        <v>258</v>
      </c>
      <c r="L65" s="209">
        <v>12</v>
      </c>
      <c r="M65" s="209">
        <v>3</v>
      </c>
      <c r="N65" s="215">
        <f t="shared" si="8"/>
        <v>108</v>
      </c>
      <c r="P65" s="187">
        <v>31</v>
      </c>
      <c r="Q65" s="222" t="s">
        <v>262</v>
      </c>
      <c r="R65" s="217" t="s">
        <v>266</v>
      </c>
      <c r="S65" s="217" t="s">
        <v>171</v>
      </c>
      <c r="T65" s="217">
        <v>8</v>
      </c>
      <c r="U65" s="216">
        <f t="shared" si="6"/>
        <v>288</v>
      </c>
    </row>
    <row r="66" spans="9:21" ht="16.5" thickTop="1" thickBot="1">
      <c r="I66" s="187">
        <v>23</v>
      </c>
      <c r="J66" s="208" t="s">
        <v>252</v>
      </c>
      <c r="K66" s="209" t="s">
        <v>258</v>
      </c>
      <c r="L66" s="209">
        <v>15</v>
      </c>
      <c r="M66" s="209">
        <v>2</v>
      </c>
      <c r="N66" s="215">
        <f t="shared" si="8"/>
        <v>72</v>
      </c>
      <c r="P66" s="187">
        <v>32</v>
      </c>
      <c r="Q66" s="222" t="s">
        <v>262</v>
      </c>
      <c r="R66" s="217" t="s">
        <v>266</v>
      </c>
      <c r="S66" s="217" t="s">
        <v>178</v>
      </c>
      <c r="T66" s="217">
        <v>4</v>
      </c>
      <c r="U66" s="216">
        <f t="shared" si="6"/>
        <v>144</v>
      </c>
    </row>
    <row r="67" spans="9:21" ht="16.5" thickTop="1" thickBot="1">
      <c r="I67" s="187">
        <v>24</v>
      </c>
      <c r="J67" s="208" t="s">
        <v>252</v>
      </c>
      <c r="K67" s="209" t="s">
        <v>258</v>
      </c>
      <c r="L67" s="209">
        <v>17</v>
      </c>
      <c r="M67" s="209">
        <v>1</v>
      </c>
      <c r="N67" s="215">
        <f t="shared" si="8"/>
        <v>36</v>
      </c>
      <c r="P67" s="187">
        <v>33</v>
      </c>
      <c r="Q67" s="222" t="s">
        <v>262</v>
      </c>
      <c r="R67" s="217" t="s">
        <v>264</v>
      </c>
      <c r="S67" s="217" t="s">
        <v>74</v>
      </c>
      <c r="T67" s="217">
        <v>1</v>
      </c>
      <c r="U67" s="216">
        <f t="shared" si="6"/>
        <v>36</v>
      </c>
    </row>
    <row r="68" spans="9:21" ht="16.5" thickTop="1" thickBot="1">
      <c r="I68" s="187">
        <v>25</v>
      </c>
      <c r="J68" s="208" t="s">
        <v>252</v>
      </c>
      <c r="K68" s="209" t="s">
        <v>257</v>
      </c>
      <c r="L68" s="209">
        <v>16</v>
      </c>
      <c r="M68" s="209">
        <v>4</v>
      </c>
      <c r="N68" s="215">
        <f t="shared" si="8"/>
        <v>144</v>
      </c>
      <c r="P68" s="187">
        <v>34</v>
      </c>
      <c r="Q68" s="222" t="s">
        <v>262</v>
      </c>
      <c r="R68" s="217" t="s">
        <v>264</v>
      </c>
      <c r="S68" s="217">
        <v>8</v>
      </c>
      <c r="T68" s="217">
        <v>1</v>
      </c>
      <c r="U68" s="216">
        <f t="shared" si="6"/>
        <v>36</v>
      </c>
    </row>
    <row r="69" spans="9:21" ht="16.5" thickTop="1" thickBot="1">
      <c r="I69" s="187">
        <v>26</v>
      </c>
      <c r="J69" s="208" t="s">
        <v>252</v>
      </c>
      <c r="K69" s="209" t="s">
        <v>257</v>
      </c>
      <c r="L69" s="209" t="s">
        <v>169</v>
      </c>
      <c r="M69" s="209">
        <v>4</v>
      </c>
      <c r="N69" s="215">
        <f t="shared" si="8"/>
        <v>144</v>
      </c>
      <c r="P69" s="187">
        <v>35</v>
      </c>
      <c r="Q69" s="222" t="s">
        <v>262</v>
      </c>
      <c r="R69" s="217" t="s">
        <v>261</v>
      </c>
      <c r="S69" s="217" t="s">
        <v>185</v>
      </c>
      <c r="T69" s="217">
        <v>2</v>
      </c>
      <c r="U69" s="216">
        <f t="shared" si="6"/>
        <v>72</v>
      </c>
    </row>
    <row r="70" spans="9:21" ht="16.5" thickTop="1" thickBot="1">
      <c r="I70" s="187">
        <v>27</v>
      </c>
      <c r="J70" s="208" t="s">
        <v>252</v>
      </c>
      <c r="K70" s="209" t="s">
        <v>251</v>
      </c>
      <c r="L70" s="209" t="s">
        <v>255</v>
      </c>
      <c r="M70" s="209">
        <v>2</v>
      </c>
      <c r="N70" s="215">
        <f t="shared" si="8"/>
        <v>72</v>
      </c>
      <c r="P70" s="187">
        <v>36</v>
      </c>
      <c r="Q70" s="222" t="s">
        <v>262</v>
      </c>
      <c r="R70" s="218" t="s">
        <v>1014</v>
      </c>
      <c r="S70" s="219" t="s">
        <v>1015</v>
      </c>
      <c r="T70" s="218">
        <v>2</v>
      </c>
      <c r="U70" s="216">
        <f t="shared" si="6"/>
        <v>72</v>
      </c>
    </row>
    <row r="71" spans="9:21" ht="16.5" thickTop="1" thickBot="1">
      <c r="I71" s="187">
        <v>28</v>
      </c>
      <c r="J71" s="208" t="s">
        <v>252</v>
      </c>
      <c r="K71" s="209" t="s">
        <v>251</v>
      </c>
      <c r="L71" s="209" t="s">
        <v>150</v>
      </c>
      <c r="M71" s="209">
        <v>4</v>
      </c>
      <c r="N71" s="215">
        <f t="shared" si="8"/>
        <v>144</v>
      </c>
      <c r="P71" s="187">
        <v>37</v>
      </c>
      <c r="Q71" s="222" t="s">
        <v>262</v>
      </c>
      <c r="R71" s="218" t="s">
        <v>1016</v>
      </c>
      <c r="S71" s="219">
        <v>16</v>
      </c>
      <c r="T71" s="218">
        <v>3</v>
      </c>
      <c r="U71" s="216">
        <f t="shared" si="6"/>
        <v>108</v>
      </c>
    </row>
    <row r="72" spans="9:21" ht="16.5" thickTop="1" thickBot="1">
      <c r="I72" s="187">
        <v>29</v>
      </c>
      <c r="J72" s="208" t="s">
        <v>252</v>
      </c>
      <c r="K72" s="209" t="s">
        <v>251</v>
      </c>
      <c r="L72" s="209" t="s">
        <v>254</v>
      </c>
      <c r="M72" s="209">
        <v>2</v>
      </c>
      <c r="N72" s="215">
        <f t="shared" si="8"/>
        <v>72</v>
      </c>
      <c r="P72" s="187">
        <v>38</v>
      </c>
      <c r="Q72" s="222" t="s">
        <v>262</v>
      </c>
      <c r="R72" s="218" t="s">
        <v>1016</v>
      </c>
      <c r="S72" s="219">
        <v>18</v>
      </c>
      <c r="T72" s="218">
        <v>1</v>
      </c>
      <c r="U72" s="216">
        <f t="shared" si="6"/>
        <v>36</v>
      </c>
    </row>
    <row r="73" spans="9:21" ht="16.5" thickTop="1" thickBot="1">
      <c r="I73" s="187">
        <v>30</v>
      </c>
      <c r="J73" s="208" t="s">
        <v>252</v>
      </c>
      <c r="K73" s="209" t="s">
        <v>251</v>
      </c>
      <c r="L73" s="209" t="s">
        <v>253</v>
      </c>
      <c r="M73" s="209">
        <v>2</v>
      </c>
      <c r="N73" s="215">
        <f t="shared" si="8"/>
        <v>72</v>
      </c>
      <c r="P73" s="187">
        <v>39</v>
      </c>
      <c r="Q73" s="222" t="s">
        <v>262</v>
      </c>
      <c r="R73" s="217" t="s">
        <v>293</v>
      </c>
      <c r="S73" s="223">
        <v>47</v>
      </c>
      <c r="T73" s="218">
        <v>3</v>
      </c>
      <c r="U73" s="216">
        <f t="shared" si="6"/>
        <v>108</v>
      </c>
    </row>
    <row r="74" spans="9:21" ht="16.5" thickTop="1" thickBot="1">
      <c r="I74" s="187">
        <v>31</v>
      </c>
      <c r="J74" s="208" t="s">
        <v>252</v>
      </c>
      <c r="K74" s="209" t="s">
        <v>251</v>
      </c>
      <c r="L74" s="209">
        <v>4</v>
      </c>
      <c r="M74" s="209">
        <v>1</v>
      </c>
      <c r="N74" s="215">
        <f t="shared" si="8"/>
        <v>36</v>
      </c>
      <c r="P74" s="187">
        <v>40</v>
      </c>
      <c r="Q74" s="222" t="s">
        <v>262</v>
      </c>
      <c r="R74" s="217" t="s">
        <v>1220</v>
      </c>
      <c r="S74" s="223">
        <v>18</v>
      </c>
      <c r="T74" s="218">
        <v>1</v>
      </c>
      <c r="U74" s="216">
        <f t="shared" ref="U74:U89" si="9">T74*36</f>
        <v>36</v>
      </c>
    </row>
    <row r="75" spans="9:21" ht="16.5" thickTop="1" thickBot="1">
      <c r="I75" s="187">
        <v>32</v>
      </c>
      <c r="J75" s="208" t="s">
        <v>252</v>
      </c>
      <c r="K75" s="209" t="s">
        <v>251</v>
      </c>
      <c r="L75" s="209" t="s">
        <v>250</v>
      </c>
      <c r="M75" s="209">
        <v>4</v>
      </c>
      <c r="N75" s="215">
        <f t="shared" si="8"/>
        <v>144</v>
      </c>
      <c r="P75" s="187">
        <v>41</v>
      </c>
      <c r="Q75" s="222" t="s">
        <v>262</v>
      </c>
      <c r="R75" s="217" t="s">
        <v>1220</v>
      </c>
      <c r="S75" s="223" t="s">
        <v>196</v>
      </c>
      <c r="T75" s="218">
        <v>1</v>
      </c>
      <c r="U75" s="216">
        <f t="shared" si="9"/>
        <v>36</v>
      </c>
    </row>
    <row r="76" spans="9:21" ht="16.5" thickTop="1" thickBot="1">
      <c r="I76" s="187"/>
      <c r="J76" s="210"/>
      <c r="K76" s="210"/>
      <c r="L76" s="210"/>
      <c r="M76" s="229">
        <f>SUM(M44:M75)</f>
        <v>98</v>
      </c>
      <c r="N76" s="229">
        <f>SUM(N44:N75)</f>
        <v>3528</v>
      </c>
      <c r="P76" s="187">
        <v>42</v>
      </c>
      <c r="Q76" s="222" t="s">
        <v>262</v>
      </c>
      <c r="R76" s="217" t="s">
        <v>261</v>
      </c>
      <c r="S76" s="223">
        <v>20</v>
      </c>
      <c r="T76" s="218">
        <v>7</v>
      </c>
      <c r="U76" s="216">
        <f t="shared" si="9"/>
        <v>252</v>
      </c>
    </row>
    <row r="77" spans="9:21" ht="16.5" thickTop="1" thickBot="1">
      <c r="I77" s="187"/>
      <c r="J77" s="210"/>
      <c r="K77" s="210"/>
      <c r="L77" s="210"/>
      <c r="M77" s="210"/>
      <c r="N77" s="187"/>
      <c r="P77" s="187">
        <v>43</v>
      </c>
      <c r="Q77" s="222" t="s">
        <v>262</v>
      </c>
      <c r="R77" s="217" t="s">
        <v>293</v>
      </c>
      <c r="S77" s="223">
        <v>45</v>
      </c>
      <c r="T77" s="218">
        <v>4</v>
      </c>
      <c r="U77" s="216">
        <f t="shared" si="9"/>
        <v>144</v>
      </c>
    </row>
    <row r="78" spans="9:21" ht="16.5" thickTop="1" thickBot="1">
      <c r="I78" s="224" t="s">
        <v>37</v>
      </c>
      <c r="J78" s="224" t="s">
        <v>36</v>
      </c>
      <c r="K78" s="224" t="s">
        <v>35</v>
      </c>
      <c r="L78" s="224" t="s">
        <v>34</v>
      </c>
      <c r="M78" s="224" t="s">
        <v>20</v>
      </c>
      <c r="N78" s="224" t="s">
        <v>33</v>
      </c>
      <c r="P78" s="187">
        <v>44</v>
      </c>
      <c r="Q78" s="222" t="s">
        <v>262</v>
      </c>
      <c r="R78" s="217" t="s">
        <v>280</v>
      </c>
      <c r="S78" s="217">
        <v>55</v>
      </c>
      <c r="T78" s="217">
        <v>2</v>
      </c>
      <c r="U78" s="216">
        <f t="shared" si="9"/>
        <v>72</v>
      </c>
    </row>
    <row r="79" spans="9:21" ht="16.5" thickTop="1" thickBot="1">
      <c r="I79" s="187">
        <v>1</v>
      </c>
      <c r="J79" s="208" t="s">
        <v>236</v>
      </c>
      <c r="K79" s="209" t="s">
        <v>248</v>
      </c>
      <c r="L79" s="209" t="s">
        <v>249</v>
      </c>
      <c r="M79" s="209">
        <v>5</v>
      </c>
      <c r="N79" s="215">
        <f t="shared" ref="N79:N102" si="10">M79*36</f>
        <v>180</v>
      </c>
      <c r="P79" s="187">
        <v>45</v>
      </c>
      <c r="Q79" s="222" t="s">
        <v>262</v>
      </c>
      <c r="R79" s="217" t="s">
        <v>280</v>
      </c>
      <c r="S79" s="217">
        <v>57</v>
      </c>
      <c r="T79" s="217">
        <v>1</v>
      </c>
      <c r="U79" s="216">
        <f t="shared" si="9"/>
        <v>36</v>
      </c>
    </row>
    <row r="80" spans="9:21" ht="16.5" thickTop="1" thickBot="1">
      <c r="I80" s="187">
        <v>2</v>
      </c>
      <c r="J80" s="208" t="s">
        <v>236</v>
      </c>
      <c r="K80" s="209" t="s">
        <v>248</v>
      </c>
      <c r="L80" s="209">
        <v>127</v>
      </c>
      <c r="M80" s="209">
        <v>4</v>
      </c>
      <c r="N80" s="215">
        <f t="shared" si="10"/>
        <v>144</v>
      </c>
      <c r="P80" s="187">
        <v>46</v>
      </c>
      <c r="Q80" s="222" t="s">
        <v>262</v>
      </c>
      <c r="R80" s="217" t="s">
        <v>280</v>
      </c>
      <c r="S80" s="217" t="s">
        <v>328</v>
      </c>
      <c r="T80" s="217">
        <v>2</v>
      </c>
      <c r="U80" s="216">
        <f t="shared" si="9"/>
        <v>72</v>
      </c>
    </row>
    <row r="81" spans="9:21" ht="16.5" thickTop="1" thickBot="1">
      <c r="I81" s="187">
        <v>3</v>
      </c>
      <c r="J81" s="208" t="s">
        <v>236</v>
      </c>
      <c r="K81" s="209" t="s">
        <v>247</v>
      </c>
      <c r="L81" s="209" t="s">
        <v>246</v>
      </c>
      <c r="M81" s="209">
        <v>2</v>
      </c>
      <c r="N81" s="215">
        <f t="shared" si="10"/>
        <v>72</v>
      </c>
      <c r="P81" s="187">
        <v>47</v>
      </c>
      <c r="Q81" s="222" t="s">
        <v>262</v>
      </c>
      <c r="R81" s="217" t="s">
        <v>280</v>
      </c>
      <c r="S81" s="217" t="s">
        <v>1221</v>
      </c>
      <c r="T81" s="217">
        <v>2</v>
      </c>
      <c r="U81" s="216">
        <f t="shared" si="9"/>
        <v>72</v>
      </c>
    </row>
    <row r="82" spans="9:21" ht="16.5" thickTop="1" thickBot="1">
      <c r="I82" s="187">
        <v>4</v>
      </c>
      <c r="J82" s="208" t="s">
        <v>236</v>
      </c>
      <c r="K82" s="209" t="s">
        <v>245</v>
      </c>
      <c r="L82" s="209">
        <v>104</v>
      </c>
      <c r="M82" s="209">
        <v>4</v>
      </c>
      <c r="N82" s="215">
        <f t="shared" si="10"/>
        <v>144</v>
      </c>
      <c r="P82" s="187">
        <v>48</v>
      </c>
      <c r="Q82" s="222" t="s">
        <v>262</v>
      </c>
      <c r="R82" s="217" t="s">
        <v>1222</v>
      </c>
      <c r="S82" s="223">
        <v>17</v>
      </c>
      <c r="T82" s="218">
        <v>2</v>
      </c>
      <c r="U82" s="216">
        <f t="shared" si="9"/>
        <v>72</v>
      </c>
    </row>
    <row r="83" spans="9:21" ht="16.5" thickTop="1" thickBot="1">
      <c r="I83" s="187">
        <v>5</v>
      </c>
      <c r="J83" s="208" t="s">
        <v>236</v>
      </c>
      <c r="K83" s="209" t="s">
        <v>245</v>
      </c>
      <c r="L83" s="209">
        <v>106</v>
      </c>
      <c r="M83" s="209">
        <v>3</v>
      </c>
      <c r="N83" s="215">
        <f t="shared" si="10"/>
        <v>108</v>
      </c>
      <c r="P83" s="187">
        <v>49</v>
      </c>
      <c r="Q83" s="222" t="s">
        <v>262</v>
      </c>
      <c r="R83" s="217" t="s">
        <v>1222</v>
      </c>
      <c r="S83" s="223">
        <v>4</v>
      </c>
      <c r="T83" s="218">
        <v>1</v>
      </c>
      <c r="U83" s="216">
        <f t="shared" si="9"/>
        <v>36</v>
      </c>
    </row>
    <row r="84" spans="9:21" ht="16.5" thickTop="1" thickBot="1">
      <c r="I84" s="187">
        <v>6</v>
      </c>
      <c r="J84" s="208" t="s">
        <v>236</v>
      </c>
      <c r="K84" s="209" t="s">
        <v>244</v>
      </c>
      <c r="L84" s="209">
        <v>5</v>
      </c>
      <c r="M84" s="209">
        <v>5</v>
      </c>
      <c r="N84" s="215">
        <f t="shared" si="10"/>
        <v>180</v>
      </c>
      <c r="P84" s="187">
        <v>50</v>
      </c>
      <c r="Q84" s="222" t="s">
        <v>262</v>
      </c>
      <c r="R84" s="217" t="s">
        <v>1223</v>
      </c>
      <c r="S84" s="223">
        <v>14</v>
      </c>
      <c r="T84" s="218">
        <v>12</v>
      </c>
      <c r="U84" s="216">
        <f t="shared" si="9"/>
        <v>432</v>
      </c>
    </row>
    <row r="85" spans="9:21" ht="16.5" thickTop="1" thickBot="1">
      <c r="I85" s="187">
        <v>7</v>
      </c>
      <c r="J85" s="208" t="s">
        <v>236</v>
      </c>
      <c r="K85" s="209" t="s">
        <v>243</v>
      </c>
      <c r="L85" s="209" t="s">
        <v>81</v>
      </c>
      <c r="M85" s="209">
        <v>7</v>
      </c>
      <c r="N85" s="215">
        <f t="shared" si="10"/>
        <v>252</v>
      </c>
      <c r="P85" s="187">
        <v>51</v>
      </c>
      <c r="Q85" s="222" t="s">
        <v>262</v>
      </c>
      <c r="R85" s="217" t="s">
        <v>1223</v>
      </c>
      <c r="S85" s="223">
        <v>23</v>
      </c>
      <c r="T85" s="218">
        <v>2</v>
      </c>
      <c r="U85" s="216">
        <f t="shared" si="9"/>
        <v>72</v>
      </c>
    </row>
    <row r="86" spans="9:21" ht="16.5" thickTop="1" thickBot="1">
      <c r="I86" s="187">
        <v>8</v>
      </c>
      <c r="J86" s="208" t="s">
        <v>236</v>
      </c>
      <c r="K86" s="209" t="s">
        <v>243</v>
      </c>
      <c r="L86" s="209" t="s">
        <v>71</v>
      </c>
      <c r="M86" s="209">
        <v>8</v>
      </c>
      <c r="N86" s="215">
        <f t="shared" si="10"/>
        <v>288</v>
      </c>
      <c r="P86" s="187">
        <v>52</v>
      </c>
      <c r="Q86" s="222" t="s">
        <v>262</v>
      </c>
      <c r="R86" s="217" t="s">
        <v>266</v>
      </c>
      <c r="S86" s="217">
        <v>21</v>
      </c>
      <c r="T86" s="217">
        <v>2</v>
      </c>
      <c r="U86" s="216">
        <f t="shared" si="9"/>
        <v>72</v>
      </c>
    </row>
    <row r="87" spans="9:21" ht="16.5" thickTop="1" thickBot="1">
      <c r="I87" s="187">
        <v>9</v>
      </c>
      <c r="J87" s="208" t="s">
        <v>236</v>
      </c>
      <c r="K87" s="209" t="s">
        <v>241</v>
      </c>
      <c r="L87" s="209" t="s">
        <v>242</v>
      </c>
      <c r="M87" s="209">
        <v>2</v>
      </c>
      <c r="N87" s="215">
        <f t="shared" si="10"/>
        <v>72</v>
      </c>
      <c r="P87" s="187">
        <v>53</v>
      </c>
      <c r="Q87" s="222" t="s">
        <v>262</v>
      </c>
      <c r="R87" s="217" t="s">
        <v>261</v>
      </c>
      <c r="S87" s="217">
        <v>12</v>
      </c>
      <c r="T87" s="217">
        <v>2</v>
      </c>
      <c r="U87" s="216">
        <f t="shared" si="9"/>
        <v>72</v>
      </c>
    </row>
    <row r="88" spans="9:21" ht="16.5" thickTop="1" thickBot="1">
      <c r="I88" s="187">
        <v>11</v>
      </c>
      <c r="J88" s="208" t="s">
        <v>236</v>
      </c>
      <c r="K88" s="209" t="s">
        <v>241</v>
      </c>
      <c r="L88" s="209">
        <v>56</v>
      </c>
      <c r="M88" s="209">
        <v>1</v>
      </c>
      <c r="N88" s="215">
        <f t="shared" si="10"/>
        <v>36</v>
      </c>
      <c r="P88" s="187">
        <v>54</v>
      </c>
      <c r="Q88" s="222" t="s">
        <v>262</v>
      </c>
      <c r="R88" s="217" t="s">
        <v>1224</v>
      </c>
      <c r="S88" s="223" t="s">
        <v>226</v>
      </c>
      <c r="T88" s="218">
        <v>1</v>
      </c>
      <c r="U88" s="216">
        <f>T88*36</f>
        <v>36</v>
      </c>
    </row>
    <row r="89" spans="9:21" ht="16.5" thickTop="1" thickBot="1">
      <c r="I89" s="187">
        <v>12</v>
      </c>
      <c r="J89" s="208" t="s">
        <v>236</v>
      </c>
      <c r="K89" s="209" t="s">
        <v>241</v>
      </c>
      <c r="L89" s="209">
        <v>58</v>
      </c>
      <c r="M89" s="209">
        <v>7</v>
      </c>
      <c r="N89" s="215">
        <f t="shared" si="10"/>
        <v>252</v>
      </c>
      <c r="P89" s="187">
        <v>55</v>
      </c>
      <c r="Q89" s="222" t="s">
        <v>262</v>
      </c>
      <c r="R89" s="217" t="s">
        <v>1224</v>
      </c>
      <c r="S89" s="223" t="s">
        <v>99</v>
      </c>
      <c r="T89" s="218">
        <v>1</v>
      </c>
      <c r="U89" s="216">
        <f t="shared" si="9"/>
        <v>36</v>
      </c>
    </row>
    <row r="90" spans="9:21" ht="16.5" thickTop="1" thickBot="1">
      <c r="I90" s="187">
        <v>13</v>
      </c>
      <c r="J90" s="208" t="s">
        <v>236</v>
      </c>
      <c r="K90" s="209" t="s">
        <v>235</v>
      </c>
      <c r="L90" s="209" t="s">
        <v>82</v>
      </c>
      <c r="M90" s="209">
        <v>2</v>
      </c>
      <c r="N90" s="215">
        <f t="shared" si="10"/>
        <v>72</v>
      </c>
      <c r="P90" s="187"/>
      <c r="Q90" s="187"/>
      <c r="R90" s="187"/>
      <c r="S90" s="187"/>
      <c r="T90" s="230">
        <f>SUM(T35:T89)</f>
        <v>172</v>
      </c>
      <c r="U90" s="230">
        <f>SUM(U77:U89)</f>
        <v>1224</v>
      </c>
    </row>
    <row r="91" spans="9:21" ht="16.5" thickTop="1" thickBot="1">
      <c r="I91" s="187">
        <v>14</v>
      </c>
      <c r="J91" s="208" t="s">
        <v>236</v>
      </c>
      <c r="K91" s="209" t="s">
        <v>235</v>
      </c>
      <c r="L91" s="209" t="s">
        <v>185</v>
      </c>
      <c r="M91" s="209">
        <v>4</v>
      </c>
      <c r="N91" s="215">
        <f t="shared" si="10"/>
        <v>144</v>
      </c>
    </row>
    <row r="92" spans="9:21" ht="16.5" thickTop="1" thickBot="1">
      <c r="I92" s="187">
        <v>15</v>
      </c>
      <c r="J92" s="208" t="s">
        <v>236</v>
      </c>
      <c r="K92" s="209" t="s">
        <v>235</v>
      </c>
      <c r="L92" s="209" t="s">
        <v>240</v>
      </c>
      <c r="M92" s="209">
        <v>5</v>
      </c>
      <c r="N92" s="215">
        <f t="shared" si="10"/>
        <v>180</v>
      </c>
    </row>
    <row r="93" spans="9:21" ht="16.5" thickTop="1" thickBot="1">
      <c r="I93" s="187">
        <v>16</v>
      </c>
      <c r="J93" s="208" t="s">
        <v>236</v>
      </c>
      <c r="K93" s="209" t="s">
        <v>235</v>
      </c>
      <c r="L93" s="209" t="s">
        <v>239</v>
      </c>
      <c r="M93" s="209">
        <v>4</v>
      </c>
      <c r="N93" s="215">
        <f t="shared" si="10"/>
        <v>144</v>
      </c>
    </row>
    <row r="94" spans="9:21" ht="16.5" thickTop="1" thickBot="1">
      <c r="I94" s="187">
        <v>17</v>
      </c>
      <c r="J94" s="208" t="s">
        <v>236</v>
      </c>
      <c r="K94" s="209" t="s">
        <v>235</v>
      </c>
      <c r="L94" s="209" t="s">
        <v>105</v>
      </c>
      <c r="M94" s="209">
        <v>3</v>
      </c>
      <c r="N94" s="215">
        <f t="shared" si="10"/>
        <v>108</v>
      </c>
    </row>
    <row r="95" spans="9:21" ht="16.5" thickTop="1" thickBot="1">
      <c r="I95" s="187">
        <v>18</v>
      </c>
      <c r="J95" s="208" t="s">
        <v>236</v>
      </c>
      <c r="K95" s="209" t="s">
        <v>235</v>
      </c>
      <c r="L95" s="209">
        <v>2</v>
      </c>
      <c r="M95" s="209">
        <v>3</v>
      </c>
      <c r="N95" s="215">
        <f t="shared" si="10"/>
        <v>108</v>
      </c>
    </row>
    <row r="96" spans="9:21" ht="16.5" thickTop="1" thickBot="1">
      <c r="I96" s="187">
        <v>19</v>
      </c>
      <c r="J96" s="208" t="s">
        <v>236</v>
      </c>
      <c r="K96" s="209" t="s">
        <v>235</v>
      </c>
      <c r="L96" s="209" t="s">
        <v>71</v>
      </c>
      <c r="M96" s="209">
        <v>8</v>
      </c>
      <c r="N96" s="215">
        <f t="shared" si="10"/>
        <v>288</v>
      </c>
    </row>
    <row r="97" spans="9:14" ht="16.5" thickTop="1" thickBot="1">
      <c r="I97" s="187">
        <v>20</v>
      </c>
      <c r="J97" s="208" t="s">
        <v>236</v>
      </c>
      <c r="K97" s="209" t="s">
        <v>235</v>
      </c>
      <c r="L97" s="209" t="s">
        <v>238</v>
      </c>
      <c r="M97" s="209">
        <v>5</v>
      </c>
      <c r="N97" s="215">
        <f t="shared" si="10"/>
        <v>180</v>
      </c>
    </row>
    <row r="98" spans="9:14" ht="16.5" thickTop="1" thickBot="1">
      <c r="I98" s="187">
        <v>21</v>
      </c>
      <c r="J98" s="208" t="s">
        <v>236</v>
      </c>
      <c r="K98" s="209" t="s">
        <v>235</v>
      </c>
      <c r="L98" s="209" t="s">
        <v>237</v>
      </c>
      <c r="M98" s="209">
        <v>5</v>
      </c>
      <c r="N98" s="215">
        <f t="shared" si="10"/>
        <v>180</v>
      </c>
    </row>
    <row r="99" spans="9:14" ht="16.5" thickTop="1" thickBot="1">
      <c r="I99" s="187">
        <v>22</v>
      </c>
      <c r="J99" s="208" t="s">
        <v>236</v>
      </c>
      <c r="K99" s="209" t="s">
        <v>235</v>
      </c>
      <c r="L99" s="209" t="s">
        <v>136</v>
      </c>
      <c r="M99" s="209">
        <v>2</v>
      </c>
      <c r="N99" s="215">
        <f t="shared" si="10"/>
        <v>72</v>
      </c>
    </row>
    <row r="100" spans="9:14" ht="16.5" thickTop="1" thickBot="1">
      <c r="I100" s="187">
        <v>23</v>
      </c>
      <c r="J100" s="208" t="s">
        <v>236</v>
      </c>
      <c r="K100" s="209" t="s">
        <v>235</v>
      </c>
      <c r="L100" s="209" t="s">
        <v>137</v>
      </c>
      <c r="M100" s="209">
        <v>5</v>
      </c>
      <c r="N100" s="215">
        <f t="shared" si="10"/>
        <v>180</v>
      </c>
    </row>
    <row r="101" spans="9:14" ht="16.5" thickTop="1" thickBot="1">
      <c r="I101" s="187">
        <v>24</v>
      </c>
      <c r="J101" s="208" t="s">
        <v>236</v>
      </c>
      <c r="K101" s="209" t="s">
        <v>235</v>
      </c>
      <c r="L101" s="209" t="s">
        <v>140</v>
      </c>
      <c r="M101" s="209">
        <v>4</v>
      </c>
      <c r="N101" s="215">
        <f t="shared" si="10"/>
        <v>144</v>
      </c>
    </row>
    <row r="102" spans="9:14" ht="16.5" thickTop="1" thickBot="1">
      <c r="I102" s="187">
        <v>25</v>
      </c>
      <c r="J102" s="208" t="s">
        <v>236</v>
      </c>
      <c r="K102" s="209" t="s">
        <v>235</v>
      </c>
      <c r="L102" s="209" t="s">
        <v>234</v>
      </c>
      <c r="M102" s="209">
        <v>5</v>
      </c>
      <c r="N102" s="215">
        <f t="shared" si="10"/>
        <v>180</v>
      </c>
    </row>
    <row r="103" spans="9:14" ht="16.5" thickTop="1" thickBot="1">
      <c r="I103" s="187"/>
      <c r="J103" s="187"/>
      <c r="K103" s="187"/>
      <c r="L103" s="187"/>
      <c r="M103" s="230">
        <f>SUM(M79:M102)</f>
        <v>103</v>
      </c>
      <c r="N103" s="230">
        <f>SUM(N79:N102)</f>
        <v>3708</v>
      </c>
    </row>
    <row r="104" spans="9:14" ht="15.75" thickTop="1"/>
  </sheetData>
  <mergeCells count="5">
    <mergeCell ref="A26:F26"/>
    <mergeCell ref="A28:C28"/>
    <mergeCell ref="A38:C38"/>
    <mergeCell ref="A35:C35"/>
    <mergeCell ref="A43:C43"/>
  </mergeCells>
  <hyperlinks>
    <hyperlink ref="A51:C51" location="'ВЫБОР РАЙОНА'!A1" display="Назад к выбору района" xr:uid="{00000000-0004-0000-0200-000000000000}"/>
  </hyperlinks>
  <pageMargins left="0.70866141732283472" right="0.70866141732283472" top="0.74803149606299213" bottom="0.74803149606299213" header="0.31496062992125984" footer="0.31496062992125984"/>
  <pageSetup paperSize="9" scale="42" fitToHeight="0" orientation="landscape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0000"/>
  </sheetPr>
  <dimension ref="A1:U129"/>
  <sheetViews>
    <sheetView showGridLines="0" showRowColHeaders="0" zoomScaleNormal="100" workbookViewId="0"/>
  </sheetViews>
  <sheetFormatPr defaultColWidth="9.140625" defaultRowHeight="15"/>
  <cols>
    <col min="1" max="1" width="28.28515625" style="27" customWidth="1"/>
    <col min="2" max="2" width="15.7109375" style="27" customWidth="1"/>
    <col min="3" max="3" width="22.7109375" style="27" customWidth="1"/>
    <col min="4" max="4" width="19.7109375" style="27" customWidth="1"/>
    <col min="5" max="5" width="18.42578125" style="27" customWidth="1"/>
    <col min="6" max="6" width="17.7109375" style="27" customWidth="1"/>
    <col min="7" max="8" width="9.140625" style="27"/>
    <col min="9" max="9" width="6" style="28" customWidth="1"/>
    <col min="10" max="10" width="18.140625" style="28" customWidth="1"/>
    <col min="11" max="11" width="27.140625" style="28" customWidth="1"/>
    <col min="12" max="12" width="9.7109375" style="28" customWidth="1"/>
    <col min="13" max="13" width="8.42578125" style="28" customWidth="1"/>
    <col min="14" max="14" width="12.42578125" style="28" customWidth="1"/>
    <col min="15" max="15" width="9.140625" style="27"/>
    <col min="16" max="16" width="9.140625" style="28"/>
    <col min="17" max="17" width="19" style="28" customWidth="1"/>
    <col min="18" max="18" width="25.85546875" style="31" customWidth="1"/>
    <col min="19" max="20" width="9.140625" style="28"/>
    <col min="21" max="21" width="13.140625" style="28" customWidth="1"/>
    <col min="22" max="16384" width="9.140625" style="27"/>
  </cols>
  <sheetData>
    <row r="1" spans="9:21" ht="16.5" thickTop="1" thickBot="1">
      <c r="I1" s="224" t="s">
        <v>37</v>
      </c>
      <c r="J1" s="224" t="s">
        <v>36</v>
      </c>
      <c r="K1" s="224" t="s">
        <v>35</v>
      </c>
      <c r="L1" s="224" t="s">
        <v>34</v>
      </c>
      <c r="M1" s="224" t="s">
        <v>20</v>
      </c>
      <c r="N1" s="224" t="s">
        <v>33</v>
      </c>
      <c r="O1" s="6"/>
      <c r="P1" s="224" t="s">
        <v>37</v>
      </c>
      <c r="Q1" s="266" t="s">
        <v>36</v>
      </c>
      <c r="R1" s="267" t="s">
        <v>35</v>
      </c>
      <c r="S1" s="266" t="s">
        <v>34</v>
      </c>
      <c r="T1" s="266" t="s">
        <v>20</v>
      </c>
      <c r="U1" s="266" t="s">
        <v>33</v>
      </c>
    </row>
    <row r="2" spans="9:21" ht="16.5" thickTop="1" thickBot="1">
      <c r="I2" s="187">
        <v>1</v>
      </c>
      <c r="J2" s="209" t="s">
        <v>404</v>
      </c>
      <c r="K2" s="177" t="s">
        <v>174</v>
      </c>
      <c r="L2" s="242">
        <v>21</v>
      </c>
      <c r="M2" s="209">
        <v>1</v>
      </c>
      <c r="N2" s="243">
        <f t="shared" ref="N2:N52" si="0">M2*36</f>
        <v>36</v>
      </c>
      <c r="O2" s="6"/>
      <c r="P2" s="187">
        <v>1</v>
      </c>
      <c r="Q2" s="209" t="s">
        <v>398</v>
      </c>
      <c r="R2" s="167" t="s">
        <v>403</v>
      </c>
      <c r="S2" s="209" t="s">
        <v>74</v>
      </c>
      <c r="T2" s="209">
        <v>9</v>
      </c>
      <c r="U2" s="243">
        <f t="shared" ref="U2:U21" si="1">T2*36</f>
        <v>324</v>
      </c>
    </row>
    <row r="3" spans="9:21" ht="16.5" thickTop="1" thickBot="1">
      <c r="I3" s="187">
        <v>2</v>
      </c>
      <c r="J3" s="209" t="s">
        <v>404</v>
      </c>
      <c r="K3" s="177" t="s">
        <v>174</v>
      </c>
      <c r="L3" s="242">
        <v>33</v>
      </c>
      <c r="M3" s="209">
        <v>1</v>
      </c>
      <c r="N3" s="244">
        <f t="shared" si="0"/>
        <v>36</v>
      </c>
      <c r="O3" s="6"/>
      <c r="P3" s="187">
        <v>2</v>
      </c>
      <c r="Q3" s="209" t="s">
        <v>398</v>
      </c>
      <c r="R3" s="167" t="s">
        <v>403</v>
      </c>
      <c r="S3" s="209" t="s">
        <v>183</v>
      </c>
      <c r="T3" s="209">
        <v>1</v>
      </c>
      <c r="U3" s="243">
        <f t="shared" si="1"/>
        <v>36</v>
      </c>
    </row>
    <row r="4" spans="9:21" ht="16.5" thickTop="1" thickBot="1">
      <c r="I4" s="187">
        <v>3</v>
      </c>
      <c r="J4" s="209" t="s">
        <v>404</v>
      </c>
      <c r="K4" s="177" t="s">
        <v>174</v>
      </c>
      <c r="L4" s="242">
        <v>39</v>
      </c>
      <c r="M4" s="209">
        <v>1</v>
      </c>
      <c r="N4" s="244">
        <f t="shared" si="0"/>
        <v>36</v>
      </c>
      <c r="O4" s="6"/>
      <c r="P4" s="187">
        <v>3</v>
      </c>
      <c r="Q4" s="209" t="s">
        <v>398</v>
      </c>
      <c r="R4" s="167" t="s">
        <v>403</v>
      </c>
      <c r="S4" s="209" t="s">
        <v>443</v>
      </c>
      <c r="T4" s="209">
        <v>1</v>
      </c>
      <c r="U4" s="208">
        <f t="shared" si="1"/>
        <v>36</v>
      </c>
    </row>
    <row r="5" spans="9:21" ht="16.5" thickTop="1" thickBot="1">
      <c r="I5" s="187">
        <v>4</v>
      </c>
      <c r="J5" s="209" t="s">
        <v>404</v>
      </c>
      <c r="K5" s="177" t="s">
        <v>174</v>
      </c>
      <c r="L5" s="242">
        <v>57</v>
      </c>
      <c r="M5" s="209">
        <v>1</v>
      </c>
      <c r="N5" s="244">
        <f t="shared" si="0"/>
        <v>36</v>
      </c>
      <c r="O5" s="6"/>
      <c r="P5" s="187">
        <v>4</v>
      </c>
      <c r="Q5" s="209" t="s">
        <v>398</v>
      </c>
      <c r="R5" s="167" t="s">
        <v>403</v>
      </c>
      <c r="S5" s="209" t="s">
        <v>319</v>
      </c>
      <c r="T5" s="209">
        <v>1</v>
      </c>
      <c r="U5" s="208">
        <f t="shared" si="1"/>
        <v>36</v>
      </c>
    </row>
    <row r="6" spans="9:21" ht="16.5" thickTop="1" thickBot="1">
      <c r="I6" s="187">
        <v>5</v>
      </c>
      <c r="J6" s="209" t="s">
        <v>404</v>
      </c>
      <c r="K6" s="177" t="s">
        <v>174</v>
      </c>
      <c r="L6" s="242">
        <v>61</v>
      </c>
      <c r="M6" s="209">
        <v>1</v>
      </c>
      <c r="N6" s="244">
        <f t="shared" si="0"/>
        <v>36</v>
      </c>
      <c r="O6" s="6"/>
      <c r="P6" s="187">
        <v>5</v>
      </c>
      <c r="Q6" s="209" t="s">
        <v>398</v>
      </c>
      <c r="R6" s="167" t="s">
        <v>403</v>
      </c>
      <c r="S6" s="209" t="s">
        <v>136</v>
      </c>
      <c r="T6" s="209">
        <v>5</v>
      </c>
      <c r="U6" s="208">
        <f t="shared" si="1"/>
        <v>180</v>
      </c>
    </row>
    <row r="7" spans="9:21" ht="16.5" thickTop="1" thickBot="1">
      <c r="I7" s="187">
        <v>6</v>
      </c>
      <c r="J7" s="209" t="s">
        <v>404</v>
      </c>
      <c r="K7" s="177" t="s">
        <v>174</v>
      </c>
      <c r="L7" s="242">
        <v>87</v>
      </c>
      <c r="M7" s="209">
        <v>1</v>
      </c>
      <c r="N7" s="244">
        <f t="shared" si="0"/>
        <v>36</v>
      </c>
      <c r="O7" s="6"/>
      <c r="P7" s="187">
        <v>6</v>
      </c>
      <c r="Q7" s="209" t="s">
        <v>398</v>
      </c>
      <c r="R7" s="167" t="s">
        <v>403</v>
      </c>
      <c r="S7" s="209" t="s">
        <v>67</v>
      </c>
      <c r="T7" s="209">
        <v>4</v>
      </c>
      <c r="U7" s="208">
        <f t="shared" si="1"/>
        <v>144</v>
      </c>
    </row>
    <row r="8" spans="9:21" ht="16.5" thickTop="1" thickBot="1">
      <c r="I8" s="187">
        <v>7</v>
      </c>
      <c r="J8" s="209" t="s">
        <v>404</v>
      </c>
      <c r="K8" s="245" t="s">
        <v>433</v>
      </c>
      <c r="L8" s="242">
        <v>14</v>
      </c>
      <c r="M8" s="209">
        <v>1</v>
      </c>
      <c r="N8" s="244">
        <f t="shared" si="0"/>
        <v>36</v>
      </c>
      <c r="O8" s="6"/>
      <c r="P8" s="187">
        <v>7</v>
      </c>
      <c r="Q8" s="209" t="s">
        <v>398</v>
      </c>
      <c r="R8" s="167" t="s">
        <v>403</v>
      </c>
      <c r="S8" s="209" t="s">
        <v>442</v>
      </c>
      <c r="T8" s="209">
        <v>1</v>
      </c>
      <c r="U8" s="208">
        <f t="shared" si="1"/>
        <v>36</v>
      </c>
    </row>
    <row r="9" spans="9:21" ht="16.5" thickTop="1" thickBot="1">
      <c r="I9" s="187">
        <v>8</v>
      </c>
      <c r="J9" s="209" t="s">
        <v>404</v>
      </c>
      <c r="K9" s="245" t="s">
        <v>433</v>
      </c>
      <c r="L9" s="242">
        <v>18</v>
      </c>
      <c r="M9" s="209">
        <v>1</v>
      </c>
      <c r="N9" s="244">
        <f t="shared" si="0"/>
        <v>36</v>
      </c>
      <c r="O9" s="6"/>
      <c r="P9" s="187">
        <v>8</v>
      </c>
      <c r="Q9" s="209" t="s">
        <v>398</v>
      </c>
      <c r="R9" s="167" t="s">
        <v>162</v>
      </c>
      <c r="S9" s="209">
        <v>13</v>
      </c>
      <c r="T9" s="209">
        <v>2</v>
      </c>
      <c r="U9" s="243">
        <f t="shared" si="1"/>
        <v>72</v>
      </c>
    </row>
    <row r="10" spans="9:21" ht="16.5" thickTop="1" thickBot="1">
      <c r="I10" s="187">
        <v>9</v>
      </c>
      <c r="J10" s="209" t="s">
        <v>404</v>
      </c>
      <c r="K10" s="245" t="s">
        <v>433</v>
      </c>
      <c r="L10" s="242" t="s">
        <v>441</v>
      </c>
      <c r="M10" s="209">
        <v>1</v>
      </c>
      <c r="N10" s="243">
        <f t="shared" si="0"/>
        <v>36</v>
      </c>
      <c r="O10" s="6"/>
      <c r="P10" s="187">
        <v>9</v>
      </c>
      <c r="Q10" s="209" t="s">
        <v>398</v>
      </c>
      <c r="R10" s="167" t="s">
        <v>403</v>
      </c>
      <c r="S10" s="209">
        <v>11</v>
      </c>
      <c r="T10" s="209">
        <v>2</v>
      </c>
      <c r="U10" s="243">
        <f t="shared" si="1"/>
        <v>72</v>
      </c>
    </row>
    <row r="11" spans="9:21" ht="16.5" thickTop="1" thickBot="1">
      <c r="I11" s="187">
        <v>10</v>
      </c>
      <c r="J11" s="209" t="s">
        <v>404</v>
      </c>
      <c r="K11" s="245" t="s">
        <v>433</v>
      </c>
      <c r="L11" s="242">
        <v>24</v>
      </c>
      <c r="M11" s="209">
        <v>1</v>
      </c>
      <c r="N11" s="244">
        <f t="shared" si="0"/>
        <v>36</v>
      </c>
      <c r="O11" s="6"/>
      <c r="P11" s="187">
        <v>10</v>
      </c>
      <c r="Q11" s="209" t="s">
        <v>398</v>
      </c>
      <c r="R11" s="167" t="s">
        <v>403</v>
      </c>
      <c r="S11" s="209">
        <v>13</v>
      </c>
      <c r="T11" s="209">
        <v>2</v>
      </c>
      <c r="U11" s="243">
        <f t="shared" si="1"/>
        <v>72</v>
      </c>
    </row>
    <row r="12" spans="9:21" ht="16.5" thickTop="1" thickBot="1">
      <c r="I12" s="187">
        <v>11</v>
      </c>
      <c r="J12" s="209" t="s">
        <v>404</v>
      </c>
      <c r="K12" s="245" t="s">
        <v>433</v>
      </c>
      <c r="L12" s="242">
        <v>30</v>
      </c>
      <c r="M12" s="209">
        <v>1</v>
      </c>
      <c r="N12" s="244">
        <f t="shared" si="0"/>
        <v>36</v>
      </c>
      <c r="O12" s="6"/>
      <c r="P12" s="187">
        <v>11</v>
      </c>
      <c r="Q12" s="209" t="s">
        <v>398</v>
      </c>
      <c r="R12" s="167" t="s">
        <v>403</v>
      </c>
      <c r="S12" s="209" t="s">
        <v>105</v>
      </c>
      <c r="T12" s="209">
        <v>5</v>
      </c>
      <c r="U12" s="243">
        <f t="shared" si="1"/>
        <v>180</v>
      </c>
    </row>
    <row r="13" spans="9:21" ht="16.5" thickTop="1" thickBot="1">
      <c r="I13" s="187">
        <v>12</v>
      </c>
      <c r="J13" s="209" t="s">
        <v>404</v>
      </c>
      <c r="K13" s="245" t="s">
        <v>433</v>
      </c>
      <c r="L13" s="242" t="s">
        <v>440</v>
      </c>
      <c r="M13" s="209">
        <v>1</v>
      </c>
      <c r="N13" s="244">
        <f t="shared" si="0"/>
        <v>36</v>
      </c>
      <c r="O13" s="6"/>
      <c r="P13" s="187">
        <v>12</v>
      </c>
      <c r="Q13" s="209" t="s">
        <v>398</v>
      </c>
      <c r="R13" s="167" t="s">
        <v>403</v>
      </c>
      <c r="S13" s="209" t="s">
        <v>83</v>
      </c>
      <c r="T13" s="209">
        <v>3</v>
      </c>
      <c r="U13" s="243">
        <f t="shared" si="1"/>
        <v>108</v>
      </c>
    </row>
    <row r="14" spans="9:21" ht="15.75" customHeight="1" thickTop="1" thickBot="1">
      <c r="I14" s="187">
        <v>13</v>
      </c>
      <c r="J14" s="209" t="s">
        <v>404</v>
      </c>
      <c r="K14" s="245" t="s">
        <v>433</v>
      </c>
      <c r="L14" s="242">
        <v>4</v>
      </c>
      <c r="M14" s="209">
        <v>1</v>
      </c>
      <c r="N14" s="244">
        <f t="shared" si="0"/>
        <v>36</v>
      </c>
      <c r="O14" s="6"/>
      <c r="P14" s="187">
        <v>13</v>
      </c>
      <c r="Q14" s="209" t="s">
        <v>398</v>
      </c>
      <c r="R14" s="167" t="s">
        <v>403</v>
      </c>
      <c r="S14" s="209">
        <v>35</v>
      </c>
      <c r="T14" s="209">
        <v>1</v>
      </c>
      <c r="U14" s="243">
        <f t="shared" si="1"/>
        <v>36</v>
      </c>
    </row>
    <row r="15" spans="9:21" ht="16.5" thickTop="1" thickBot="1">
      <c r="I15" s="187">
        <v>14</v>
      </c>
      <c r="J15" s="209" t="s">
        <v>404</v>
      </c>
      <c r="K15" s="245" t="s">
        <v>433</v>
      </c>
      <c r="L15" s="242">
        <v>50</v>
      </c>
      <c r="M15" s="209">
        <v>1</v>
      </c>
      <c r="N15" s="244">
        <f t="shared" si="0"/>
        <v>36</v>
      </c>
      <c r="O15" s="6"/>
      <c r="P15" s="187">
        <v>14</v>
      </c>
      <c r="Q15" s="209" t="s">
        <v>398</v>
      </c>
      <c r="R15" s="167" t="s">
        <v>403</v>
      </c>
      <c r="S15" s="209">
        <v>37</v>
      </c>
      <c r="T15" s="209">
        <v>1</v>
      </c>
      <c r="U15" s="243">
        <f t="shared" si="1"/>
        <v>36</v>
      </c>
    </row>
    <row r="16" spans="9:21" ht="16.5" thickTop="1" thickBot="1">
      <c r="I16" s="187">
        <v>15</v>
      </c>
      <c r="J16" s="209" t="s">
        <v>404</v>
      </c>
      <c r="K16" s="167" t="s">
        <v>403</v>
      </c>
      <c r="L16" s="242" t="s">
        <v>137</v>
      </c>
      <c r="M16" s="209">
        <v>5</v>
      </c>
      <c r="N16" s="244">
        <f t="shared" si="0"/>
        <v>180</v>
      </c>
      <c r="O16" s="6"/>
      <c r="P16" s="187">
        <v>15</v>
      </c>
      <c r="Q16" s="209" t="s">
        <v>398</v>
      </c>
      <c r="R16" s="167" t="s">
        <v>414</v>
      </c>
      <c r="S16" s="209">
        <v>16</v>
      </c>
      <c r="T16" s="209">
        <v>1</v>
      </c>
      <c r="U16" s="208">
        <f t="shared" si="1"/>
        <v>36</v>
      </c>
    </row>
    <row r="17" spans="1:21" ht="16.5" thickTop="1" thickBot="1">
      <c r="I17" s="187">
        <v>16</v>
      </c>
      <c r="J17" s="209" t="s">
        <v>404</v>
      </c>
      <c r="K17" s="167" t="s">
        <v>435</v>
      </c>
      <c r="L17" s="242" t="s">
        <v>87</v>
      </c>
      <c r="M17" s="209">
        <v>5</v>
      </c>
      <c r="N17" s="243">
        <f t="shared" si="0"/>
        <v>180</v>
      </c>
      <c r="O17" s="6"/>
      <c r="P17" s="187">
        <v>16</v>
      </c>
      <c r="Q17" s="209" t="s">
        <v>398</v>
      </c>
      <c r="R17" s="167" t="s">
        <v>414</v>
      </c>
      <c r="S17" s="209" t="s">
        <v>437</v>
      </c>
      <c r="T17" s="209">
        <v>1</v>
      </c>
      <c r="U17" s="208">
        <f t="shared" si="1"/>
        <v>36</v>
      </c>
    </row>
    <row r="18" spans="1:21" ht="16.5" thickTop="1" thickBot="1">
      <c r="I18" s="187">
        <v>17</v>
      </c>
      <c r="J18" s="209" t="s">
        <v>404</v>
      </c>
      <c r="K18" s="167" t="s">
        <v>435</v>
      </c>
      <c r="L18" s="242" t="s">
        <v>421</v>
      </c>
      <c r="M18" s="209">
        <v>3</v>
      </c>
      <c r="N18" s="244">
        <f t="shared" si="0"/>
        <v>108</v>
      </c>
      <c r="O18" s="6"/>
      <c r="P18" s="187">
        <v>17</v>
      </c>
      <c r="Q18" s="209" t="s">
        <v>398</v>
      </c>
      <c r="R18" s="167" t="s">
        <v>414</v>
      </c>
      <c r="S18" s="209">
        <v>25</v>
      </c>
      <c r="T18" s="209">
        <v>3</v>
      </c>
      <c r="U18" s="208">
        <f t="shared" si="1"/>
        <v>108</v>
      </c>
    </row>
    <row r="19" spans="1:21" ht="16.5" thickTop="1" thickBot="1">
      <c r="I19" s="187">
        <v>18</v>
      </c>
      <c r="J19" s="209" t="s">
        <v>404</v>
      </c>
      <c r="K19" s="167" t="s">
        <v>435</v>
      </c>
      <c r="L19" s="242" t="s">
        <v>187</v>
      </c>
      <c r="M19" s="209">
        <v>4</v>
      </c>
      <c r="N19" s="244">
        <f t="shared" si="0"/>
        <v>144</v>
      </c>
      <c r="O19" s="6"/>
      <c r="P19" s="187">
        <v>18</v>
      </c>
      <c r="Q19" s="209" t="s">
        <v>398</v>
      </c>
      <c r="R19" s="167" t="s">
        <v>414</v>
      </c>
      <c r="S19" s="209" t="s">
        <v>436</v>
      </c>
      <c r="T19" s="209">
        <v>1</v>
      </c>
      <c r="U19" s="208">
        <f t="shared" si="1"/>
        <v>36</v>
      </c>
    </row>
    <row r="20" spans="1:21" ht="16.5" thickTop="1" thickBot="1">
      <c r="I20" s="187">
        <v>19</v>
      </c>
      <c r="J20" s="209" t="s">
        <v>404</v>
      </c>
      <c r="K20" s="167" t="s">
        <v>435</v>
      </c>
      <c r="L20" s="242" t="s">
        <v>211</v>
      </c>
      <c r="M20" s="209">
        <v>4</v>
      </c>
      <c r="N20" s="244">
        <f t="shared" si="0"/>
        <v>144</v>
      </c>
      <c r="O20" s="6"/>
      <c r="P20" s="187">
        <v>19</v>
      </c>
      <c r="Q20" s="209" t="s">
        <v>398</v>
      </c>
      <c r="R20" s="167" t="s">
        <v>414</v>
      </c>
      <c r="S20" s="209">
        <v>31</v>
      </c>
      <c r="T20" s="209">
        <v>3</v>
      </c>
      <c r="U20" s="208">
        <f t="shared" si="1"/>
        <v>108</v>
      </c>
    </row>
    <row r="21" spans="1:21" ht="16.5" thickTop="1" thickBot="1">
      <c r="I21" s="187">
        <v>20</v>
      </c>
      <c r="J21" s="209" t="s">
        <v>404</v>
      </c>
      <c r="K21" s="167" t="s">
        <v>435</v>
      </c>
      <c r="L21" s="242">
        <v>52</v>
      </c>
      <c r="M21" s="209">
        <v>1</v>
      </c>
      <c r="N21" s="244">
        <f t="shared" si="0"/>
        <v>36</v>
      </c>
      <c r="O21" s="6"/>
      <c r="P21" s="187">
        <v>20</v>
      </c>
      <c r="Q21" s="209" t="s">
        <v>398</v>
      </c>
      <c r="R21" s="167" t="s">
        <v>414</v>
      </c>
      <c r="S21" s="209">
        <v>35</v>
      </c>
      <c r="T21" s="209">
        <v>5</v>
      </c>
      <c r="U21" s="208">
        <f t="shared" si="1"/>
        <v>180</v>
      </c>
    </row>
    <row r="22" spans="1:21" ht="16.5" thickTop="1" thickBot="1">
      <c r="I22" s="187">
        <v>21</v>
      </c>
      <c r="J22" s="209" t="s">
        <v>404</v>
      </c>
      <c r="K22" s="167" t="s">
        <v>161</v>
      </c>
      <c r="L22" s="242">
        <v>115</v>
      </c>
      <c r="M22" s="209">
        <v>6</v>
      </c>
      <c r="N22" s="244">
        <f t="shared" si="0"/>
        <v>216</v>
      </c>
      <c r="O22" s="6"/>
      <c r="P22" s="187">
        <v>21</v>
      </c>
      <c r="Q22" s="209" t="s">
        <v>398</v>
      </c>
      <c r="R22" s="167" t="s">
        <v>414</v>
      </c>
      <c r="S22" s="209">
        <v>66</v>
      </c>
      <c r="T22" s="209">
        <v>1</v>
      </c>
      <c r="U22" s="208">
        <v>230</v>
      </c>
    </row>
    <row r="23" spans="1:21" ht="16.5" thickTop="1" thickBot="1">
      <c r="I23" s="187">
        <v>22</v>
      </c>
      <c r="J23" s="209" t="s">
        <v>404</v>
      </c>
      <c r="K23" s="167" t="s">
        <v>161</v>
      </c>
      <c r="L23" s="242" t="s">
        <v>434</v>
      </c>
      <c r="M23" s="209">
        <v>5</v>
      </c>
      <c r="N23" s="244">
        <f t="shared" si="0"/>
        <v>180</v>
      </c>
      <c r="O23" s="6"/>
      <c r="P23" s="187">
        <v>22</v>
      </c>
      <c r="Q23" s="209" t="s">
        <v>398</v>
      </c>
      <c r="R23" s="167" t="s">
        <v>414</v>
      </c>
      <c r="S23" s="209">
        <v>50</v>
      </c>
      <c r="T23" s="209">
        <v>4</v>
      </c>
      <c r="U23" s="208">
        <f t="shared" ref="U23:U36" si="2">T23*36</f>
        <v>144</v>
      </c>
    </row>
    <row r="24" spans="1:21" ht="16.5" thickTop="1" thickBot="1">
      <c r="I24" s="187">
        <v>23</v>
      </c>
      <c r="J24" s="209" t="s">
        <v>404</v>
      </c>
      <c r="K24" s="167" t="s">
        <v>161</v>
      </c>
      <c r="L24" s="242">
        <v>119</v>
      </c>
      <c r="M24" s="209">
        <v>2</v>
      </c>
      <c r="N24" s="244">
        <f t="shared" si="0"/>
        <v>72</v>
      </c>
      <c r="O24" s="6"/>
      <c r="P24" s="187">
        <v>23</v>
      </c>
      <c r="Q24" s="209" t="s">
        <v>398</v>
      </c>
      <c r="R24" s="167" t="s">
        <v>414</v>
      </c>
      <c r="S24" s="209">
        <v>53</v>
      </c>
      <c r="T24" s="209">
        <v>4</v>
      </c>
      <c r="U24" s="208">
        <f t="shared" si="2"/>
        <v>144</v>
      </c>
    </row>
    <row r="25" spans="1:21" ht="16.5" thickTop="1" thickBot="1">
      <c r="H25" s="26"/>
      <c r="I25" s="187">
        <v>24</v>
      </c>
      <c r="J25" s="209" t="s">
        <v>404</v>
      </c>
      <c r="K25" s="167" t="s">
        <v>161</v>
      </c>
      <c r="L25" s="242">
        <v>127</v>
      </c>
      <c r="M25" s="209">
        <v>2</v>
      </c>
      <c r="N25" s="243">
        <f t="shared" si="0"/>
        <v>72</v>
      </c>
      <c r="O25" s="6"/>
      <c r="P25" s="187">
        <v>24</v>
      </c>
      <c r="Q25" s="209" t="s">
        <v>398</v>
      </c>
      <c r="R25" s="167" t="s">
        <v>429</v>
      </c>
      <c r="S25" s="209">
        <v>186</v>
      </c>
      <c r="T25" s="209">
        <v>1</v>
      </c>
      <c r="U25" s="243">
        <f t="shared" si="2"/>
        <v>36</v>
      </c>
    </row>
    <row r="26" spans="1:21" ht="17.25" thickTop="1" thickBot="1">
      <c r="A26" s="407" t="s">
        <v>563</v>
      </c>
      <c r="B26" s="407"/>
      <c r="C26" s="407"/>
      <c r="D26" s="407"/>
      <c r="E26" s="407"/>
      <c r="F26" s="407"/>
      <c r="H26" s="6"/>
      <c r="I26" s="187">
        <v>25</v>
      </c>
      <c r="J26" s="209" t="s">
        <v>404</v>
      </c>
      <c r="K26" s="245" t="s">
        <v>433</v>
      </c>
      <c r="L26" s="242">
        <v>23</v>
      </c>
      <c r="M26" s="209">
        <v>3</v>
      </c>
      <c r="N26" s="244">
        <f t="shared" si="0"/>
        <v>108</v>
      </c>
      <c r="O26" s="6"/>
      <c r="P26" s="187">
        <v>25</v>
      </c>
      <c r="Q26" s="209" t="s">
        <v>398</v>
      </c>
      <c r="R26" s="167" t="s">
        <v>414</v>
      </c>
      <c r="S26" s="209">
        <v>48</v>
      </c>
      <c r="T26" s="209">
        <v>1</v>
      </c>
      <c r="U26" s="243">
        <f t="shared" si="2"/>
        <v>36</v>
      </c>
    </row>
    <row r="27" spans="1:21" ht="17.25" thickTop="1" thickBot="1">
      <c r="A27" s="193" t="s">
        <v>123</v>
      </c>
      <c r="B27" s="193" t="s">
        <v>1041</v>
      </c>
      <c r="C27" s="193" t="s">
        <v>122</v>
      </c>
      <c r="D27" s="193" t="s">
        <v>121</v>
      </c>
      <c r="E27" s="193" t="s">
        <v>120</v>
      </c>
      <c r="F27" s="193" t="s">
        <v>119</v>
      </c>
      <c r="H27" s="6"/>
      <c r="I27" s="187">
        <v>26</v>
      </c>
      <c r="J27" s="209" t="s">
        <v>404</v>
      </c>
      <c r="K27" s="167" t="s">
        <v>162</v>
      </c>
      <c r="L27" s="242" t="s">
        <v>184</v>
      </c>
      <c r="M27" s="209">
        <v>9</v>
      </c>
      <c r="N27" s="244">
        <f t="shared" si="0"/>
        <v>324</v>
      </c>
      <c r="O27" s="6"/>
      <c r="P27" s="187">
        <v>26</v>
      </c>
      <c r="Q27" s="209" t="s">
        <v>398</v>
      </c>
      <c r="R27" s="167" t="s">
        <v>429</v>
      </c>
      <c r="S27" s="209">
        <v>198</v>
      </c>
      <c r="T27" s="209">
        <v>1</v>
      </c>
      <c r="U27" s="243">
        <f t="shared" si="2"/>
        <v>36</v>
      </c>
    </row>
    <row r="28" spans="1:21" ht="17.25" thickTop="1" thickBot="1">
      <c r="A28" s="408" t="s">
        <v>117</v>
      </c>
      <c r="B28" s="408"/>
      <c r="C28" s="408"/>
      <c r="D28" s="232">
        <v>750</v>
      </c>
      <c r="E28" s="232">
        <v>420</v>
      </c>
      <c r="F28" s="232">
        <v>250</v>
      </c>
      <c r="H28" s="6"/>
      <c r="I28" s="187">
        <v>27</v>
      </c>
      <c r="J28" s="209" t="s">
        <v>404</v>
      </c>
      <c r="K28" s="167" t="s">
        <v>162</v>
      </c>
      <c r="L28" s="242">
        <v>26</v>
      </c>
      <c r="M28" s="209">
        <v>1</v>
      </c>
      <c r="N28" s="244">
        <f t="shared" si="0"/>
        <v>36</v>
      </c>
      <c r="O28" s="6"/>
      <c r="P28" s="187">
        <v>27</v>
      </c>
      <c r="Q28" s="209" t="s">
        <v>398</v>
      </c>
      <c r="R28" s="167" t="s">
        <v>429</v>
      </c>
      <c r="S28" s="209">
        <v>202</v>
      </c>
      <c r="T28" s="209">
        <v>1</v>
      </c>
      <c r="U28" s="243">
        <f t="shared" si="2"/>
        <v>36</v>
      </c>
    </row>
    <row r="29" spans="1:21" ht="17.25" thickTop="1" thickBot="1">
      <c r="A29" s="196" t="s">
        <v>404</v>
      </c>
      <c r="B29" s="184" t="s">
        <v>1094</v>
      </c>
      <c r="C29" s="233">
        <f>M53</f>
        <v>117</v>
      </c>
      <c r="D29" s="234">
        <f>C29*D28</f>
        <v>87750</v>
      </c>
      <c r="E29" s="234">
        <f>C29*E28</f>
        <v>49140</v>
      </c>
      <c r="F29" s="234">
        <f>C29*F28</f>
        <v>29250</v>
      </c>
      <c r="G29" s="26"/>
      <c r="H29" s="6"/>
      <c r="I29" s="187">
        <v>28</v>
      </c>
      <c r="J29" s="209" t="s">
        <v>404</v>
      </c>
      <c r="K29" s="167" t="s">
        <v>429</v>
      </c>
      <c r="L29" s="242">
        <v>136</v>
      </c>
      <c r="M29" s="209">
        <v>1</v>
      </c>
      <c r="N29" s="244">
        <f t="shared" si="0"/>
        <v>36</v>
      </c>
      <c r="O29" s="6"/>
      <c r="P29" s="187">
        <v>28</v>
      </c>
      <c r="Q29" s="209" t="s">
        <v>398</v>
      </c>
      <c r="R29" s="167" t="s">
        <v>429</v>
      </c>
      <c r="S29" s="209" t="s">
        <v>431</v>
      </c>
      <c r="T29" s="209">
        <v>3</v>
      </c>
      <c r="U29" s="243">
        <f t="shared" si="2"/>
        <v>108</v>
      </c>
    </row>
    <row r="30" spans="1:21" ht="17.25" thickTop="1" thickBot="1">
      <c r="A30" s="196" t="s">
        <v>398</v>
      </c>
      <c r="B30" s="184" t="s">
        <v>1094</v>
      </c>
      <c r="C30" s="233">
        <f>T58</f>
        <v>113</v>
      </c>
      <c r="D30" s="234">
        <f>C30*D28</f>
        <v>84750</v>
      </c>
      <c r="E30" s="234">
        <f>C30*E28</f>
        <v>47460</v>
      </c>
      <c r="F30" s="234">
        <f>C30*F28</f>
        <v>28250</v>
      </c>
      <c r="G30" s="6"/>
      <c r="H30" s="6"/>
      <c r="I30" s="187">
        <v>29</v>
      </c>
      <c r="J30" s="209" t="s">
        <v>404</v>
      </c>
      <c r="K30" s="167" t="s">
        <v>432</v>
      </c>
      <c r="L30" s="242">
        <v>15</v>
      </c>
      <c r="M30" s="209">
        <v>1</v>
      </c>
      <c r="N30" s="244">
        <f t="shared" si="0"/>
        <v>36</v>
      </c>
      <c r="O30" s="6"/>
      <c r="P30" s="187">
        <v>29</v>
      </c>
      <c r="Q30" s="209" t="s">
        <v>398</v>
      </c>
      <c r="R30" s="167" t="s">
        <v>429</v>
      </c>
      <c r="S30" s="209" t="s">
        <v>428</v>
      </c>
      <c r="T30" s="209">
        <v>1</v>
      </c>
      <c r="U30" s="243">
        <f t="shared" si="2"/>
        <v>36</v>
      </c>
    </row>
    <row r="31" spans="1:21" ht="17.25" thickTop="1" thickBot="1">
      <c r="A31" s="196" t="s">
        <v>360</v>
      </c>
      <c r="B31" s="184" t="s">
        <v>1094</v>
      </c>
      <c r="C31" s="233">
        <f>T87</f>
        <v>126</v>
      </c>
      <c r="D31" s="234">
        <f>C31*D28</f>
        <v>94500</v>
      </c>
      <c r="E31" s="234">
        <f>C31*E28</f>
        <v>52920</v>
      </c>
      <c r="F31" s="234">
        <f>C31*F28</f>
        <v>31500</v>
      </c>
      <c r="G31" s="6"/>
      <c r="H31" s="6"/>
      <c r="I31" s="187">
        <v>30</v>
      </c>
      <c r="J31" s="209" t="s">
        <v>404</v>
      </c>
      <c r="K31" s="167" t="s">
        <v>430</v>
      </c>
      <c r="L31" s="242" t="s">
        <v>383</v>
      </c>
      <c r="M31" s="209">
        <v>1</v>
      </c>
      <c r="N31" s="244">
        <f t="shared" si="0"/>
        <v>36</v>
      </c>
      <c r="O31" s="6"/>
      <c r="P31" s="187">
        <v>30</v>
      </c>
      <c r="Q31" s="209" t="s">
        <v>398</v>
      </c>
      <c r="R31" s="167" t="s">
        <v>162</v>
      </c>
      <c r="S31" s="209">
        <v>11</v>
      </c>
      <c r="T31" s="209">
        <v>3</v>
      </c>
      <c r="U31" s="243">
        <f t="shared" si="2"/>
        <v>108</v>
      </c>
    </row>
    <row r="32" spans="1:21" ht="17.25" thickTop="1" thickBot="1">
      <c r="A32" s="196" t="s">
        <v>375</v>
      </c>
      <c r="B32" s="184" t="s">
        <v>1094</v>
      </c>
      <c r="C32" s="233">
        <f>M95</f>
        <v>127</v>
      </c>
      <c r="D32" s="234">
        <f>D28*C32</f>
        <v>95250</v>
      </c>
      <c r="E32" s="234">
        <f>C32*E28</f>
        <v>53340</v>
      </c>
      <c r="F32" s="234">
        <f>F28*C32</f>
        <v>31750</v>
      </c>
      <c r="G32" s="6"/>
      <c r="H32" s="6"/>
      <c r="I32" s="187">
        <v>31</v>
      </c>
      <c r="J32" s="209" t="s">
        <v>404</v>
      </c>
      <c r="K32" s="167" t="s">
        <v>427</v>
      </c>
      <c r="L32" s="242" t="s">
        <v>426</v>
      </c>
      <c r="M32" s="209">
        <v>1</v>
      </c>
      <c r="N32" s="244">
        <f t="shared" si="0"/>
        <v>36</v>
      </c>
      <c r="O32" s="6"/>
      <c r="P32" s="187">
        <v>31</v>
      </c>
      <c r="Q32" s="209" t="s">
        <v>398</v>
      </c>
      <c r="R32" s="167" t="s">
        <v>162</v>
      </c>
      <c r="S32" s="209">
        <v>23</v>
      </c>
      <c r="T32" s="209">
        <v>1</v>
      </c>
      <c r="U32" s="243">
        <f t="shared" si="2"/>
        <v>36</v>
      </c>
    </row>
    <row r="33" spans="1:21" ht="17.25" thickTop="1" thickBot="1">
      <c r="A33" s="196" t="s">
        <v>1160</v>
      </c>
      <c r="B33" s="184" t="s">
        <v>1094</v>
      </c>
      <c r="C33" s="233">
        <f>T128</f>
        <v>154</v>
      </c>
      <c r="D33" s="234">
        <f>C33*D28</f>
        <v>115500</v>
      </c>
      <c r="E33" s="234">
        <f>C33*E28</f>
        <v>64680</v>
      </c>
      <c r="F33" s="234">
        <f>C33*F28</f>
        <v>38500</v>
      </c>
      <c r="G33" s="6"/>
      <c r="H33" s="6"/>
      <c r="I33" s="187">
        <v>32</v>
      </c>
      <c r="J33" s="209" t="s">
        <v>404</v>
      </c>
      <c r="K33" s="246" t="s">
        <v>366</v>
      </c>
      <c r="L33" s="247" t="s">
        <v>139</v>
      </c>
      <c r="M33" s="246">
        <v>1</v>
      </c>
      <c r="N33" s="243">
        <f t="shared" si="0"/>
        <v>36</v>
      </c>
      <c r="O33" s="6"/>
      <c r="P33" s="187">
        <v>32</v>
      </c>
      <c r="Q33" s="209" t="s">
        <v>398</v>
      </c>
      <c r="R33" s="167" t="s">
        <v>162</v>
      </c>
      <c r="S33" s="209">
        <v>34</v>
      </c>
      <c r="T33" s="209">
        <v>1</v>
      </c>
      <c r="U33" s="243">
        <f t="shared" si="2"/>
        <v>36</v>
      </c>
    </row>
    <row r="34" spans="1:21" ht="17.25" thickTop="1" thickBot="1">
      <c r="A34" s="196" t="s">
        <v>1161</v>
      </c>
      <c r="B34" s="184" t="s">
        <v>1094</v>
      </c>
      <c r="C34" s="233">
        <f>M120</f>
        <v>67</v>
      </c>
      <c r="D34" s="234">
        <f>C34*D28</f>
        <v>50250</v>
      </c>
      <c r="E34" s="234">
        <f>C34*E28</f>
        <v>28140</v>
      </c>
      <c r="F34" s="234">
        <f>C34*F28</f>
        <v>16750</v>
      </c>
      <c r="G34" s="6"/>
      <c r="H34" s="6"/>
      <c r="I34" s="187">
        <v>33</v>
      </c>
      <c r="J34" s="209" t="s">
        <v>404</v>
      </c>
      <c r="K34" s="246" t="s">
        <v>425</v>
      </c>
      <c r="L34" s="247" t="s">
        <v>424</v>
      </c>
      <c r="M34" s="246">
        <v>1</v>
      </c>
      <c r="N34" s="244">
        <f t="shared" si="0"/>
        <v>36</v>
      </c>
      <c r="O34" s="6"/>
      <c r="P34" s="187">
        <v>33</v>
      </c>
      <c r="Q34" s="209" t="s">
        <v>398</v>
      </c>
      <c r="R34" s="167" t="s">
        <v>162</v>
      </c>
      <c r="S34" s="209">
        <v>43</v>
      </c>
      <c r="T34" s="209">
        <v>4</v>
      </c>
      <c r="U34" s="243">
        <f t="shared" si="2"/>
        <v>144</v>
      </c>
    </row>
    <row r="35" spans="1:21" ht="17.25" thickTop="1" thickBot="1">
      <c r="A35" s="199" t="s">
        <v>5</v>
      </c>
      <c r="B35" s="199"/>
      <c r="C35" s="235">
        <f>SUM(C29:C34)</f>
        <v>704</v>
      </c>
      <c r="D35" s="194">
        <f>SUM(D29:D34)</f>
        <v>528000</v>
      </c>
      <c r="E35" s="194">
        <f>SUM(E29:E34)</f>
        <v>295680</v>
      </c>
      <c r="F35" s="194">
        <f>SUM(F29:F34)</f>
        <v>176000</v>
      </c>
      <c r="G35" s="6"/>
      <c r="H35" s="6"/>
      <c r="I35" s="187">
        <v>34</v>
      </c>
      <c r="J35" s="209" t="s">
        <v>404</v>
      </c>
      <c r="K35" s="246" t="s">
        <v>406</v>
      </c>
      <c r="L35" s="247" t="s">
        <v>423</v>
      </c>
      <c r="M35" s="246">
        <v>1</v>
      </c>
      <c r="N35" s="244">
        <f t="shared" si="0"/>
        <v>36</v>
      </c>
      <c r="O35" s="6"/>
      <c r="P35" s="187">
        <v>34</v>
      </c>
      <c r="Q35" s="209" t="s">
        <v>398</v>
      </c>
      <c r="R35" s="167" t="s">
        <v>162</v>
      </c>
      <c r="S35" s="209">
        <v>45</v>
      </c>
      <c r="T35" s="209">
        <v>2</v>
      </c>
      <c r="U35" s="243">
        <f t="shared" si="2"/>
        <v>72</v>
      </c>
    </row>
    <row r="36" spans="1:21" ht="16.5" thickTop="1" thickBot="1">
      <c r="G36" s="6"/>
      <c r="H36" s="6"/>
      <c r="I36" s="187">
        <v>35</v>
      </c>
      <c r="J36" s="209" t="s">
        <v>404</v>
      </c>
      <c r="K36" s="246" t="s">
        <v>406</v>
      </c>
      <c r="L36" s="247" t="s">
        <v>422</v>
      </c>
      <c r="M36" s="246">
        <v>1</v>
      </c>
      <c r="N36" s="244">
        <f t="shared" si="0"/>
        <v>36</v>
      </c>
      <c r="O36" s="6"/>
      <c r="P36" s="187">
        <v>35</v>
      </c>
      <c r="Q36" s="209" t="s">
        <v>398</v>
      </c>
      <c r="R36" s="167" t="s">
        <v>162</v>
      </c>
      <c r="S36" s="209">
        <v>47</v>
      </c>
      <c r="T36" s="209">
        <v>2</v>
      </c>
      <c r="U36" s="243">
        <f t="shared" si="2"/>
        <v>72</v>
      </c>
    </row>
    <row r="37" spans="1:21" ht="17.25" thickTop="1" thickBot="1">
      <c r="A37" s="408" t="s">
        <v>117</v>
      </c>
      <c r="B37" s="408"/>
      <c r="C37" s="408"/>
      <c r="D37" s="232">
        <v>1650</v>
      </c>
      <c r="E37" s="232">
        <v>900</v>
      </c>
      <c r="F37" s="232">
        <v>540</v>
      </c>
      <c r="G37" s="6"/>
      <c r="I37" s="187">
        <v>36</v>
      </c>
      <c r="J37" s="209" t="s">
        <v>404</v>
      </c>
      <c r="K37" s="248" t="s">
        <v>416</v>
      </c>
      <c r="L37" s="242">
        <v>21</v>
      </c>
      <c r="M37" s="209">
        <v>1</v>
      </c>
      <c r="N37" s="244">
        <f t="shared" si="0"/>
        <v>36</v>
      </c>
      <c r="O37" s="6"/>
      <c r="P37" s="187">
        <v>36</v>
      </c>
      <c r="Q37" s="209" t="s">
        <v>398</v>
      </c>
      <c r="R37" s="167" t="s">
        <v>162</v>
      </c>
      <c r="S37" s="209">
        <v>71</v>
      </c>
      <c r="T37" s="209">
        <v>1</v>
      </c>
      <c r="U37" s="243">
        <v>48</v>
      </c>
    </row>
    <row r="38" spans="1:21" ht="17.25" thickTop="1" thickBot="1">
      <c r="A38" s="196" t="s">
        <v>1127</v>
      </c>
      <c r="B38" s="184" t="s">
        <v>1094</v>
      </c>
      <c r="C38" s="236">
        <f>M98</f>
        <v>8</v>
      </c>
      <c r="D38" s="234">
        <f>C38*D37</f>
        <v>13200</v>
      </c>
      <c r="E38" s="234">
        <f>C38*E37</f>
        <v>7200</v>
      </c>
      <c r="F38" s="234">
        <f>C38*F37</f>
        <v>4320</v>
      </c>
      <c r="G38" s="6"/>
      <c r="I38" s="187">
        <v>37</v>
      </c>
      <c r="J38" s="209" t="s">
        <v>404</v>
      </c>
      <c r="K38" s="248" t="s">
        <v>416</v>
      </c>
      <c r="L38" s="242" t="s">
        <v>421</v>
      </c>
      <c r="M38" s="209">
        <v>1</v>
      </c>
      <c r="N38" s="244">
        <f t="shared" si="0"/>
        <v>36</v>
      </c>
      <c r="O38" s="6"/>
      <c r="P38" s="187">
        <v>37</v>
      </c>
      <c r="Q38" s="209" t="s">
        <v>398</v>
      </c>
      <c r="R38" s="167" t="s">
        <v>162</v>
      </c>
      <c r="S38" s="209" t="s">
        <v>420</v>
      </c>
      <c r="T38" s="209">
        <v>1</v>
      </c>
      <c r="U38" s="243">
        <f>T38*36</f>
        <v>36</v>
      </c>
    </row>
    <row r="39" spans="1:21" ht="17.25" thickTop="1" thickBot="1">
      <c r="A39" s="237" t="s">
        <v>5</v>
      </c>
      <c r="B39" s="237"/>
      <c r="C39" s="238">
        <f>SUM(C38:C38)</f>
        <v>8</v>
      </c>
      <c r="D39" s="239">
        <f>SUM(D38:D38)</f>
        <v>13200</v>
      </c>
      <c r="E39" s="239">
        <f>SUM(E38:E38)</f>
        <v>7200</v>
      </c>
      <c r="F39" s="239">
        <f>SUM(F38:F38)</f>
        <v>4320</v>
      </c>
      <c r="G39" s="6"/>
      <c r="I39" s="187">
        <v>38</v>
      </c>
      <c r="J39" s="209" t="s">
        <v>404</v>
      </c>
      <c r="K39" s="248" t="s">
        <v>416</v>
      </c>
      <c r="L39" s="242">
        <v>29</v>
      </c>
      <c r="M39" s="209">
        <v>1</v>
      </c>
      <c r="N39" s="244">
        <f t="shared" si="0"/>
        <v>36</v>
      </c>
      <c r="O39" s="6"/>
      <c r="P39" s="187">
        <v>38</v>
      </c>
      <c r="Q39" s="209" t="s">
        <v>398</v>
      </c>
      <c r="R39" s="167" t="s">
        <v>162</v>
      </c>
      <c r="S39" s="209" t="s">
        <v>419</v>
      </c>
      <c r="T39" s="209">
        <v>1</v>
      </c>
      <c r="U39" s="243">
        <f>T39*36</f>
        <v>36</v>
      </c>
    </row>
    <row r="40" spans="1:21" ht="16.5" thickTop="1" thickBot="1">
      <c r="A40" s="101"/>
      <c r="B40" s="101"/>
      <c r="C40" s="101"/>
      <c r="D40" s="101"/>
      <c r="E40" s="101"/>
      <c r="F40" s="101"/>
      <c r="G40" s="6"/>
      <c r="I40" s="187">
        <v>39</v>
      </c>
      <c r="J40" s="209" t="s">
        <v>404</v>
      </c>
      <c r="K40" s="248" t="s">
        <v>416</v>
      </c>
      <c r="L40" s="242">
        <v>33</v>
      </c>
      <c r="M40" s="209">
        <v>1</v>
      </c>
      <c r="N40" s="244">
        <f t="shared" si="0"/>
        <v>36</v>
      </c>
      <c r="O40" s="6"/>
      <c r="P40" s="187">
        <v>39</v>
      </c>
      <c r="Q40" s="209" t="s">
        <v>398</v>
      </c>
      <c r="R40" s="167" t="s">
        <v>162</v>
      </c>
      <c r="S40" s="209" t="s">
        <v>418</v>
      </c>
      <c r="T40" s="209">
        <v>1</v>
      </c>
      <c r="U40" s="243">
        <f>T40*36</f>
        <v>36</v>
      </c>
    </row>
    <row r="41" spans="1:21" ht="16.5" thickTop="1" thickBot="1">
      <c r="A41" s="201" t="s">
        <v>1083</v>
      </c>
      <c r="B41" s="202">
        <f>C35+C39</f>
        <v>712</v>
      </c>
      <c r="C41" s="101"/>
      <c r="D41" s="101"/>
      <c r="E41" s="101"/>
      <c r="F41" s="101"/>
      <c r="I41" s="187">
        <v>40</v>
      </c>
      <c r="J41" s="209" t="s">
        <v>404</v>
      </c>
      <c r="K41" s="248" t="s">
        <v>416</v>
      </c>
      <c r="L41" s="242">
        <v>35</v>
      </c>
      <c r="M41" s="209">
        <v>1</v>
      </c>
      <c r="N41" s="243">
        <f t="shared" si="0"/>
        <v>36</v>
      </c>
      <c r="O41" s="6"/>
      <c r="P41" s="187">
        <v>40</v>
      </c>
      <c r="Q41" s="209" t="s">
        <v>398</v>
      </c>
      <c r="R41" s="167" t="s">
        <v>417</v>
      </c>
      <c r="S41" s="209">
        <v>13</v>
      </c>
      <c r="T41" s="209">
        <v>1</v>
      </c>
      <c r="U41" s="243">
        <f>T41*36</f>
        <v>36</v>
      </c>
    </row>
    <row r="42" spans="1:21" ht="16.5" thickTop="1" thickBot="1">
      <c r="A42" s="101"/>
      <c r="B42" s="101"/>
      <c r="C42" s="101"/>
      <c r="D42" s="101"/>
      <c r="E42" s="101"/>
      <c r="F42" s="101"/>
      <c r="I42" s="187">
        <v>41</v>
      </c>
      <c r="J42" s="209" t="s">
        <v>404</v>
      </c>
      <c r="K42" s="248" t="s">
        <v>416</v>
      </c>
      <c r="L42" s="242">
        <v>69</v>
      </c>
      <c r="M42" s="209">
        <v>1</v>
      </c>
      <c r="N42" s="244">
        <f t="shared" si="0"/>
        <v>36</v>
      </c>
      <c r="O42" s="6"/>
      <c r="P42" s="187">
        <v>41</v>
      </c>
      <c r="Q42" s="209" t="s">
        <v>398</v>
      </c>
      <c r="R42" s="167" t="s">
        <v>417</v>
      </c>
      <c r="S42" s="209">
        <v>15</v>
      </c>
      <c r="T42" s="209">
        <v>1</v>
      </c>
      <c r="U42" s="243">
        <f>T42*36</f>
        <v>36</v>
      </c>
    </row>
    <row r="43" spans="1:21" ht="17.25" thickTop="1" thickBot="1">
      <c r="A43" s="240" t="s">
        <v>1009</v>
      </c>
      <c r="B43" s="240"/>
      <c r="C43" s="241"/>
      <c r="D43" s="101"/>
      <c r="E43" s="101"/>
      <c r="F43" s="101"/>
      <c r="I43" s="187">
        <v>42</v>
      </c>
      <c r="J43" s="209" t="s">
        <v>404</v>
      </c>
      <c r="K43" s="248" t="s">
        <v>416</v>
      </c>
      <c r="L43" s="242">
        <v>80</v>
      </c>
      <c r="M43" s="209">
        <v>1</v>
      </c>
      <c r="N43" s="244">
        <f t="shared" si="0"/>
        <v>36</v>
      </c>
      <c r="O43" s="6"/>
      <c r="P43" s="187">
        <v>42</v>
      </c>
      <c r="Q43" s="209" t="s">
        <v>398</v>
      </c>
      <c r="R43" s="167" t="s">
        <v>417</v>
      </c>
      <c r="S43" s="209">
        <v>6</v>
      </c>
      <c r="T43" s="209">
        <v>1</v>
      </c>
      <c r="U43" s="243">
        <v>144</v>
      </c>
    </row>
    <row r="44" spans="1:21" ht="16.5" thickTop="1" thickBot="1">
      <c r="A44" s="101"/>
      <c r="B44" s="101"/>
      <c r="C44" s="101"/>
      <c r="D44" s="101"/>
      <c r="E44" s="101"/>
      <c r="F44" s="101"/>
      <c r="I44" s="187">
        <v>43</v>
      </c>
      <c r="J44" s="209" t="s">
        <v>404</v>
      </c>
      <c r="K44" s="248" t="s">
        <v>416</v>
      </c>
      <c r="L44" s="242" t="s">
        <v>415</v>
      </c>
      <c r="M44" s="209">
        <v>5</v>
      </c>
      <c r="N44" s="244">
        <f t="shared" si="0"/>
        <v>180</v>
      </c>
      <c r="O44" s="6"/>
      <c r="P44" s="187">
        <v>43</v>
      </c>
      <c r="Q44" s="209" t="s">
        <v>398</v>
      </c>
      <c r="R44" s="167" t="s">
        <v>162</v>
      </c>
      <c r="S44" s="209">
        <v>51</v>
      </c>
      <c r="T44" s="209">
        <v>2</v>
      </c>
      <c r="U44" s="243">
        <f>T44*36</f>
        <v>72</v>
      </c>
    </row>
    <row r="45" spans="1:21" ht="16.5" thickTop="1" thickBot="1">
      <c r="I45" s="187">
        <v>44</v>
      </c>
      <c r="J45" s="209" t="s">
        <v>404</v>
      </c>
      <c r="K45" s="167" t="s">
        <v>162</v>
      </c>
      <c r="L45" s="242" t="s">
        <v>74</v>
      </c>
      <c r="M45" s="209">
        <v>2</v>
      </c>
      <c r="N45" s="244">
        <f t="shared" si="0"/>
        <v>72</v>
      </c>
      <c r="O45" s="6"/>
      <c r="P45" s="187">
        <v>44</v>
      </c>
      <c r="Q45" s="209" t="s">
        <v>398</v>
      </c>
      <c r="R45" s="167" t="s">
        <v>414</v>
      </c>
      <c r="S45" s="209">
        <v>47</v>
      </c>
      <c r="T45" s="209">
        <v>4</v>
      </c>
      <c r="U45" s="243">
        <f>T45*36</f>
        <v>144</v>
      </c>
    </row>
    <row r="46" spans="1:21" ht="16.5" thickTop="1" thickBot="1">
      <c r="I46" s="187">
        <v>45</v>
      </c>
      <c r="J46" s="209" t="s">
        <v>404</v>
      </c>
      <c r="K46" s="167" t="s">
        <v>162</v>
      </c>
      <c r="L46" s="242" t="s">
        <v>253</v>
      </c>
      <c r="M46" s="209">
        <v>3</v>
      </c>
      <c r="N46" s="244">
        <f t="shared" si="0"/>
        <v>108</v>
      </c>
      <c r="O46" s="6"/>
      <c r="P46" s="187">
        <v>45</v>
      </c>
      <c r="Q46" s="217" t="s">
        <v>398</v>
      </c>
      <c r="R46" s="264" t="s">
        <v>412</v>
      </c>
      <c r="S46" s="247" t="s">
        <v>143</v>
      </c>
      <c r="T46" s="246">
        <v>4</v>
      </c>
      <c r="U46" s="243">
        <v>145</v>
      </c>
    </row>
    <row r="47" spans="1:21" ht="16.5" thickTop="1" thickBot="1">
      <c r="I47" s="187">
        <v>46</v>
      </c>
      <c r="J47" s="209" t="s">
        <v>404</v>
      </c>
      <c r="K47" s="167" t="s">
        <v>162</v>
      </c>
      <c r="L47" s="242" t="s">
        <v>413</v>
      </c>
      <c r="M47" s="209">
        <v>3</v>
      </c>
      <c r="N47" s="244">
        <f t="shared" si="0"/>
        <v>108</v>
      </c>
      <c r="O47" s="6"/>
      <c r="P47" s="187">
        <v>46</v>
      </c>
      <c r="Q47" s="217" t="s">
        <v>398</v>
      </c>
      <c r="R47" s="264" t="s">
        <v>409</v>
      </c>
      <c r="S47" s="247" t="s">
        <v>411</v>
      </c>
      <c r="T47" s="246">
        <v>1</v>
      </c>
      <c r="U47" s="243">
        <f>T47*36</f>
        <v>36</v>
      </c>
    </row>
    <row r="48" spans="1:21" ht="16.5" thickTop="1" thickBot="1">
      <c r="I48" s="187">
        <v>47</v>
      </c>
      <c r="J48" s="209" t="s">
        <v>404</v>
      </c>
      <c r="K48" s="167" t="s">
        <v>162</v>
      </c>
      <c r="L48" s="242" t="s">
        <v>180</v>
      </c>
      <c r="M48" s="209">
        <v>4</v>
      </c>
      <c r="N48" s="244">
        <f t="shared" si="0"/>
        <v>144</v>
      </c>
      <c r="O48" s="6"/>
      <c r="P48" s="187">
        <v>47</v>
      </c>
      <c r="Q48" s="217" t="s">
        <v>398</v>
      </c>
      <c r="R48" s="264" t="s">
        <v>409</v>
      </c>
      <c r="S48" s="247" t="s">
        <v>410</v>
      </c>
      <c r="T48" s="246">
        <v>1</v>
      </c>
      <c r="U48" s="243">
        <f>T48*36</f>
        <v>36</v>
      </c>
    </row>
    <row r="49" spans="9:21" ht="16.5" thickTop="1" thickBot="1">
      <c r="I49" s="187">
        <v>48</v>
      </c>
      <c r="J49" s="209" t="s">
        <v>404</v>
      </c>
      <c r="K49" s="167" t="s">
        <v>403</v>
      </c>
      <c r="L49" s="242" t="s">
        <v>140</v>
      </c>
      <c r="M49" s="209">
        <v>4</v>
      </c>
      <c r="N49" s="243">
        <f t="shared" si="0"/>
        <v>144</v>
      </c>
      <c r="O49" s="6"/>
      <c r="P49" s="187">
        <v>48</v>
      </c>
      <c r="Q49" s="217" t="s">
        <v>398</v>
      </c>
      <c r="R49" s="264" t="s">
        <v>409</v>
      </c>
      <c r="S49" s="247" t="s">
        <v>408</v>
      </c>
      <c r="T49" s="246">
        <v>4</v>
      </c>
      <c r="U49" s="243">
        <f>T49*36</f>
        <v>144</v>
      </c>
    </row>
    <row r="50" spans="9:21" ht="31.5" thickTop="1" thickBot="1">
      <c r="I50" s="187">
        <v>49</v>
      </c>
      <c r="J50" s="209" t="s">
        <v>404</v>
      </c>
      <c r="K50" s="167" t="s">
        <v>403</v>
      </c>
      <c r="L50" s="242" t="s">
        <v>234</v>
      </c>
      <c r="M50" s="209">
        <v>5</v>
      </c>
      <c r="N50" s="244">
        <f t="shared" si="0"/>
        <v>180</v>
      </c>
      <c r="O50" s="6"/>
      <c r="P50" s="187">
        <v>49</v>
      </c>
      <c r="Q50" s="217" t="s">
        <v>398</v>
      </c>
      <c r="R50" s="264" t="s">
        <v>406</v>
      </c>
      <c r="S50" s="247" t="s">
        <v>405</v>
      </c>
      <c r="T50" s="246">
        <v>1</v>
      </c>
      <c r="U50" s="243">
        <f>T50*36</f>
        <v>36</v>
      </c>
    </row>
    <row r="51" spans="9:21" ht="16.5" thickTop="1" thickBot="1">
      <c r="I51" s="187">
        <v>50</v>
      </c>
      <c r="J51" s="209" t="s">
        <v>404</v>
      </c>
      <c r="K51" s="167" t="s">
        <v>403</v>
      </c>
      <c r="L51" s="242" t="s">
        <v>407</v>
      </c>
      <c r="M51" s="209">
        <v>11</v>
      </c>
      <c r="N51" s="244">
        <f t="shared" si="0"/>
        <v>396</v>
      </c>
      <c r="O51" s="6"/>
      <c r="P51" s="187">
        <v>50</v>
      </c>
      <c r="Q51" s="209" t="s">
        <v>398</v>
      </c>
      <c r="R51" s="167" t="s">
        <v>397</v>
      </c>
      <c r="S51" s="209">
        <v>108</v>
      </c>
      <c r="T51" s="209">
        <v>1</v>
      </c>
      <c r="U51" s="208">
        <f>T51*36</f>
        <v>36</v>
      </c>
    </row>
    <row r="52" spans="9:21" ht="16.5" thickTop="1" thickBot="1">
      <c r="I52" s="187">
        <v>51</v>
      </c>
      <c r="J52" s="209" t="s">
        <v>404</v>
      </c>
      <c r="K52" s="167" t="s">
        <v>403</v>
      </c>
      <c r="L52" s="242" t="s">
        <v>402</v>
      </c>
      <c r="M52" s="209">
        <v>1</v>
      </c>
      <c r="N52" s="244">
        <f t="shared" si="0"/>
        <v>36</v>
      </c>
      <c r="O52" s="6"/>
      <c r="P52" s="187">
        <v>51</v>
      </c>
      <c r="Q52" s="209" t="s">
        <v>398</v>
      </c>
      <c r="R52" s="167" t="s">
        <v>397</v>
      </c>
      <c r="S52" s="209">
        <v>102</v>
      </c>
      <c r="T52" s="209">
        <v>1</v>
      </c>
      <c r="U52" s="208">
        <v>84</v>
      </c>
    </row>
    <row r="53" spans="9:21" ht="16.5" thickTop="1" thickBot="1">
      <c r="I53" s="187"/>
      <c r="J53" s="249"/>
      <c r="K53" s="250"/>
      <c r="L53" s="251"/>
      <c r="M53" s="265">
        <f>SUM(M2:M52)</f>
        <v>117</v>
      </c>
      <c r="N53" s="252"/>
      <c r="O53" s="6"/>
      <c r="P53" s="187">
        <v>52</v>
      </c>
      <c r="Q53" s="209" t="s">
        <v>398</v>
      </c>
      <c r="R53" s="167" t="s">
        <v>397</v>
      </c>
      <c r="S53" s="209">
        <v>112</v>
      </c>
      <c r="T53" s="209">
        <v>1</v>
      </c>
      <c r="U53" s="208">
        <f>T53*36</f>
        <v>36</v>
      </c>
    </row>
    <row r="54" spans="9:21" ht="16.5" thickTop="1" thickBot="1">
      <c r="I54" s="187"/>
      <c r="J54" s="209"/>
      <c r="K54" s="208"/>
      <c r="L54" s="209"/>
      <c r="M54" s="209"/>
      <c r="N54" s="207"/>
      <c r="O54" s="6"/>
      <c r="P54" s="187">
        <v>53</v>
      </c>
      <c r="Q54" s="209" t="s">
        <v>398</v>
      </c>
      <c r="R54" s="167" t="s">
        <v>397</v>
      </c>
      <c r="S54" s="209">
        <v>73</v>
      </c>
      <c r="T54" s="209">
        <v>1</v>
      </c>
      <c r="U54" s="208">
        <f>T54*36</f>
        <v>36</v>
      </c>
    </row>
    <row r="55" spans="9:21" ht="16.5" thickTop="1" thickBot="1">
      <c r="I55" s="224" t="s">
        <v>37</v>
      </c>
      <c r="J55" s="266" t="s">
        <v>36</v>
      </c>
      <c r="K55" s="266" t="s">
        <v>35</v>
      </c>
      <c r="L55" s="266" t="s">
        <v>34</v>
      </c>
      <c r="M55" s="266" t="s">
        <v>20</v>
      </c>
      <c r="N55" s="266" t="s">
        <v>33</v>
      </c>
      <c r="O55" s="6"/>
      <c r="P55" s="187">
        <v>54</v>
      </c>
      <c r="Q55" s="209" t="s">
        <v>398</v>
      </c>
      <c r="R55" s="167" t="s">
        <v>397</v>
      </c>
      <c r="S55" s="209">
        <v>75</v>
      </c>
      <c r="T55" s="209">
        <v>1</v>
      </c>
      <c r="U55" s="208">
        <f>T55*36</f>
        <v>36</v>
      </c>
    </row>
    <row r="56" spans="9:21" ht="18.75" customHeight="1" thickTop="1" thickBot="1">
      <c r="I56" s="187">
        <v>1</v>
      </c>
      <c r="J56" s="217" t="s">
        <v>375</v>
      </c>
      <c r="K56" s="253" t="s">
        <v>353</v>
      </c>
      <c r="L56" s="254" t="s">
        <v>401</v>
      </c>
      <c r="M56" s="204">
        <v>6</v>
      </c>
      <c r="N56" s="213">
        <f t="shared" ref="N56:N76" si="3">M56*36</f>
        <v>216</v>
      </c>
      <c r="O56" s="6"/>
      <c r="P56" s="187">
        <v>55</v>
      </c>
      <c r="Q56" s="209" t="s">
        <v>398</v>
      </c>
      <c r="R56" s="167" t="s">
        <v>397</v>
      </c>
      <c r="S56" s="209">
        <v>77</v>
      </c>
      <c r="T56" s="209">
        <v>1</v>
      </c>
      <c r="U56" s="208">
        <f>T56*36</f>
        <v>36</v>
      </c>
    </row>
    <row r="57" spans="9:21" ht="16.5" thickTop="1" thickBot="1">
      <c r="I57" s="187">
        <v>2</v>
      </c>
      <c r="J57" s="217" t="s">
        <v>375</v>
      </c>
      <c r="K57" s="253" t="s">
        <v>353</v>
      </c>
      <c r="L57" s="254" t="s">
        <v>400</v>
      </c>
      <c r="M57" s="204">
        <v>3</v>
      </c>
      <c r="N57" s="213">
        <f t="shared" si="3"/>
        <v>108</v>
      </c>
      <c r="O57" s="6"/>
      <c r="P57" s="187">
        <v>56</v>
      </c>
      <c r="Q57" s="209" t="s">
        <v>398</v>
      </c>
      <c r="R57" s="167" t="s">
        <v>397</v>
      </c>
      <c r="S57" s="209">
        <v>79</v>
      </c>
      <c r="T57" s="209">
        <v>1</v>
      </c>
      <c r="U57" s="243">
        <f>T57*36</f>
        <v>36</v>
      </c>
    </row>
    <row r="58" spans="9:21" ht="16.5" thickTop="1" thickBot="1">
      <c r="I58" s="187">
        <v>3</v>
      </c>
      <c r="J58" s="217" t="s">
        <v>375</v>
      </c>
      <c r="K58" s="253" t="s">
        <v>353</v>
      </c>
      <c r="L58" s="254" t="s">
        <v>399</v>
      </c>
      <c r="M58" s="204">
        <v>10</v>
      </c>
      <c r="N58" s="213">
        <f t="shared" si="3"/>
        <v>360</v>
      </c>
      <c r="O58" s="6"/>
      <c r="P58" s="187"/>
      <c r="Q58" s="249"/>
      <c r="R58" s="248"/>
      <c r="S58" s="251"/>
      <c r="T58" s="265">
        <f>SUM(T2:T57)</f>
        <v>113</v>
      </c>
      <c r="U58" s="252"/>
    </row>
    <row r="59" spans="9:21" ht="16.5" thickTop="1" thickBot="1">
      <c r="I59" s="187">
        <v>4</v>
      </c>
      <c r="J59" s="217" t="s">
        <v>375</v>
      </c>
      <c r="K59" s="253" t="s">
        <v>353</v>
      </c>
      <c r="L59" s="254" t="s">
        <v>396</v>
      </c>
      <c r="M59" s="204">
        <v>6</v>
      </c>
      <c r="N59" s="213">
        <f t="shared" si="3"/>
        <v>216</v>
      </c>
      <c r="O59" s="6"/>
      <c r="P59" s="187"/>
      <c r="Q59" s="187"/>
      <c r="R59" s="141"/>
      <c r="S59" s="187"/>
      <c r="T59" s="187"/>
      <c r="U59" s="187"/>
    </row>
    <row r="60" spans="9:21" ht="16.5" thickTop="1" thickBot="1">
      <c r="I60" s="187">
        <v>5</v>
      </c>
      <c r="J60" s="217" t="s">
        <v>375</v>
      </c>
      <c r="K60" s="253" t="s">
        <v>345</v>
      </c>
      <c r="L60" s="254" t="s">
        <v>115</v>
      </c>
      <c r="M60" s="204">
        <v>4</v>
      </c>
      <c r="N60" s="213">
        <f t="shared" si="3"/>
        <v>144</v>
      </c>
      <c r="O60" s="6"/>
      <c r="P60" s="187"/>
      <c r="Q60" s="187"/>
      <c r="R60" s="141"/>
      <c r="S60" s="187"/>
      <c r="T60" s="187"/>
      <c r="U60" s="187"/>
    </row>
    <row r="61" spans="9:21" ht="16.5" thickTop="1" thickBot="1">
      <c r="I61" s="187">
        <v>6</v>
      </c>
      <c r="J61" s="217" t="s">
        <v>375</v>
      </c>
      <c r="K61" s="253" t="s">
        <v>345</v>
      </c>
      <c r="L61" s="254" t="s">
        <v>395</v>
      </c>
      <c r="M61" s="204">
        <v>4</v>
      </c>
      <c r="N61" s="213">
        <f t="shared" si="3"/>
        <v>144</v>
      </c>
      <c r="O61" s="6"/>
      <c r="P61" s="224" t="s">
        <v>37</v>
      </c>
      <c r="Q61" s="224" t="s">
        <v>36</v>
      </c>
      <c r="R61" s="224" t="s">
        <v>35</v>
      </c>
      <c r="S61" s="224" t="s">
        <v>34</v>
      </c>
      <c r="T61" s="224" t="s">
        <v>20</v>
      </c>
      <c r="U61" s="224" t="s">
        <v>33</v>
      </c>
    </row>
    <row r="62" spans="9:21" ht="16.5" thickTop="1" thickBot="1">
      <c r="I62" s="187">
        <v>7</v>
      </c>
      <c r="J62" s="217" t="s">
        <v>375</v>
      </c>
      <c r="K62" s="253" t="s">
        <v>345</v>
      </c>
      <c r="L62" s="254" t="s">
        <v>394</v>
      </c>
      <c r="M62" s="204">
        <v>2</v>
      </c>
      <c r="N62" s="213">
        <f t="shared" si="3"/>
        <v>72</v>
      </c>
      <c r="O62" s="6"/>
      <c r="P62" s="204">
        <v>1</v>
      </c>
      <c r="Q62" s="217" t="s">
        <v>360</v>
      </c>
      <c r="R62" s="217" t="s">
        <v>390</v>
      </c>
      <c r="S62" s="217">
        <v>23</v>
      </c>
      <c r="T62" s="217">
        <v>5</v>
      </c>
      <c r="U62" s="262">
        <f t="shared" ref="U62:U86" si="4">T62*36</f>
        <v>180</v>
      </c>
    </row>
    <row r="63" spans="9:21" ht="16.5" thickTop="1" thickBot="1">
      <c r="I63" s="187">
        <v>8</v>
      </c>
      <c r="J63" s="217" t="s">
        <v>375</v>
      </c>
      <c r="K63" s="253" t="s">
        <v>345</v>
      </c>
      <c r="L63" s="254" t="s">
        <v>58</v>
      </c>
      <c r="M63" s="204">
        <v>6</v>
      </c>
      <c r="N63" s="213">
        <f t="shared" si="3"/>
        <v>216</v>
      </c>
      <c r="O63" s="6"/>
      <c r="P63" s="204">
        <v>2</v>
      </c>
      <c r="Q63" s="217" t="s">
        <v>360</v>
      </c>
      <c r="R63" s="217" t="s">
        <v>390</v>
      </c>
      <c r="S63" s="217">
        <v>25</v>
      </c>
      <c r="T63" s="217">
        <v>11</v>
      </c>
      <c r="U63" s="262">
        <f t="shared" si="4"/>
        <v>396</v>
      </c>
    </row>
    <row r="64" spans="9:21" ht="16.5" thickTop="1" thickBot="1">
      <c r="I64" s="187">
        <v>9</v>
      </c>
      <c r="J64" s="217" t="s">
        <v>375</v>
      </c>
      <c r="K64" s="253" t="s">
        <v>353</v>
      </c>
      <c r="L64" s="254" t="s">
        <v>392</v>
      </c>
      <c r="M64" s="204">
        <v>5</v>
      </c>
      <c r="N64" s="213">
        <f t="shared" si="3"/>
        <v>180</v>
      </c>
      <c r="O64" s="6"/>
      <c r="P64" s="204">
        <v>3</v>
      </c>
      <c r="Q64" s="217" t="s">
        <v>360</v>
      </c>
      <c r="R64" s="217" t="s">
        <v>390</v>
      </c>
      <c r="S64" s="217" t="s">
        <v>393</v>
      </c>
      <c r="T64" s="217">
        <v>8</v>
      </c>
      <c r="U64" s="262">
        <f t="shared" si="4"/>
        <v>288</v>
      </c>
    </row>
    <row r="65" spans="9:21" ht="16.5" thickTop="1" thickBot="1">
      <c r="I65" s="187">
        <v>10</v>
      </c>
      <c r="J65" s="217" t="s">
        <v>375</v>
      </c>
      <c r="K65" s="253" t="s">
        <v>353</v>
      </c>
      <c r="L65" s="254" t="s">
        <v>391</v>
      </c>
      <c r="M65" s="204">
        <v>7</v>
      </c>
      <c r="N65" s="213">
        <f t="shared" si="3"/>
        <v>252</v>
      </c>
      <c r="O65" s="6"/>
      <c r="P65" s="204">
        <v>4</v>
      </c>
      <c r="Q65" s="217" t="s">
        <v>360</v>
      </c>
      <c r="R65" s="217" t="s">
        <v>390</v>
      </c>
      <c r="S65" s="217" t="s">
        <v>173</v>
      </c>
      <c r="T65" s="217">
        <v>4</v>
      </c>
      <c r="U65" s="262">
        <f t="shared" si="4"/>
        <v>144</v>
      </c>
    </row>
    <row r="66" spans="9:21" ht="16.5" thickTop="1" thickBot="1">
      <c r="I66" s="187">
        <v>11</v>
      </c>
      <c r="J66" s="217" t="s">
        <v>375</v>
      </c>
      <c r="K66" s="253" t="s">
        <v>353</v>
      </c>
      <c r="L66" s="254" t="s">
        <v>389</v>
      </c>
      <c r="M66" s="204">
        <v>4</v>
      </c>
      <c r="N66" s="213">
        <f t="shared" si="3"/>
        <v>144</v>
      </c>
      <c r="O66" s="6"/>
      <c r="P66" s="204">
        <v>5</v>
      </c>
      <c r="Q66" s="217" t="s">
        <v>360</v>
      </c>
      <c r="R66" s="217" t="s">
        <v>390</v>
      </c>
      <c r="S66" s="217">
        <v>7</v>
      </c>
      <c r="T66" s="217">
        <v>4</v>
      </c>
      <c r="U66" s="262">
        <f t="shared" si="4"/>
        <v>144</v>
      </c>
    </row>
    <row r="67" spans="9:21" ht="16.5" thickTop="1" thickBot="1">
      <c r="I67" s="187">
        <v>12</v>
      </c>
      <c r="J67" s="217" t="s">
        <v>375</v>
      </c>
      <c r="K67" s="253" t="s">
        <v>353</v>
      </c>
      <c r="L67" s="254" t="s">
        <v>387</v>
      </c>
      <c r="M67" s="204">
        <v>4</v>
      </c>
      <c r="N67" s="213">
        <f t="shared" si="3"/>
        <v>144</v>
      </c>
      <c r="O67" s="6"/>
      <c r="P67" s="204">
        <v>6</v>
      </c>
      <c r="Q67" s="217" t="s">
        <v>360</v>
      </c>
      <c r="R67" s="261" t="s">
        <v>224</v>
      </c>
      <c r="S67" s="217" t="s">
        <v>90</v>
      </c>
      <c r="T67" s="217">
        <v>4</v>
      </c>
      <c r="U67" s="262">
        <f t="shared" si="4"/>
        <v>144</v>
      </c>
    </row>
    <row r="68" spans="9:21" ht="16.5" thickTop="1" thickBot="1">
      <c r="I68" s="187">
        <v>13</v>
      </c>
      <c r="J68" s="217" t="s">
        <v>375</v>
      </c>
      <c r="K68" s="253" t="s">
        <v>353</v>
      </c>
      <c r="L68" s="254" t="s">
        <v>386</v>
      </c>
      <c r="M68" s="204">
        <v>1</v>
      </c>
      <c r="N68" s="213">
        <f t="shared" si="3"/>
        <v>36</v>
      </c>
      <c r="O68" s="6"/>
      <c r="P68" s="204">
        <v>7</v>
      </c>
      <c r="Q68" s="217" t="s">
        <v>360</v>
      </c>
      <c r="R68" s="217" t="s">
        <v>374</v>
      </c>
      <c r="S68" s="217" t="s">
        <v>303</v>
      </c>
      <c r="T68" s="217">
        <v>10</v>
      </c>
      <c r="U68" s="262">
        <f t="shared" si="4"/>
        <v>360</v>
      </c>
    </row>
    <row r="69" spans="9:21" ht="16.5" thickTop="1" thickBot="1">
      <c r="I69" s="187">
        <v>14</v>
      </c>
      <c r="J69" s="217" t="s">
        <v>375</v>
      </c>
      <c r="K69" s="253" t="s">
        <v>382</v>
      </c>
      <c r="L69" s="255" t="s">
        <v>46</v>
      </c>
      <c r="M69" s="255">
        <v>1</v>
      </c>
      <c r="N69" s="256">
        <f t="shared" si="3"/>
        <v>36</v>
      </c>
      <c r="O69" s="6"/>
      <c r="P69" s="204">
        <v>8</v>
      </c>
      <c r="Q69" s="217" t="s">
        <v>360</v>
      </c>
      <c r="R69" s="217" t="s">
        <v>374</v>
      </c>
      <c r="S69" s="217">
        <v>26</v>
      </c>
      <c r="T69" s="217">
        <v>8</v>
      </c>
      <c r="U69" s="262">
        <f t="shared" si="4"/>
        <v>288</v>
      </c>
    </row>
    <row r="70" spans="9:21" ht="16.5" thickTop="1" thickBot="1">
      <c r="I70" s="187">
        <v>15</v>
      </c>
      <c r="J70" s="217" t="s">
        <v>375</v>
      </c>
      <c r="K70" s="253" t="s">
        <v>382</v>
      </c>
      <c r="L70" s="254" t="s">
        <v>385</v>
      </c>
      <c r="M70" s="204">
        <v>3</v>
      </c>
      <c r="N70" s="213">
        <f t="shared" si="3"/>
        <v>108</v>
      </c>
      <c r="O70" s="6"/>
      <c r="P70" s="204">
        <v>9</v>
      </c>
      <c r="Q70" s="217" t="s">
        <v>360</v>
      </c>
      <c r="R70" s="217" t="s">
        <v>374</v>
      </c>
      <c r="S70" s="217">
        <v>28</v>
      </c>
      <c r="T70" s="217">
        <v>1</v>
      </c>
      <c r="U70" s="262">
        <f t="shared" si="4"/>
        <v>36</v>
      </c>
    </row>
    <row r="71" spans="9:21" ht="16.5" thickTop="1" thickBot="1">
      <c r="I71" s="187">
        <v>16</v>
      </c>
      <c r="J71" s="217" t="s">
        <v>375</v>
      </c>
      <c r="K71" s="253" t="s">
        <v>382</v>
      </c>
      <c r="L71" s="254" t="s">
        <v>384</v>
      </c>
      <c r="M71" s="204">
        <v>2</v>
      </c>
      <c r="N71" s="213">
        <f t="shared" si="3"/>
        <v>72</v>
      </c>
      <c r="O71" s="6"/>
      <c r="P71" s="204">
        <v>10</v>
      </c>
      <c r="Q71" s="217" t="s">
        <v>360</v>
      </c>
      <c r="R71" s="217" t="s">
        <v>374</v>
      </c>
      <c r="S71" s="217" t="s">
        <v>170</v>
      </c>
      <c r="T71" s="217">
        <v>5</v>
      </c>
      <c r="U71" s="262">
        <f t="shared" si="4"/>
        <v>180</v>
      </c>
    </row>
    <row r="72" spans="9:21" ht="16.5" thickTop="1" thickBot="1">
      <c r="I72" s="187">
        <v>17</v>
      </c>
      <c r="J72" s="217" t="s">
        <v>375</v>
      </c>
      <c r="K72" s="253" t="s">
        <v>382</v>
      </c>
      <c r="L72" s="254" t="s">
        <v>381</v>
      </c>
      <c r="M72" s="204">
        <v>3</v>
      </c>
      <c r="N72" s="213">
        <f t="shared" si="3"/>
        <v>108</v>
      </c>
      <c r="O72" s="6"/>
      <c r="P72" s="204">
        <v>11</v>
      </c>
      <c r="Q72" s="217" t="s">
        <v>360</v>
      </c>
      <c r="R72" s="217" t="s">
        <v>374</v>
      </c>
      <c r="S72" s="217">
        <v>30</v>
      </c>
      <c r="T72" s="217">
        <v>2</v>
      </c>
      <c r="U72" s="262">
        <f t="shared" si="4"/>
        <v>72</v>
      </c>
    </row>
    <row r="73" spans="9:21" ht="16.5" thickTop="1" thickBot="1">
      <c r="I73" s="187">
        <v>18</v>
      </c>
      <c r="J73" s="217" t="s">
        <v>375</v>
      </c>
      <c r="K73" s="253" t="s">
        <v>378</v>
      </c>
      <c r="L73" s="254" t="s">
        <v>380</v>
      </c>
      <c r="M73" s="204">
        <v>3</v>
      </c>
      <c r="N73" s="213">
        <f t="shared" si="3"/>
        <v>108</v>
      </c>
      <c r="O73" s="6"/>
      <c r="P73" s="204">
        <v>12</v>
      </c>
      <c r="Q73" s="217" t="s">
        <v>360</v>
      </c>
      <c r="R73" s="217" t="s">
        <v>374</v>
      </c>
      <c r="S73" s="217">
        <v>36</v>
      </c>
      <c r="T73" s="217">
        <v>1</v>
      </c>
      <c r="U73" s="262">
        <f t="shared" si="4"/>
        <v>36</v>
      </c>
    </row>
    <row r="74" spans="9:21" ht="16.5" thickTop="1" thickBot="1">
      <c r="I74" s="187">
        <v>19</v>
      </c>
      <c r="J74" s="217" t="s">
        <v>375</v>
      </c>
      <c r="K74" s="253" t="s">
        <v>378</v>
      </c>
      <c r="L74" s="254" t="s">
        <v>379</v>
      </c>
      <c r="M74" s="204">
        <v>3</v>
      </c>
      <c r="N74" s="213">
        <f t="shared" si="3"/>
        <v>108</v>
      </c>
      <c r="O74" s="6"/>
      <c r="P74" s="204">
        <v>13</v>
      </c>
      <c r="Q74" s="217" t="s">
        <v>360</v>
      </c>
      <c r="R74" s="217" t="s">
        <v>374</v>
      </c>
      <c r="S74" s="217">
        <v>38</v>
      </c>
      <c r="T74" s="217">
        <v>2</v>
      </c>
      <c r="U74" s="262">
        <f t="shared" si="4"/>
        <v>72</v>
      </c>
    </row>
    <row r="75" spans="9:21" ht="16.5" thickTop="1" thickBot="1">
      <c r="I75" s="187">
        <v>20</v>
      </c>
      <c r="J75" s="217" t="s">
        <v>375</v>
      </c>
      <c r="K75" s="253" t="s">
        <v>378</v>
      </c>
      <c r="L75" s="254" t="s">
        <v>377</v>
      </c>
      <c r="M75" s="204">
        <v>3</v>
      </c>
      <c r="N75" s="213">
        <f t="shared" si="3"/>
        <v>108</v>
      </c>
      <c r="O75" s="6"/>
      <c r="P75" s="204">
        <v>14</v>
      </c>
      <c r="Q75" s="217" t="s">
        <v>360</v>
      </c>
      <c r="R75" s="217" t="s">
        <v>224</v>
      </c>
      <c r="S75" s="217" t="s">
        <v>373</v>
      </c>
      <c r="T75" s="217">
        <v>5</v>
      </c>
      <c r="U75" s="262">
        <f t="shared" si="4"/>
        <v>180</v>
      </c>
    </row>
    <row r="76" spans="9:21" ht="16.5" thickTop="1" thickBot="1">
      <c r="I76" s="187">
        <v>21</v>
      </c>
      <c r="J76" s="217" t="s">
        <v>375</v>
      </c>
      <c r="K76" s="253" t="s">
        <v>345</v>
      </c>
      <c r="L76" s="254" t="s">
        <v>348</v>
      </c>
      <c r="M76" s="204">
        <v>6</v>
      </c>
      <c r="N76" s="213">
        <f t="shared" si="3"/>
        <v>216</v>
      </c>
      <c r="O76" s="6"/>
      <c r="P76" s="204">
        <v>15</v>
      </c>
      <c r="Q76" s="217" t="s">
        <v>360</v>
      </c>
      <c r="R76" s="217" t="s">
        <v>224</v>
      </c>
      <c r="S76" s="217" t="s">
        <v>371</v>
      </c>
      <c r="T76" s="217">
        <v>2</v>
      </c>
      <c r="U76" s="262">
        <f t="shared" si="4"/>
        <v>72</v>
      </c>
    </row>
    <row r="77" spans="9:21" ht="16.5" thickTop="1" thickBot="1">
      <c r="I77" s="187">
        <v>22</v>
      </c>
      <c r="J77" s="217" t="s">
        <v>375</v>
      </c>
      <c r="K77" s="141" t="s">
        <v>369</v>
      </c>
      <c r="L77" s="257" t="s">
        <v>372</v>
      </c>
      <c r="M77" s="187">
        <v>2</v>
      </c>
      <c r="N77" s="213">
        <f t="shared" ref="N77:N94" si="5">M77*36</f>
        <v>72</v>
      </c>
      <c r="P77" s="204">
        <v>16</v>
      </c>
      <c r="Q77" s="217" t="s">
        <v>360</v>
      </c>
      <c r="R77" s="204" t="s">
        <v>359</v>
      </c>
      <c r="S77" s="254" t="s">
        <v>86</v>
      </c>
      <c r="T77" s="204">
        <v>5</v>
      </c>
      <c r="U77" s="262">
        <f t="shared" si="4"/>
        <v>180</v>
      </c>
    </row>
    <row r="78" spans="9:21" ht="16.5" thickTop="1" thickBot="1">
      <c r="I78" s="187">
        <v>23</v>
      </c>
      <c r="J78" s="217" t="s">
        <v>375</v>
      </c>
      <c r="K78" s="141" t="s">
        <v>367</v>
      </c>
      <c r="L78" s="257" t="s">
        <v>158</v>
      </c>
      <c r="M78" s="187">
        <v>1</v>
      </c>
      <c r="N78" s="213">
        <f t="shared" si="5"/>
        <v>36</v>
      </c>
      <c r="P78" s="204">
        <v>17</v>
      </c>
      <c r="Q78" s="217" t="s">
        <v>360</v>
      </c>
      <c r="R78" s="217" t="s">
        <v>224</v>
      </c>
      <c r="S78" s="220" t="s">
        <v>1162</v>
      </c>
      <c r="T78" s="220">
        <v>2</v>
      </c>
      <c r="U78" s="220">
        <f t="shared" si="4"/>
        <v>72</v>
      </c>
    </row>
    <row r="79" spans="9:21" ht="16.5" thickTop="1" thickBot="1">
      <c r="I79" s="187">
        <v>24</v>
      </c>
      <c r="J79" s="217" t="s">
        <v>375</v>
      </c>
      <c r="K79" s="141" t="s">
        <v>358</v>
      </c>
      <c r="L79" s="257" t="s">
        <v>364</v>
      </c>
      <c r="M79" s="187">
        <v>4</v>
      </c>
      <c r="N79" s="213">
        <f t="shared" si="5"/>
        <v>144</v>
      </c>
      <c r="P79" s="204">
        <v>18</v>
      </c>
      <c r="Q79" s="217" t="s">
        <v>360</v>
      </c>
      <c r="R79" s="217" t="s">
        <v>224</v>
      </c>
      <c r="S79" s="220" t="s">
        <v>1163</v>
      </c>
      <c r="T79" s="220">
        <v>2</v>
      </c>
      <c r="U79" s="220">
        <f t="shared" si="4"/>
        <v>72</v>
      </c>
    </row>
    <row r="80" spans="9:21" ht="16.5" thickTop="1" thickBot="1">
      <c r="I80" s="187">
        <v>25</v>
      </c>
      <c r="J80" s="217" t="s">
        <v>375</v>
      </c>
      <c r="K80" s="141" t="s">
        <v>358</v>
      </c>
      <c r="L80" s="257" t="s">
        <v>361</v>
      </c>
      <c r="M80" s="187">
        <v>2</v>
      </c>
      <c r="N80" s="213">
        <f t="shared" si="5"/>
        <v>72</v>
      </c>
      <c r="P80" s="204">
        <v>19</v>
      </c>
      <c r="Q80" s="217" t="s">
        <v>360</v>
      </c>
      <c r="R80" s="217" t="s">
        <v>374</v>
      </c>
      <c r="S80" s="220" t="s">
        <v>1164</v>
      </c>
      <c r="T80" s="220">
        <v>9</v>
      </c>
      <c r="U80" s="220">
        <f t="shared" si="4"/>
        <v>324</v>
      </c>
    </row>
    <row r="81" spans="9:21" ht="16.5" thickTop="1" thickBot="1">
      <c r="I81" s="187">
        <v>26</v>
      </c>
      <c r="J81" s="217" t="s">
        <v>375</v>
      </c>
      <c r="K81" s="141" t="s">
        <v>358</v>
      </c>
      <c r="L81" s="257" t="s">
        <v>157</v>
      </c>
      <c r="M81" s="187">
        <v>3</v>
      </c>
      <c r="N81" s="213">
        <f t="shared" si="5"/>
        <v>108</v>
      </c>
      <c r="P81" s="204">
        <v>20</v>
      </c>
      <c r="Q81" s="217" t="s">
        <v>360</v>
      </c>
      <c r="R81" s="217" t="s">
        <v>374</v>
      </c>
      <c r="S81" s="220">
        <v>27</v>
      </c>
      <c r="T81" s="220">
        <v>8</v>
      </c>
      <c r="U81" s="220">
        <f t="shared" si="4"/>
        <v>288</v>
      </c>
    </row>
    <row r="82" spans="9:21" ht="16.5" thickTop="1" thickBot="1">
      <c r="I82" s="187">
        <v>27</v>
      </c>
      <c r="J82" s="217" t="s">
        <v>375</v>
      </c>
      <c r="K82" s="141" t="s">
        <v>353</v>
      </c>
      <c r="L82" s="257" t="s">
        <v>357</v>
      </c>
      <c r="M82" s="187">
        <v>1</v>
      </c>
      <c r="N82" s="213">
        <f t="shared" si="5"/>
        <v>36</v>
      </c>
      <c r="P82" s="204">
        <v>21</v>
      </c>
      <c r="Q82" s="217" t="s">
        <v>360</v>
      </c>
      <c r="R82" s="217" t="s">
        <v>374</v>
      </c>
      <c r="S82" s="220">
        <v>29</v>
      </c>
      <c r="T82" s="220">
        <v>6</v>
      </c>
      <c r="U82" s="220">
        <f t="shared" si="4"/>
        <v>216</v>
      </c>
    </row>
    <row r="83" spans="9:21" ht="16.5" thickTop="1" thickBot="1">
      <c r="I83" s="187">
        <v>28</v>
      </c>
      <c r="J83" s="217" t="s">
        <v>375</v>
      </c>
      <c r="K83" s="141" t="s">
        <v>353</v>
      </c>
      <c r="L83" s="257" t="s">
        <v>356</v>
      </c>
      <c r="M83" s="187">
        <v>4</v>
      </c>
      <c r="N83" s="213">
        <f t="shared" si="5"/>
        <v>144</v>
      </c>
      <c r="P83" s="204">
        <v>22</v>
      </c>
      <c r="Q83" s="217" t="s">
        <v>360</v>
      </c>
      <c r="R83" s="204" t="s">
        <v>366</v>
      </c>
      <c r="S83" s="220">
        <v>112</v>
      </c>
      <c r="T83" s="220">
        <v>7</v>
      </c>
      <c r="U83" s="220">
        <f t="shared" si="4"/>
        <v>252</v>
      </c>
    </row>
    <row r="84" spans="9:21" ht="16.5" thickTop="1" thickBot="1">
      <c r="I84" s="187">
        <v>29</v>
      </c>
      <c r="J84" s="217" t="s">
        <v>375</v>
      </c>
      <c r="K84" s="141" t="s">
        <v>353</v>
      </c>
      <c r="L84" s="257" t="s">
        <v>355</v>
      </c>
      <c r="M84" s="187">
        <v>3</v>
      </c>
      <c r="N84" s="213">
        <f t="shared" si="5"/>
        <v>108</v>
      </c>
      <c r="P84" s="204">
        <v>23</v>
      </c>
      <c r="Q84" s="217" t="s">
        <v>360</v>
      </c>
      <c r="R84" s="204" t="s">
        <v>366</v>
      </c>
      <c r="S84" s="220">
        <v>110</v>
      </c>
      <c r="T84" s="220">
        <v>8</v>
      </c>
      <c r="U84" s="220">
        <f t="shared" si="4"/>
        <v>288</v>
      </c>
    </row>
    <row r="85" spans="9:21" ht="16.5" thickTop="1" thickBot="1">
      <c r="I85" s="187">
        <v>30</v>
      </c>
      <c r="J85" s="217" t="s">
        <v>375</v>
      </c>
      <c r="K85" s="141" t="s">
        <v>353</v>
      </c>
      <c r="L85" s="257" t="s">
        <v>354</v>
      </c>
      <c r="M85" s="187">
        <v>5</v>
      </c>
      <c r="N85" s="213">
        <f t="shared" si="5"/>
        <v>180</v>
      </c>
      <c r="P85" s="204">
        <v>24</v>
      </c>
      <c r="Q85" s="217" t="s">
        <v>360</v>
      </c>
      <c r="R85" s="204" t="s">
        <v>359</v>
      </c>
      <c r="S85" s="220">
        <v>17</v>
      </c>
      <c r="T85" s="220">
        <v>4</v>
      </c>
      <c r="U85" s="220">
        <f t="shared" si="4"/>
        <v>144</v>
      </c>
    </row>
    <row r="86" spans="9:21" ht="16.5" thickTop="1" thickBot="1">
      <c r="I86" s="187">
        <v>31</v>
      </c>
      <c r="J86" s="217" t="s">
        <v>375</v>
      </c>
      <c r="K86" s="141" t="s">
        <v>353</v>
      </c>
      <c r="L86" s="257" t="s">
        <v>352</v>
      </c>
      <c r="M86" s="187">
        <v>2</v>
      </c>
      <c r="N86" s="213">
        <f t="shared" si="5"/>
        <v>72</v>
      </c>
      <c r="P86" s="204">
        <v>25</v>
      </c>
      <c r="Q86" s="217" t="s">
        <v>360</v>
      </c>
      <c r="R86" s="204" t="s">
        <v>359</v>
      </c>
      <c r="S86" s="220">
        <v>1</v>
      </c>
      <c r="T86" s="220">
        <v>3</v>
      </c>
      <c r="U86" s="220">
        <f t="shared" si="4"/>
        <v>108</v>
      </c>
    </row>
    <row r="87" spans="9:21" ht="16.5" thickTop="1" thickBot="1">
      <c r="I87" s="187">
        <v>32</v>
      </c>
      <c r="J87" s="217" t="s">
        <v>375</v>
      </c>
      <c r="K87" s="141" t="s">
        <v>350</v>
      </c>
      <c r="L87" s="257" t="s">
        <v>351</v>
      </c>
      <c r="M87" s="187">
        <v>1</v>
      </c>
      <c r="N87" s="213">
        <f t="shared" si="5"/>
        <v>36</v>
      </c>
      <c r="P87" s="187"/>
      <c r="Q87" s="249"/>
      <c r="R87" s="250"/>
      <c r="S87" s="251"/>
      <c r="T87" s="265">
        <f>SUM(T62:T86)</f>
        <v>126</v>
      </c>
      <c r="U87" s="252"/>
    </row>
    <row r="88" spans="9:21" ht="16.5" thickTop="1" thickBot="1">
      <c r="I88" s="187">
        <v>33</v>
      </c>
      <c r="J88" s="217" t="s">
        <v>375</v>
      </c>
      <c r="K88" s="141" t="s">
        <v>350</v>
      </c>
      <c r="L88" s="257" t="s">
        <v>349</v>
      </c>
      <c r="M88" s="187">
        <v>1</v>
      </c>
      <c r="N88" s="213">
        <f t="shared" si="5"/>
        <v>36</v>
      </c>
    </row>
    <row r="89" spans="9:21" ht="16.5" thickTop="1" thickBot="1">
      <c r="I89" s="187">
        <v>34</v>
      </c>
      <c r="J89" s="217" t="s">
        <v>375</v>
      </c>
      <c r="K89" s="141" t="s">
        <v>346</v>
      </c>
      <c r="L89" s="257" t="s">
        <v>348</v>
      </c>
      <c r="M89" s="187">
        <v>3</v>
      </c>
      <c r="N89" s="213">
        <f t="shared" si="5"/>
        <v>108</v>
      </c>
      <c r="P89" s="224" t="s">
        <v>37</v>
      </c>
      <c r="Q89" s="224" t="s">
        <v>36</v>
      </c>
      <c r="R89" s="224" t="s">
        <v>35</v>
      </c>
      <c r="S89" s="224" t="s">
        <v>34</v>
      </c>
      <c r="T89" s="224" t="s">
        <v>20</v>
      </c>
      <c r="U89" s="224" t="s">
        <v>33</v>
      </c>
    </row>
    <row r="90" spans="9:21" ht="16.5" thickTop="1" thickBot="1">
      <c r="I90" s="187">
        <v>35</v>
      </c>
      <c r="J90" s="217" t="s">
        <v>375</v>
      </c>
      <c r="K90" s="141" t="s">
        <v>346</v>
      </c>
      <c r="L90" s="257" t="s">
        <v>143</v>
      </c>
      <c r="M90" s="187">
        <v>2</v>
      </c>
      <c r="N90" s="213">
        <f t="shared" si="5"/>
        <v>72</v>
      </c>
      <c r="P90" s="204">
        <v>1</v>
      </c>
      <c r="Q90" s="217" t="s">
        <v>1160</v>
      </c>
      <c r="R90" s="217" t="s">
        <v>374</v>
      </c>
      <c r="S90" s="217" t="s">
        <v>171</v>
      </c>
      <c r="T90" s="217">
        <v>9</v>
      </c>
      <c r="U90" s="262">
        <f t="shared" ref="U90:U127" si="6">T90*36</f>
        <v>324</v>
      </c>
    </row>
    <row r="91" spans="9:21" ht="16.5" thickTop="1" thickBot="1">
      <c r="I91" s="187">
        <v>36</v>
      </c>
      <c r="J91" s="217" t="s">
        <v>375</v>
      </c>
      <c r="K91" s="141" t="s">
        <v>346</v>
      </c>
      <c r="L91" s="257" t="s">
        <v>347</v>
      </c>
      <c r="M91" s="187">
        <v>1</v>
      </c>
      <c r="N91" s="213">
        <f t="shared" si="5"/>
        <v>36</v>
      </c>
      <c r="P91" s="204">
        <v>2</v>
      </c>
      <c r="Q91" s="217" t="s">
        <v>1160</v>
      </c>
      <c r="R91" s="217" t="s">
        <v>374</v>
      </c>
      <c r="S91" s="217">
        <v>19</v>
      </c>
      <c r="T91" s="217">
        <v>3</v>
      </c>
      <c r="U91" s="262">
        <f t="shared" si="6"/>
        <v>108</v>
      </c>
    </row>
    <row r="92" spans="9:21" ht="16.5" thickTop="1" thickBot="1">
      <c r="I92" s="187">
        <v>37</v>
      </c>
      <c r="J92" s="217" t="s">
        <v>375</v>
      </c>
      <c r="K92" s="141" t="s">
        <v>346</v>
      </c>
      <c r="L92" s="257" t="s">
        <v>115</v>
      </c>
      <c r="M92" s="187">
        <v>1</v>
      </c>
      <c r="N92" s="213">
        <f t="shared" si="5"/>
        <v>36</v>
      </c>
      <c r="P92" s="204">
        <v>3</v>
      </c>
      <c r="Q92" s="217" t="s">
        <v>1160</v>
      </c>
      <c r="R92" s="217" t="s">
        <v>374</v>
      </c>
      <c r="S92" s="217" t="s">
        <v>383</v>
      </c>
      <c r="T92" s="217">
        <v>5</v>
      </c>
      <c r="U92" s="262">
        <f t="shared" si="6"/>
        <v>180</v>
      </c>
    </row>
    <row r="93" spans="9:21" ht="16.5" thickTop="1" thickBot="1">
      <c r="I93" s="187">
        <v>38</v>
      </c>
      <c r="J93" s="217" t="s">
        <v>375</v>
      </c>
      <c r="K93" s="141" t="s">
        <v>345</v>
      </c>
      <c r="L93" s="257" t="s">
        <v>86</v>
      </c>
      <c r="M93" s="187">
        <v>3</v>
      </c>
      <c r="N93" s="213">
        <f t="shared" si="5"/>
        <v>108</v>
      </c>
      <c r="P93" s="204">
        <v>4</v>
      </c>
      <c r="Q93" s="217" t="s">
        <v>1160</v>
      </c>
      <c r="R93" s="217" t="s">
        <v>374</v>
      </c>
      <c r="S93" s="217" t="s">
        <v>376</v>
      </c>
      <c r="T93" s="217">
        <v>3</v>
      </c>
      <c r="U93" s="262">
        <f t="shared" si="6"/>
        <v>108</v>
      </c>
    </row>
    <row r="94" spans="9:21" ht="16.5" thickTop="1" thickBot="1">
      <c r="I94" s="187">
        <v>39</v>
      </c>
      <c r="J94" s="217" t="s">
        <v>375</v>
      </c>
      <c r="K94" s="141" t="s">
        <v>345</v>
      </c>
      <c r="L94" s="257" t="s">
        <v>40</v>
      </c>
      <c r="M94" s="187">
        <v>2</v>
      </c>
      <c r="N94" s="213">
        <f t="shared" si="5"/>
        <v>72</v>
      </c>
      <c r="P94" s="204">
        <v>5</v>
      </c>
      <c r="Q94" s="217" t="s">
        <v>1160</v>
      </c>
      <c r="R94" s="204" t="s">
        <v>366</v>
      </c>
      <c r="S94" s="254" t="s">
        <v>370</v>
      </c>
      <c r="T94" s="204">
        <v>7</v>
      </c>
      <c r="U94" s="262">
        <f t="shared" si="6"/>
        <v>252</v>
      </c>
    </row>
    <row r="95" spans="9:21" ht="16.5" thickTop="1" thickBot="1">
      <c r="I95" s="187"/>
      <c r="J95" s="258"/>
      <c r="K95" s="250"/>
      <c r="L95" s="259"/>
      <c r="M95" s="265">
        <f>SUM(M56:M94)</f>
        <v>127</v>
      </c>
      <c r="N95" s="252"/>
      <c r="P95" s="204">
        <v>6</v>
      </c>
      <c r="Q95" s="217" t="s">
        <v>1160</v>
      </c>
      <c r="R95" s="204" t="s">
        <v>366</v>
      </c>
      <c r="S95" s="220">
        <v>100</v>
      </c>
      <c r="T95" s="220">
        <v>1</v>
      </c>
      <c r="U95" s="220">
        <f t="shared" si="6"/>
        <v>36</v>
      </c>
    </row>
    <row r="96" spans="9:21" ht="16.5" thickTop="1" thickBot="1">
      <c r="I96" s="260"/>
      <c r="J96" s="260"/>
      <c r="K96" s="260"/>
      <c r="L96" s="260"/>
      <c r="M96" s="260"/>
      <c r="N96" s="260"/>
      <c r="P96" s="204">
        <v>7</v>
      </c>
      <c r="Q96" s="217" t="s">
        <v>1160</v>
      </c>
      <c r="R96" s="204" t="s">
        <v>366</v>
      </c>
      <c r="S96" s="220">
        <v>102</v>
      </c>
      <c r="T96" s="220">
        <v>1</v>
      </c>
      <c r="U96" s="220">
        <f t="shared" si="6"/>
        <v>36</v>
      </c>
    </row>
    <row r="97" spans="9:21" ht="16.5" thickTop="1" thickBot="1">
      <c r="I97" s="224" t="s">
        <v>37</v>
      </c>
      <c r="J97" s="224" t="s">
        <v>36</v>
      </c>
      <c r="K97" s="224" t="s">
        <v>35</v>
      </c>
      <c r="L97" s="224" t="s">
        <v>34</v>
      </c>
      <c r="M97" s="224" t="s">
        <v>20</v>
      </c>
      <c r="N97" s="224" t="s">
        <v>33</v>
      </c>
      <c r="P97" s="204">
        <v>8</v>
      </c>
      <c r="Q97" s="217" t="s">
        <v>1160</v>
      </c>
      <c r="R97" s="204" t="s">
        <v>366</v>
      </c>
      <c r="S97" s="220">
        <v>82</v>
      </c>
      <c r="T97" s="220">
        <v>1</v>
      </c>
      <c r="U97" s="220">
        <f t="shared" si="6"/>
        <v>36</v>
      </c>
    </row>
    <row r="98" spans="9:21" ht="16.5" thickTop="1" thickBot="1">
      <c r="I98" s="187">
        <v>1</v>
      </c>
      <c r="J98" s="209" t="s">
        <v>1128</v>
      </c>
      <c r="K98" s="209" t="s">
        <v>224</v>
      </c>
      <c r="L98" s="242" t="s">
        <v>1129</v>
      </c>
      <c r="M98" s="209">
        <v>8</v>
      </c>
      <c r="N98" s="243">
        <v>374</v>
      </c>
      <c r="P98" s="204">
        <v>9</v>
      </c>
      <c r="Q98" s="217" t="s">
        <v>1160</v>
      </c>
      <c r="R98" s="204" t="s">
        <v>366</v>
      </c>
      <c r="S98" s="220">
        <v>88</v>
      </c>
      <c r="T98" s="220">
        <v>3</v>
      </c>
      <c r="U98" s="220">
        <f t="shared" si="6"/>
        <v>108</v>
      </c>
    </row>
    <row r="99" spans="9:21" ht="16.5" thickTop="1" thickBot="1">
      <c r="I99" s="260"/>
      <c r="J99" s="260"/>
      <c r="K99" s="260"/>
      <c r="L99" s="260"/>
      <c r="M99" s="260"/>
      <c r="N99" s="260"/>
      <c r="P99" s="204">
        <v>10</v>
      </c>
      <c r="Q99" s="217" t="s">
        <v>1160</v>
      </c>
      <c r="R99" s="204" t="s">
        <v>366</v>
      </c>
      <c r="S99" s="220">
        <v>90</v>
      </c>
      <c r="T99" s="220">
        <v>3</v>
      </c>
      <c r="U99" s="220">
        <f t="shared" si="6"/>
        <v>108</v>
      </c>
    </row>
    <row r="100" spans="9:21" ht="16.5" thickTop="1" thickBot="1">
      <c r="I100" s="224" t="s">
        <v>37</v>
      </c>
      <c r="J100" s="224" t="s">
        <v>36</v>
      </c>
      <c r="K100" s="224" t="s">
        <v>35</v>
      </c>
      <c r="L100" s="224" t="s">
        <v>34</v>
      </c>
      <c r="M100" s="224" t="s">
        <v>20</v>
      </c>
      <c r="N100" s="224" t="s">
        <v>33</v>
      </c>
      <c r="P100" s="204">
        <v>11</v>
      </c>
      <c r="Q100" s="217" t="s">
        <v>1160</v>
      </c>
      <c r="R100" s="204" t="s">
        <v>359</v>
      </c>
      <c r="S100" s="220">
        <v>10</v>
      </c>
      <c r="T100" s="220">
        <v>1</v>
      </c>
      <c r="U100" s="220">
        <f t="shared" si="6"/>
        <v>36</v>
      </c>
    </row>
    <row r="101" spans="9:21" ht="16.5" thickTop="1" thickBot="1">
      <c r="I101" s="204">
        <v>1</v>
      </c>
      <c r="J101" s="217" t="s">
        <v>1161</v>
      </c>
      <c r="K101" s="261" t="s">
        <v>224</v>
      </c>
      <c r="L101" s="217" t="s">
        <v>388</v>
      </c>
      <c r="M101" s="217">
        <v>5</v>
      </c>
      <c r="N101" s="262">
        <f t="shared" ref="N101:N119" si="7">M101*36</f>
        <v>180</v>
      </c>
      <c r="P101" s="204">
        <v>12</v>
      </c>
      <c r="Q101" s="217" t="s">
        <v>1160</v>
      </c>
      <c r="R101" s="204" t="s">
        <v>359</v>
      </c>
      <c r="S101" s="220" t="s">
        <v>71</v>
      </c>
      <c r="T101" s="220">
        <v>7</v>
      </c>
      <c r="U101" s="220">
        <f t="shared" si="6"/>
        <v>252</v>
      </c>
    </row>
    <row r="102" spans="9:21" ht="16.5" thickTop="1" thickBot="1">
      <c r="I102" s="204">
        <v>2</v>
      </c>
      <c r="J102" s="217" t="s">
        <v>1161</v>
      </c>
      <c r="K102" s="204" t="s">
        <v>366</v>
      </c>
      <c r="L102" s="254" t="s">
        <v>368</v>
      </c>
      <c r="M102" s="204">
        <v>3</v>
      </c>
      <c r="N102" s="262">
        <f t="shared" si="7"/>
        <v>108</v>
      </c>
      <c r="P102" s="204">
        <v>13</v>
      </c>
      <c r="Q102" s="217" t="s">
        <v>1160</v>
      </c>
      <c r="R102" s="204" t="s">
        <v>359</v>
      </c>
      <c r="S102" s="220" t="s">
        <v>137</v>
      </c>
      <c r="T102" s="220">
        <v>7</v>
      </c>
      <c r="U102" s="220">
        <f t="shared" si="6"/>
        <v>252</v>
      </c>
    </row>
    <row r="103" spans="9:21" ht="16.5" thickTop="1" thickBot="1">
      <c r="I103" s="204">
        <v>3</v>
      </c>
      <c r="J103" s="217" t="s">
        <v>1161</v>
      </c>
      <c r="K103" s="204" t="s">
        <v>366</v>
      </c>
      <c r="L103" s="254" t="s">
        <v>365</v>
      </c>
      <c r="M103" s="204">
        <v>6</v>
      </c>
      <c r="N103" s="262">
        <f t="shared" si="7"/>
        <v>216</v>
      </c>
      <c r="P103" s="204">
        <v>14</v>
      </c>
      <c r="Q103" s="217" t="s">
        <v>1160</v>
      </c>
      <c r="R103" s="204" t="s">
        <v>359</v>
      </c>
      <c r="S103" s="220" t="s">
        <v>69</v>
      </c>
      <c r="T103" s="220">
        <v>6</v>
      </c>
      <c r="U103" s="220">
        <f t="shared" si="6"/>
        <v>216</v>
      </c>
    </row>
    <row r="104" spans="9:21" ht="16.5" thickTop="1" thickBot="1">
      <c r="I104" s="204">
        <v>4</v>
      </c>
      <c r="J104" s="217" t="s">
        <v>1161</v>
      </c>
      <c r="K104" s="204" t="s">
        <v>363</v>
      </c>
      <c r="L104" s="254" t="s">
        <v>362</v>
      </c>
      <c r="M104" s="204">
        <v>7</v>
      </c>
      <c r="N104" s="262">
        <f t="shared" si="7"/>
        <v>252</v>
      </c>
      <c r="P104" s="204">
        <v>15</v>
      </c>
      <c r="Q104" s="217" t="s">
        <v>1160</v>
      </c>
      <c r="R104" s="263" t="s">
        <v>1165</v>
      </c>
      <c r="S104" s="220" t="s">
        <v>254</v>
      </c>
      <c r="T104" s="220">
        <v>1</v>
      </c>
      <c r="U104" s="220">
        <f t="shared" si="6"/>
        <v>36</v>
      </c>
    </row>
    <row r="105" spans="9:21" ht="16.5" thickTop="1" thickBot="1">
      <c r="I105" s="204">
        <v>5</v>
      </c>
      <c r="J105" s="217" t="s">
        <v>1161</v>
      </c>
      <c r="K105" s="263" t="s">
        <v>1171</v>
      </c>
      <c r="L105" s="220">
        <v>19</v>
      </c>
      <c r="M105" s="220">
        <v>4</v>
      </c>
      <c r="N105" s="220">
        <f t="shared" si="7"/>
        <v>144</v>
      </c>
      <c r="P105" s="204">
        <v>16</v>
      </c>
      <c r="Q105" s="217" t="s">
        <v>1160</v>
      </c>
      <c r="R105" s="263" t="s">
        <v>1165</v>
      </c>
      <c r="S105" s="220" t="s">
        <v>1164</v>
      </c>
      <c r="T105" s="220">
        <v>1</v>
      </c>
      <c r="U105" s="220">
        <f t="shared" si="6"/>
        <v>36</v>
      </c>
    </row>
    <row r="106" spans="9:21" ht="16.5" thickTop="1" thickBot="1">
      <c r="I106" s="204">
        <v>6</v>
      </c>
      <c r="J106" s="217" t="s">
        <v>1161</v>
      </c>
      <c r="K106" s="263" t="s">
        <v>1171</v>
      </c>
      <c r="L106" s="220">
        <v>20</v>
      </c>
      <c r="M106" s="220">
        <v>4</v>
      </c>
      <c r="N106" s="220">
        <f t="shared" si="7"/>
        <v>144</v>
      </c>
      <c r="P106" s="204">
        <v>17</v>
      </c>
      <c r="Q106" s="217" t="s">
        <v>1160</v>
      </c>
      <c r="R106" s="263" t="s">
        <v>1165</v>
      </c>
      <c r="S106" s="220" t="s">
        <v>153</v>
      </c>
      <c r="T106" s="220">
        <v>1</v>
      </c>
      <c r="U106" s="220">
        <f t="shared" si="6"/>
        <v>36</v>
      </c>
    </row>
    <row r="107" spans="9:21" ht="16.5" thickTop="1" thickBot="1">
      <c r="I107" s="204">
        <v>7</v>
      </c>
      <c r="J107" s="217" t="s">
        <v>1161</v>
      </c>
      <c r="K107" s="263" t="s">
        <v>1171</v>
      </c>
      <c r="L107" s="220">
        <v>22</v>
      </c>
      <c r="M107" s="220">
        <v>4</v>
      </c>
      <c r="N107" s="220">
        <f t="shared" si="7"/>
        <v>144</v>
      </c>
      <c r="P107" s="204">
        <v>18</v>
      </c>
      <c r="Q107" s="217" t="s">
        <v>1160</v>
      </c>
      <c r="R107" s="263" t="s">
        <v>1165</v>
      </c>
      <c r="S107" s="220" t="s">
        <v>1166</v>
      </c>
      <c r="T107" s="220">
        <v>1</v>
      </c>
      <c r="U107" s="220">
        <f t="shared" si="6"/>
        <v>36</v>
      </c>
    </row>
    <row r="108" spans="9:21" ht="16.5" thickTop="1" thickBot="1">
      <c r="I108" s="204">
        <v>8</v>
      </c>
      <c r="J108" s="217" t="s">
        <v>1161</v>
      </c>
      <c r="K108" s="263" t="s">
        <v>1165</v>
      </c>
      <c r="L108" s="220" t="s">
        <v>76</v>
      </c>
      <c r="M108" s="220">
        <v>1</v>
      </c>
      <c r="N108" s="220">
        <f t="shared" si="7"/>
        <v>36</v>
      </c>
      <c r="P108" s="204">
        <v>19</v>
      </c>
      <c r="Q108" s="217" t="s">
        <v>1160</v>
      </c>
      <c r="R108" s="263" t="s">
        <v>1167</v>
      </c>
      <c r="S108" s="220">
        <v>42</v>
      </c>
      <c r="T108" s="220">
        <v>5</v>
      </c>
      <c r="U108" s="220">
        <f t="shared" si="6"/>
        <v>180</v>
      </c>
    </row>
    <row r="109" spans="9:21" ht="16.5" thickTop="1" thickBot="1">
      <c r="I109" s="204">
        <v>9</v>
      </c>
      <c r="J109" s="217" t="s">
        <v>1161</v>
      </c>
      <c r="K109" s="263" t="s">
        <v>1165</v>
      </c>
      <c r="L109" s="220" t="s">
        <v>320</v>
      </c>
      <c r="M109" s="220">
        <v>1</v>
      </c>
      <c r="N109" s="220">
        <f t="shared" si="7"/>
        <v>36</v>
      </c>
      <c r="P109" s="204">
        <v>20</v>
      </c>
      <c r="Q109" s="217" t="s">
        <v>1160</v>
      </c>
      <c r="R109" s="263" t="s">
        <v>1167</v>
      </c>
      <c r="S109" s="220">
        <v>50</v>
      </c>
      <c r="T109" s="220">
        <v>3</v>
      </c>
      <c r="U109" s="220">
        <f t="shared" si="6"/>
        <v>108</v>
      </c>
    </row>
    <row r="110" spans="9:21" ht="16.5" thickTop="1" thickBot="1">
      <c r="I110" s="204">
        <v>10</v>
      </c>
      <c r="J110" s="217" t="s">
        <v>1161</v>
      </c>
      <c r="K110" s="217" t="s">
        <v>224</v>
      </c>
      <c r="L110" s="220" t="s">
        <v>312</v>
      </c>
      <c r="M110" s="220">
        <v>4</v>
      </c>
      <c r="N110" s="220">
        <f t="shared" si="7"/>
        <v>144</v>
      </c>
      <c r="P110" s="204">
        <v>21</v>
      </c>
      <c r="Q110" s="217" t="s">
        <v>1160</v>
      </c>
      <c r="R110" s="217" t="s">
        <v>374</v>
      </c>
      <c r="S110" s="220">
        <v>13</v>
      </c>
      <c r="T110" s="220">
        <v>4</v>
      </c>
      <c r="U110" s="220">
        <f t="shared" si="6"/>
        <v>144</v>
      </c>
    </row>
    <row r="111" spans="9:21" ht="16.5" thickTop="1" thickBot="1">
      <c r="I111" s="204">
        <v>11</v>
      </c>
      <c r="J111" s="217" t="s">
        <v>1161</v>
      </c>
      <c r="K111" s="263" t="s">
        <v>1167</v>
      </c>
      <c r="L111" s="220">
        <v>16</v>
      </c>
      <c r="M111" s="220">
        <v>1</v>
      </c>
      <c r="N111" s="220">
        <f t="shared" si="7"/>
        <v>36</v>
      </c>
      <c r="P111" s="204">
        <v>22</v>
      </c>
      <c r="Q111" s="217" t="s">
        <v>1160</v>
      </c>
      <c r="R111" s="217" t="s">
        <v>374</v>
      </c>
      <c r="S111" s="220">
        <v>15</v>
      </c>
      <c r="T111" s="220">
        <v>3</v>
      </c>
      <c r="U111" s="220">
        <f t="shared" si="6"/>
        <v>108</v>
      </c>
    </row>
    <row r="112" spans="9:21" ht="16.5" thickTop="1" thickBot="1">
      <c r="I112" s="204">
        <v>12</v>
      </c>
      <c r="J112" s="217" t="s">
        <v>1161</v>
      </c>
      <c r="K112" s="263" t="s">
        <v>1167</v>
      </c>
      <c r="L112" s="220">
        <v>20</v>
      </c>
      <c r="M112" s="220">
        <v>5</v>
      </c>
      <c r="N112" s="220">
        <f t="shared" si="7"/>
        <v>180</v>
      </c>
      <c r="P112" s="204">
        <v>23</v>
      </c>
      <c r="Q112" s="217" t="s">
        <v>1160</v>
      </c>
      <c r="R112" s="217" t="s">
        <v>374</v>
      </c>
      <c r="S112" s="220">
        <v>17</v>
      </c>
      <c r="T112" s="220">
        <v>4</v>
      </c>
      <c r="U112" s="220">
        <f t="shared" si="6"/>
        <v>144</v>
      </c>
    </row>
    <row r="113" spans="9:21" ht="16.5" thickTop="1" thickBot="1">
      <c r="I113" s="204">
        <v>13</v>
      </c>
      <c r="J113" s="217" t="s">
        <v>1161</v>
      </c>
      <c r="K113" s="263" t="s">
        <v>1167</v>
      </c>
      <c r="L113" s="220">
        <v>24</v>
      </c>
      <c r="M113" s="220">
        <v>1</v>
      </c>
      <c r="N113" s="220">
        <f t="shared" si="7"/>
        <v>36</v>
      </c>
      <c r="P113" s="204">
        <v>24</v>
      </c>
      <c r="Q113" s="217" t="s">
        <v>1160</v>
      </c>
      <c r="R113" s="217" t="s">
        <v>374</v>
      </c>
      <c r="S113" s="220">
        <v>7</v>
      </c>
      <c r="T113" s="220">
        <v>9</v>
      </c>
      <c r="U113" s="220">
        <f t="shared" si="6"/>
        <v>324</v>
      </c>
    </row>
    <row r="114" spans="9:21" ht="16.5" thickTop="1" thickBot="1">
      <c r="I114" s="204">
        <v>14</v>
      </c>
      <c r="J114" s="217" t="s">
        <v>1161</v>
      </c>
      <c r="K114" s="263" t="s">
        <v>1167</v>
      </c>
      <c r="L114" s="220">
        <v>28</v>
      </c>
      <c r="M114" s="220">
        <v>1</v>
      </c>
      <c r="N114" s="220">
        <f t="shared" si="7"/>
        <v>36</v>
      </c>
      <c r="P114" s="204">
        <v>25</v>
      </c>
      <c r="Q114" s="217" t="s">
        <v>1160</v>
      </c>
      <c r="R114" s="217" t="s">
        <v>374</v>
      </c>
      <c r="S114" s="220" t="s">
        <v>281</v>
      </c>
      <c r="T114" s="220">
        <v>5</v>
      </c>
      <c r="U114" s="220">
        <f t="shared" si="6"/>
        <v>180</v>
      </c>
    </row>
    <row r="115" spans="9:21" ht="16.5" thickTop="1" thickBot="1">
      <c r="I115" s="204">
        <v>15</v>
      </c>
      <c r="J115" s="217" t="s">
        <v>1161</v>
      </c>
      <c r="K115" s="263" t="s">
        <v>1167</v>
      </c>
      <c r="L115" s="220">
        <v>32</v>
      </c>
      <c r="M115" s="220">
        <v>5</v>
      </c>
      <c r="N115" s="220">
        <f t="shared" si="7"/>
        <v>180</v>
      </c>
      <c r="P115" s="204">
        <v>26</v>
      </c>
      <c r="Q115" s="217" t="s">
        <v>1160</v>
      </c>
      <c r="R115" s="217" t="s">
        <v>374</v>
      </c>
      <c r="S115" s="220">
        <v>9</v>
      </c>
      <c r="T115" s="220">
        <v>1</v>
      </c>
      <c r="U115" s="220">
        <f t="shared" si="6"/>
        <v>36</v>
      </c>
    </row>
    <row r="116" spans="9:21" ht="16.5" thickTop="1" thickBot="1">
      <c r="I116" s="204">
        <v>16</v>
      </c>
      <c r="J116" s="217" t="s">
        <v>1161</v>
      </c>
      <c r="K116" s="204" t="s">
        <v>366</v>
      </c>
      <c r="L116" s="220" t="s">
        <v>1172</v>
      </c>
      <c r="M116" s="220">
        <v>3</v>
      </c>
      <c r="N116" s="220">
        <f t="shared" si="7"/>
        <v>108</v>
      </c>
      <c r="P116" s="204">
        <v>27</v>
      </c>
      <c r="Q116" s="217" t="s">
        <v>1160</v>
      </c>
      <c r="R116" s="263" t="s">
        <v>1168</v>
      </c>
      <c r="S116" s="220" t="s">
        <v>1169</v>
      </c>
      <c r="T116" s="220">
        <v>8</v>
      </c>
      <c r="U116" s="220">
        <f t="shared" si="6"/>
        <v>288</v>
      </c>
    </row>
    <row r="117" spans="9:21" ht="16.5" thickTop="1" thickBot="1">
      <c r="I117" s="204">
        <v>17</v>
      </c>
      <c r="J117" s="217" t="s">
        <v>1161</v>
      </c>
      <c r="K117" s="263" t="s">
        <v>1165</v>
      </c>
      <c r="L117" s="220" t="s">
        <v>150</v>
      </c>
      <c r="M117" s="220">
        <v>1</v>
      </c>
      <c r="N117" s="220">
        <f t="shared" si="7"/>
        <v>36</v>
      </c>
      <c r="P117" s="204">
        <v>28</v>
      </c>
      <c r="Q117" s="217" t="s">
        <v>1160</v>
      </c>
      <c r="R117" s="217" t="s">
        <v>374</v>
      </c>
      <c r="S117" s="220">
        <v>20</v>
      </c>
      <c r="T117" s="220">
        <v>6</v>
      </c>
      <c r="U117" s="220">
        <f t="shared" si="6"/>
        <v>216</v>
      </c>
    </row>
    <row r="118" spans="9:21" ht="16.5" thickTop="1" thickBot="1">
      <c r="I118" s="204">
        <v>18</v>
      </c>
      <c r="J118" s="217" t="s">
        <v>1161</v>
      </c>
      <c r="K118" s="217" t="s">
        <v>224</v>
      </c>
      <c r="L118" s="220" t="s">
        <v>148</v>
      </c>
      <c r="M118" s="220">
        <v>7</v>
      </c>
      <c r="N118" s="220">
        <f t="shared" si="7"/>
        <v>252</v>
      </c>
      <c r="P118" s="204">
        <v>29</v>
      </c>
      <c r="Q118" s="217" t="s">
        <v>1160</v>
      </c>
      <c r="R118" s="263" t="s">
        <v>1167</v>
      </c>
      <c r="S118" s="220">
        <v>5</v>
      </c>
      <c r="T118" s="220">
        <v>7</v>
      </c>
      <c r="U118" s="220">
        <f t="shared" si="6"/>
        <v>252</v>
      </c>
    </row>
    <row r="119" spans="9:21" ht="16.5" thickTop="1" thickBot="1">
      <c r="I119" s="204">
        <v>19</v>
      </c>
      <c r="J119" s="217" t="s">
        <v>1161</v>
      </c>
      <c r="K119" s="217" t="s">
        <v>224</v>
      </c>
      <c r="L119" s="220" t="s">
        <v>1173</v>
      </c>
      <c r="M119" s="220">
        <v>4</v>
      </c>
      <c r="N119" s="220">
        <f t="shared" si="7"/>
        <v>144</v>
      </c>
      <c r="P119" s="204">
        <v>30</v>
      </c>
      <c r="Q119" s="217" t="s">
        <v>1160</v>
      </c>
      <c r="R119" s="263" t="s">
        <v>1167</v>
      </c>
      <c r="S119" s="220">
        <v>3</v>
      </c>
      <c r="T119" s="220">
        <v>7</v>
      </c>
      <c r="U119" s="220">
        <f t="shared" si="6"/>
        <v>252</v>
      </c>
    </row>
    <row r="120" spans="9:21" ht="16.5" thickTop="1" thickBot="1">
      <c r="I120" s="187"/>
      <c r="J120" s="249"/>
      <c r="K120" s="250"/>
      <c r="L120" s="251"/>
      <c r="M120" s="265">
        <f>SUM(M101:M119)</f>
        <v>67</v>
      </c>
      <c r="N120" s="252"/>
      <c r="P120" s="204">
        <v>31</v>
      </c>
      <c r="Q120" s="217" t="s">
        <v>1160</v>
      </c>
      <c r="R120" s="263" t="s">
        <v>1167</v>
      </c>
      <c r="S120" s="220" t="s">
        <v>253</v>
      </c>
      <c r="T120" s="220">
        <v>4</v>
      </c>
      <c r="U120" s="220">
        <f t="shared" si="6"/>
        <v>144</v>
      </c>
    </row>
    <row r="121" spans="9:21" ht="16.5" thickTop="1" thickBot="1">
      <c r="P121" s="204">
        <v>32</v>
      </c>
      <c r="Q121" s="217" t="s">
        <v>1160</v>
      </c>
      <c r="R121" s="263" t="s">
        <v>1167</v>
      </c>
      <c r="S121" s="220">
        <v>52</v>
      </c>
      <c r="T121" s="220">
        <v>0</v>
      </c>
      <c r="U121" s="220">
        <f t="shared" si="6"/>
        <v>0</v>
      </c>
    </row>
    <row r="122" spans="9:21" ht="16.5" thickTop="1" thickBot="1">
      <c r="P122" s="204">
        <v>33</v>
      </c>
      <c r="Q122" s="217" t="s">
        <v>1160</v>
      </c>
      <c r="R122" s="217" t="s">
        <v>374</v>
      </c>
      <c r="S122" s="220">
        <v>14</v>
      </c>
      <c r="T122" s="220">
        <v>3</v>
      </c>
      <c r="U122" s="220">
        <f t="shared" si="6"/>
        <v>108</v>
      </c>
    </row>
    <row r="123" spans="9:21" ht="16.5" thickTop="1" thickBot="1">
      <c r="P123" s="204">
        <v>34</v>
      </c>
      <c r="Q123" s="217" t="s">
        <v>1160</v>
      </c>
      <c r="R123" s="217" t="s">
        <v>374</v>
      </c>
      <c r="S123" s="220" t="s">
        <v>554</v>
      </c>
      <c r="T123" s="220">
        <v>7</v>
      </c>
      <c r="U123" s="220">
        <f t="shared" si="6"/>
        <v>252</v>
      </c>
    </row>
    <row r="124" spans="9:21" ht="16.5" thickTop="1" thickBot="1">
      <c r="P124" s="204">
        <v>35</v>
      </c>
      <c r="Q124" s="217" t="s">
        <v>1160</v>
      </c>
      <c r="R124" s="217" t="s">
        <v>374</v>
      </c>
      <c r="S124" s="220" t="s">
        <v>1170</v>
      </c>
      <c r="T124" s="220">
        <v>3</v>
      </c>
      <c r="U124" s="220">
        <f t="shared" si="6"/>
        <v>108</v>
      </c>
    </row>
    <row r="125" spans="9:21" ht="16.5" thickTop="1" thickBot="1">
      <c r="P125" s="204">
        <v>36</v>
      </c>
      <c r="Q125" s="217" t="s">
        <v>1160</v>
      </c>
      <c r="R125" s="217" t="s">
        <v>374</v>
      </c>
      <c r="S125" s="220">
        <v>6</v>
      </c>
      <c r="T125" s="220">
        <v>1</v>
      </c>
      <c r="U125" s="220">
        <f t="shared" si="6"/>
        <v>36</v>
      </c>
    </row>
    <row r="126" spans="9:21" ht="16.5" thickTop="1" thickBot="1">
      <c r="P126" s="204">
        <v>37</v>
      </c>
      <c r="Q126" s="217" t="s">
        <v>1160</v>
      </c>
      <c r="R126" s="204" t="s">
        <v>359</v>
      </c>
      <c r="S126" s="220">
        <v>18</v>
      </c>
      <c r="T126" s="220">
        <v>9</v>
      </c>
      <c r="U126" s="220">
        <f t="shared" si="6"/>
        <v>324</v>
      </c>
    </row>
    <row r="127" spans="9:21" ht="16.5" thickTop="1" thickBot="1">
      <c r="P127" s="204">
        <v>38</v>
      </c>
      <c r="Q127" s="217" t="s">
        <v>1160</v>
      </c>
      <c r="R127" s="263" t="s">
        <v>1167</v>
      </c>
      <c r="S127" s="220">
        <v>7</v>
      </c>
      <c r="T127" s="220">
        <v>4</v>
      </c>
      <c r="U127" s="220">
        <f t="shared" si="6"/>
        <v>144</v>
      </c>
    </row>
    <row r="128" spans="9:21" ht="16.5" thickTop="1" thickBot="1">
      <c r="P128" s="187"/>
      <c r="Q128" s="249"/>
      <c r="R128" s="250"/>
      <c r="S128" s="251"/>
      <c r="T128" s="265">
        <f>SUM(T90:T127)</f>
        <v>154</v>
      </c>
      <c r="U128" s="252"/>
    </row>
    <row r="129" ht="15.75" thickTop="1"/>
  </sheetData>
  <mergeCells count="3">
    <mergeCell ref="A26:F26"/>
    <mergeCell ref="A28:C28"/>
    <mergeCell ref="A37:C37"/>
  </mergeCells>
  <hyperlinks>
    <hyperlink ref="A43:C43" location="'ВЫБОР РАЙОНА'!A1" display="Назад к выбору района" xr:uid="{00000000-0004-0000-03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0000"/>
  </sheetPr>
  <dimension ref="A1:V165"/>
  <sheetViews>
    <sheetView showGridLines="0" showRowColHeaders="0" workbookViewId="0">
      <selection activeCell="P1" sqref="P1:U1"/>
    </sheetView>
  </sheetViews>
  <sheetFormatPr defaultColWidth="9.140625" defaultRowHeight="15"/>
  <cols>
    <col min="1" max="1" width="24.85546875" style="27" customWidth="1"/>
    <col min="2" max="2" width="16.42578125" style="27" customWidth="1"/>
    <col min="3" max="3" width="23.28515625" style="27" customWidth="1"/>
    <col min="4" max="4" width="18.7109375" style="27" customWidth="1"/>
    <col min="5" max="5" width="18.28515625" style="27" customWidth="1"/>
    <col min="6" max="6" width="17.7109375" style="27" customWidth="1"/>
    <col min="7" max="8" width="9.140625" style="27"/>
    <col min="9" max="9" width="6" style="28" customWidth="1"/>
    <col min="10" max="10" width="18.140625" style="28" customWidth="1"/>
    <col min="11" max="11" width="21.140625" style="28" customWidth="1"/>
    <col min="12" max="13" width="8.42578125" style="28" customWidth="1"/>
    <col min="14" max="14" width="12.42578125" style="28" customWidth="1"/>
    <col min="15" max="15" width="9.140625" style="27"/>
    <col min="16" max="16" width="9.140625" style="28"/>
    <col min="17" max="17" width="20" style="28" customWidth="1"/>
    <col min="18" max="18" width="23.7109375" style="28" customWidth="1"/>
    <col min="19" max="20" width="9.140625" style="28"/>
    <col min="21" max="21" width="13.140625" style="28" customWidth="1"/>
    <col min="22" max="16384" width="9.140625" style="27"/>
  </cols>
  <sheetData>
    <row r="1" spans="9:22" ht="16.5" thickTop="1" thickBot="1">
      <c r="I1" s="273" t="s">
        <v>37</v>
      </c>
      <c r="J1" s="273" t="s">
        <v>36</v>
      </c>
      <c r="K1" s="273" t="s">
        <v>35</v>
      </c>
      <c r="L1" s="273" t="s">
        <v>34</v>
      </c>
      <c r="M1" s="273" t="s">
        <v>20</v>
      </c>
      <c r="N1" s="273" t="s">
        <v>33</v>
      </c>
      <c r="O1" s="7"/>
      <c r="P1" s="224" t="s">
        <v>37</v>
      </c>
      <c r="Q1" s="224" t="s">
        <v>36</v>
      </c>
      <c r="R1" s="224" t="s">
        <v>35</v>
      </c>
      <c r="S1" s="224" t="s">
        <v>34</v>
      </c>
      <c r="T1" s="224" t="s">
        <v>20</v>
      </c>
      <c r="U1" s="224" t="s">
        <v>33</v>
      </c>
      <c r="V1" s="6"/>
    </row>
    <row r="2" spans="9:22" ht="16.5" thickTop="1" thickBot="1">
      <c r="I2" s="116">
        <v>1</v>
      </c>
      <c r="J2" s="117" t="s">
        <v>891</v>
      </c>
      <c r="K2" s="118" t="s">
        <v>971</v>
      </c>
      <c r="L2" s="118">
        <v>14</v>
      </c>
      <c r="M2" s="118">
        <v>2</v>
      </c>
      <c r="N2" s="108">
        <f t="shared" ref="N2:N29" si="0">M2*36</f>
        <v>72</v>
      </c>
      <c r="O2" s="7"/>
      <c r="P2" s="187">
        <v>1</v>
      </c>
      <c r="Q2" s="262" t="s">
        <v>902</v>
      </c>
      <c r="R2" s="274" t="s">
        <v>969</v>
      </c>
      <c r="S2" s="275" t="s">
        <v>973</v>
      </c>
      <c r="T2" s="274">
        <v>4</v>
      </c>
      <c r="U2" s="262">
        <f t="shared" ref="U2:U32" si="1">T2*36</f>
        <v>144</v>
      </c>
      <c r="V2" s="6"/>
    </row>
    <row r="3" spans="9:22" ht="16.5" thickTop="1" thickBot="1">
      <c r="I3" s="107">
        <v>2</v>
      </c>
      <c r="J3" s="117" t="s">
        <v>891</v>
      </c>
      <c r="K3" s="118" t="s">
        <v>873</v>
      </c>
      <c r="L3" s="118">
        <v>26</v>
      </c>
      <c r="M3" s="118">
        <v>1</v>
      </c>
      <c r="N3" s="108">
        <f t="shared" si="0"/>
        <v>36</v>
      </c>
      <c r="O3" s="7"/>
      <c r="P3" s="187">
        <v>2</v>
      </c>
      <c r="Q3" s="262" t="s">
        <v>902</v>
      </c>
      <c r="R3" s="274" t="s">
        <v>969</v>
      </c>
      <c r="S3" s="275">
        <v>4</v>
      </c>
      <c r="T3" s="274">
        <v>1</v>
      </c>
      <c r="U3" s="262">
        <f t="shared" si="1"/>
        <v>36</v>
      </c>
      <c r="V3" s="6"/>
    </row>
    <row r="4" spans="9:22" ht="16.5" thickTop="1" thickBot="1">
      <c r="I4" s="116">
        <v>3</v>
      </c>
      <c r="J4" s="117" t="s">
        <v>891</v>
      </c>
      <c r="K4" s="118" t="s">
        <v>873</v>
      </c>
      <c r="L4" s="118">
        <v>4</v>
      </c>
      <c r="M4" s="118">
        <v>1</v>
      </c>
      <c r="N4" s="108">
        <f t="shared" si="0"/>
        <v>36</v>
      </c>
      <c r="O4" s="7"/>
      <c r="P4" s="187">
        <v>3</v>
      </c>
      <c r="Q4" s="262" t="s">
        <v>902</v>
      </c>
      <c r="R4" s="274" t="s">
        <v>969</v>
      </c>
      <c r="S4" s="275">
        <v>5</v>
      </c>
      <c r="T4" s="274">
        <v>2</v>
      </c>
      <c r="U4" s="262">
        <f t="shared" si="1"/>
        <v>72</v>
      </c>
      <c r="V4" s="6"/>
    </row>
    <row r="5" spans="9:22" ht="16.5" thickTop="1" thickBot="1">
      <c r="I5" s="116">
        <v>4</v>
      </c>
      <c r="J5" s="117" t="s">
        <v>891</v>
      </c>
      <c r="K5" s="118" t="s">
        <v>873</v>
      </c>
      <c r="L5" s="118">
        <v>51</v>
      </c>
      <c r="M5" s="118">
        <v>1</v>
      </c>
      <c r="N5" s="108">
        <f t="shared" si="0"/>
        <v>36</v>
      </c>
      <c r="O5" s="7"/>
      <c r="P5" s="187">
        <v>4</v>
      </c>
      <c r="Q5" s="262" t="s">
        <v>902</v>
      </c>
      <c r="R5" s="274" t="s">
        <v>969</v>
      </c>
      <c r="S5" s="275">
        <v>7</v>
      </c>
      <c r="T5" s="274">
        <v>4</v>
      </c>
      <c r="U5" s="262">
        <f t="shared" si="1"/>
        <v>144</v>
      </c>
      <c r="V5" s="6"/>
    </row>
    <row r="6" spans="9:22" ht="16.5" thickTop="1" thickBot="1">
      <c r="I6" s="107">
        <v>5</v>
      </c>
      <c r="J6" s="117" t="s">
        <v>891</v>
      </c>
      <c r="K6" s="118" t="s">
        <v>873</v>
      </c>
      <c r="L6" s="118">
        <v>6</v>
      </c>
      <c r="M6" s="118">
        <v>2</v>
      </c>
      <c r="N6" s="108">
        <f t="shared" si="0"/>
        <v>72</v>
      </c>
      <c r="O6" s="7"/>
      <c r="P6" s="187">
        <v>5</v>
      </c>
      <c r="Q6" s="262" t="s">
        <v>902</v>
      </c>
      <c r="R6" s="274" t="s">
        <v>969</v>
      </c>
      <c r="S6" s="275">
        <v>9</v>
      </c>
      <c r="T6" s="274">
        <v>6</v>
      </c>
      <c r="U6" s="262">
        <f t="shared" si="1"/>
        <v>216</v>
      </c>
      <c r="V6" s="6"/>
    </row>
    <row r="7" spans="9:22" ht="16.5" thickTop="1" thickBot="1">
      <c r="I7" s="116">
        <v>6</v>
      </c>
      <c r="J7" s="117" t="s">
        <v>891</v>
      </c>
      <c r="K7" s="118" t="s">
        <v>873</v>
      </c>
      <c r="L7" s="118" t="s">
        <v>970</v>
      </c>
      <c r="M7" s="118">
        <v>1</v>
      </c>
      <c r="N7" s="108">
        <f t="shared" si="0"/>
        <v>36</v>
      </c>
      <c r="O7" s="7"/>
      <c r="P7" s="187">
        <v>6</v>
      </c>
      <c r="Q7" s="262" t="s">
        <v>902</v>
      </c>
      <c r="R7" s="274" t="s">
        <v>969</v>
      </c>
      <c r="S7" s="275">
        <v>13</v>
      </c>
      <c r="T7" s="274">
        <v>2</v>
      </c>
      <c r="U7" s="262">
        <f t="shared" si="1"/>
        <v>72</v>
      </c>
      <c r="V7" s="6"/>
    </row>
    <row r="8" spans="9:22" ht="16.5" thickTop="1" thickBot="1">
      <c r="I8" s="116">
        <v>7</v>
      </c>
      <c r="J8" s="117" t="s">
        <v>891</v>
      </c>
      <c r="K8" s="118" t="s">
        <v>967</v>
      </c>
      <c r="L8" s="118">
        <v>13</v>
      </c>
      <c r="M8" s="118">
        <v>1</v>
      </c>
      <c r="N8" s="108">
        <f t="shared" si="0"/>
        <v>36</v>
      </c>
      <c r="O8" s="7"/>
      <c r="P8" s="187">
        <v>7</v>
      </c>
      <c r="Q8" s="262" t="s">
        <v>902</v>
      </c>
      <c r="R8" s="274" t="s">
        <v>969</v>
      </c>
      <c r="S8" s="275">
        <v>15</v>
      </c>
      <c r="T8" s="274">
        <v>3</v>
      </c>
      <c r="U8" s="262">
        <f t="shared" si="1"/>
        <v>108</v>
      </c>
      <c r="V8" s="6"/>
    </row>
    <row r="9" spans="9:22" ht="16.5" thickTop="1" thickBot="1">
      <c r="I9" s="107">
        <v>8</v>
      </c>
      <c r="J9" s="117" t="s">
        <v>891</v>
      </c>
      <c r="K9" s="118" t="s">
        <v>967</v>
      </c>
      <c r="L9" s="118">
        <v>15</v>
      </c>
      <c r="M9" s="118">
        <v>3</v>
      </c>
      <c r="N9" s="108">
        <f t="shared" si="0"/>
        <v>108</v>
      </c>
      <c r="O9" s="7"/>
      <c r="P9" s="187">
        <v>8</v>
      </c>
      <c r="Q9" s="262" t="s">
        <v>902</v>
      </c>
      <c r="R9" s="274" t="s">
        <v>969</v>
      </c>
      <c r="S9" s="275">
        <v>16</v>
      </c>
      <c r="T9" s="274">
        <v>4</v>
      </c>
      <c r="U9" s="262">
        <f t="shared" si="1"/>
        <v>144</v>
      </c>
      <c r="V9" s="6"/>
    </row>
    <row r="10" spans="9:22" ht="16.5" thickTop="1" thickBot="1">
      <c r="I10" s="116">
        <v>9</v>
      </c>
      <c r="J10" s="117" t="s">
        <v>891</v>
      </c>
      <c r="K10" s="118" t="s">
        <v>967</v>
      </c>
      <c r="L10" s="118">
        <v>23</v>
      </c>
      <c r="M10" s="118">
        <v>3</v>
      </c>
      <c r="N10" s="108">
        <f t="shared" si="0"/>
        <v>108</v>
      </c>
      <c r="O10" s="7"/>
      <c r="P10" s="187">
        <v>9</v>
      </c>
      <c r="Q10" s="262" t="s">
        <v>902</v>
      </c>
      <c r="R10" s="274" t="s">
        <v>969</v>
      </c>
      <c r="S10" s="275">
        <v>18</v>
      </c>
      <c r="T10" s="274">
        <v>3</v>
      </c>
      <c r="U10" s="262">
        <f t="shared" si="1"/>
        <v>108</v>
      </c>
      <c r="V10" s="6"/>
    </row>
    <row r="11" spans="9:22" ht="16.5" thickTop="1" thickBot="1">
      <c r="I11" s="116">
        <v>10</v>
      </c>
      <c r="J11" s="117" t="s">
        <v>891</v>
      </c>
      <c r="K11" s="118" t="s">
        <v>962</v>
      </c>
      <c r="L11" s="118">
        <v>11</v>
      </c>
      <c r="M11" s="118">
        <v>1</v>
      </c>
      <c r="N11" s="108">
        <f t="shared" si="0"/>
        <v>36</v>
      </c>
      <c r="O11" s="7"/>
      <c r="P11" s="187">
        <v>10</v>
      </c>
      <c r="Q11" s="262" t="s">
        <v>902</v>
      </c>
      <c r="R11" s="274" t="s">
        <v>968</v>
      </c>
      <c r="S11" s="275">
        <v>7</v>
      </c>
      <c r="T11" s="274">
        <v>1</v>
      </c>
      <c r="U11" s="262">
        <f t="shared" si="1"/>
        <v>36</v>
      </c>
      <c r="V11" s="6"/>
    </row>
    <row r="12" spans="9:22" ht="16.5" thickTop="1" thickBot="1">
      <c r="I12" s="107">
        <v>11</v>
      </c>
      <c r="J12" s="117" t="s">
        <v>891</v>
      </c>
      <c r="K12" s="118" t="s">
        <v>962</v>
      </c>
      <c r="L12" s="118">
        <v>33</v>
      </c>
      <c r="M12" s="118">
        <v>1</v>
      </c>
      <c r="N12" s="108">
        <f t="shared" si="0"/>
        <v>36</v>
      </c>
      <c r="O12" s="7"/>
      <c r="P12" s="187">
        <v>11</v>
      </c>
      <c r="Q12" s="262" t="s">
        <v>902</v>
      </c>
      <c r="R12" s="274" t="s">
        <v>905</v>
      </c>
      <c r="S12" s="275">
        <v>4</v>
      </c>
      <c r="T12" s="274">
        <v>1</v>
      </c>
      <c r="U12" s="262">
        <f t="shared" si="1"/>
        <v>36</v>
      </c>
      <c r="V12" s="6"/>
    </row>
    <row r="13" spans="9:22" ht="16.5" thickTop="1" thickBot="1">
      <c r="I13" s="116">
        <v>12</v>
      </c>
      <c r="J13" s="117" t="s">
        <v>891</v>
      </c>
      <c r="K13" s="118" t="s">
        <v>962</v>
      </c>
      <c r="L13" s="118" t="s">
        <v>961</v>
      </c>
      <c r="M13" s="118">
        <v>1</v>
      </c>
      <c r="N13" s="108">
        <f t="shared" si="0"/>
        <v>36</v>
      </c>
      <c r="O13" s="7"/>
      <c r="P13" s="187">
        <v>12</v>
      </c>
      <c r="Q13" s="262" t="s">
        <v>902</v>
      </c>
      <c r="R13" s="274" t="s">
        <v>905</v>
      </c>
      <c r="S13" s="275">
        <v>14</v>
      </c>
      <c r="T13" s="274">
        <v>4</v>
      </c>
      <c r="U13" s="262">
        <f t="shared" si="1"/>
        <v>144</v>
      </c>
      <c r="V13" s="6"/>
    </row>
    <row r="14" spans="9:22" ht="14.25" customHeight="1" thickTop="1" thickBot="1">
      <c r="I14" s="116">
        <v>13</v>
      </c>
      <c r="J14" s="117" t="s">
        <v>891</v>
      </c>
      <c r="K14" s="118" t="s">
        <v>960</v>
      </c>
      <c r="L14" s="118" t="s">
        <v>959</v>
      </c>
      <c r="M14" s="118">
        <v>4</v>
      </c>
      <c r="N14" s="108">
        <f t="shared" si="0"/>
        <v>144</v>
      </c>
      <c r="O14" s="7"/>
      <c r="P14" s="187">
        <v>13</v>
      </c>
      <c r="Q14" s="262" t="s">
        <v>902</v>
      </c>
      <c r="R14" s="274" t="s">
        <v>966</v>
      </c>
      <c r="S14" s="275" t="s">
        <v>965</v>
      </c>
      <c r="T14" s="274">
        <v>3</v>
      </c>
      <c r="U14" s="262">
        <f t="shared" si="1"/>
        <v>108</v>
      </c>
      <c r="V14" s="6"/>
    </row>
    <row r="15" spans="9:22" ht="16.5" thickTop="1" thickBot="1">
      <c r="I15" s="107">
        <v>14</v>
      </c>
      <c r="J15" s="117" t="s">
        <v>891</v>
      </c>
      <c r="K15" s="118" t="s">
        <v>958</v>
      </c>
      <c r="L15" s="118">
        <v>7</v>
      </c>
      <c r="M15" s="118">
        <v>1</v>
      </c>
      <c r="N15" s="108">
        <f t="shared" si="0"/>
        <v>36</v>
      </c>
      <c r="O15" s="7"/>
      <c r="P15" s="187">
        <v>14</v>
      </c>
      <c r="Q15" s="262" t="s">
        <v>902</v>
      </c>
      <c r="R15" s="274" t="s">
        <v>964</v>
      </c>
      <c r="S15" s="275" t="s">
        <v>963</v>
      </c>
      <c r="T15" s="274">
        <v>2</v>
      </c>
      <c r="U15" s="262">
        <f t="shared" si="1"/>
        <v>72</v>
      </c>
      <c r="V15" s="6"/>
    </row>
    <row r="16" spans="9:22" ht="16.5" thickTop="1" thickBot="1">
      <c r="I16" s="116">
        <v>15</v>
      </c>
      <c r="J16" s="117" t="s">
        <v>891</v>
      </c>
      <c r="K16" s="118" t="s">
        <v>957</v>
      </c>
      <c r="L16" s="118">
        <v>11</v>
      </c>
      <c r="M16" s="118">
        <v>2</v>
      </c>
      <c r="N16" s="108">
        <f t="shared" si="0"/>
        <v>72</v>
      </c>
      <c r="O16" s="7"/>
      <c r="P16" s="187">
        <v>15</v>
      </c>
      <c r="Q16" s="262" t="s">
        <v>902</v>
      </c>
      <c r="R16" s="274" t="s">
        <v>918</v>
      </c>
      <c r="S16" s="275">
        <v>4</v>
      </c>
      <c r="T16" s="274">
        <v>3</v>
      </c>
      <c r="U16" s="262">
        <f t="shared" si="1"/>
        <v>108</v>
      </c>
      <c r="V16" s="6"/>
    </row>
    <row r="17" spans="1:22" ht="16.5" thickTop="1" thickBot="1">
      <c r="I17" s="116">
        <v>16</v>
      </c>
      <c r="J17" s="117" t="s">
        <v>891</v>
      </c>
      <c r="K17" s="118" t="s">
        <v>957</v>
      </c>
      <c r="L17" s="118">
        <v>17</v>
      </c>
      <c r="M17" s="118">
        <v>2</v>
      </c>
      <c r="N17" s="108">
        <f t="shared" si="0"/>
        <v>72</v>
      </c>
      <c r="O17" s="7"/>
      <c r="P17" s="187">
        <v>16</v>
      </c>
      <c r="Q17" s="262" t="s">
        <v>902</v>
      </c>
      <c r="R17" s="274" t="s">
        <v>918</v>
      </c>
      <c r="S17" s="275">
        <v>14</v>
      </c>
      <c r="T17" s="274">
        <v>1</v>
      </c>
      <c r="U17" s="262">
        <f t="shared" si="1"/>
        <v>36</v>
      </c>
      <c r="V17" s="6"/>
    </row>
    <row r="18" spans="1:22" ht="16.5" thickTop="1" thickBot="1">
      <c r="I18" s="107">
        <v>17</v>
      </c>
      <c r="J18" s="117" t="s">
        <v>891</v>
      </c>
      <c r="K18" s="118" t="s">
        <v>957</v>
      </c>
      <c r="L18" s="118">
        <v>19</v>
      </c>
      <c r="M18" s="118">
        <v>2</v>
      </c>
      <c r="N18" s="108">
        <f t="shared" si="0"/>
        <v>72</v>
      </c>
      <c r="O18" s="7"/>
      <c r="P18" s="187">
        <v>17</v>
      </c>
      <c r="Q18" s="262" t="s">
        <v>902</v>
      </c>
      <c r="R18" s="274" t="s">
        <v>918</v>
      </c>
      <c r="S18" s="275">
        <v>16</v>
      </c>
      <c r="T18" s="274">
        <v>4</v>
      </c>
      <c r="U18" s="262">
        <f t="shared" si="1"/>
        <v>144</v>
      </c>
      <c r="V18" s="6"/>
    </row>
    <row r="19" spans="1:22" ht="16.5" thickTop="1" thickBot="1">
      <c r="I19" s="116">
        <v>18</v>
      </c>
      <c r="J19" s="117" t="s">
        <v>891</v>
      </c>
      <c r="K19" s="118" t="s">
        <v>957</v>
      </c>
      <c r="L19" s="118">
        <v>24</v>
      </c>
      <c r="M19" s="118">
        <v>2</v>
      </c>
      <c r="N19" s="108">
        <f t="shared" si="0"/>
        <v>72</v>
      </c>
      <c r="O19" s="7"/>
      <c r="P19" s="187">
        <v>18</v>
      </c>
      <c r="Q19" s="262" t="s">
        <v>902</v>
      </c>
      <c r="R19" s="274" t="s">
        <v>918</v>
      </c>
      <c r="S19" s="275">
        <v>29</v>
      </c>
      <c r="T19" s="274">
        <v>2</v>
      </c>
      <c r="U19" s="262">
        <f t="shared" si="1"/>
        <v>72</v>
      </c>
      <c r="V19" s="6"/>
    </row>
    <row r="20" spans="1:22" ht="16.5" thickTop="1" thickBot="1">
      <c r="I20" s="116">
        <v>19</v>
      </c>
      <c r="J20" s="117" t="s">
        <v>891</v>
      </c>
      <c r="K20" s="118" t="s">
        <v>957</v>
      </c>
      <c r="L20" s="118">
        <v>3</v>
      </c>
      <c r="M20" s="118">
        <v>2</v>
      </c>
      <c r="N20" s="108">
        <f t="shared" si="0"/>
        <v>72</v>
      </c>
      <c r="O20" s="7"/>
      <c r="P20" s="187">
        <v>19</v>
      </c>
      <c r="Q20" s="262" t="s">
        <v>902</v>
      </c>
      <c r="R20" s="274" t="s">
        <v>918</v>
      </c>
      <c r="S20" s="275">
        <v>30</v>
      </c>
      <c r="T20" s="274">
        <v>2</v>
      </c>
      <c r="U20" s="262">
        <f t="shared" si="1"/>
        <v>72</v>
      </c>
      <c r="V20" s="6"/>
    </row>
    <row r="21" spans="1:22" ht="16.5" thickTop="1" thickBot="1">
      <c r="I21" s="107">
        <v>20</v>
      </c>
      <c r="J21" s="117" t="s">
        <v>891</v>
      </c>
      <c r="K21" s="118" t="s">
        <v>955</v>
      </c>
      <c r="L21" s="118">
        <v>14</v>
      </c>
      <c r="M21" s="118">
        <v>2</v>
      </c>
      <c r="N21" s="108">
        <f t="shared" si="0"/>
        <v>72</v>
      </c>
      <c r="O21" s="7"/>
      <c r="P21" s="187">
        <v>20</v>
      </c>
      <c r="Q21" s="262" t="s">
        <v>902</v>
      </c>
      <c r="R21" s="274" t="s">
        <v>918</v>
      </c>
      <c r="S21" s="275">
        <v>31</v>
      </c>
      <c r="T21" s="274">
        <v>0</v>
      </c>
      <c r="U21" s="262">
        <f t="shared" si="1"/>
        <v>0</v>
      </c>
      <c r="V21" s="6"/>
    </row>
    <row r="22" spans="1:22" ht="16.5" thickTop="1" thickBot="1">
      <c r="I22" s="116">
        <v>21</v>
      </c>
      <c r="J22" s="117" t="s">
        <v>891</v>
      </c>
      <c r="K22" s="118" t="s">
        <v>941</v>
      </c>
      <c r="L22" s="118">
        <v>30</v>
      </c>
      <c r="M22" s="118">
        <v>6</v>
      </c>
      <c r="N22" s="108">
        <f t="shared" si="0"/>
        <v>216</v>
      </c>
      <c r="O22" s="7"/>
      <c r="P22" s="187">
        <v>21</v>
      </c>
      <c r="Q22" s="262" t="s">
        <v>902</v>
      </c>
      <c r="R22" s="274" t="s">
        <v>918</v>
      </c>
      <c r="S22" s="275">
        <v>39</v>
      </c>
      <c r="T22" s="274">
        <v>3</v>
      </c>
      <c r="U22" s="262">
        <f t="shared" si="1"/>
        <v>108</v>
      </c>
      <c r="V22" s="6"/>
    </row>
    <row r="23" spans="1:22" ht="16.5" thickTop="1" thickBot="1">
      <c r="I23" s="116">
        <v>22</v>
      </c>
      <c r="J23" s="117" t="s">
        <v>891</v>
      </c>
      <c r="K23" s="118" t="s">
        <v>950</v>
      </c>
      <c r="L23" s="118">
        <v>34</v>
      </c>
      <c r="M23" s="118">
        <v>2</v>
      </c>
      <c r="N23" s="108">
        <f t="shared" si="0"/>
        <v>72</v>
      </c>
      <c r="O23" s="7"/>
      <c r="P23" s="187">
        <v>22</v>
      </c>
      <c r="Q23" s="262" t="s">
        <v>902</v>
      </c>
      <c r="R23" s="274" t="s">
        <v>918</v>
      </c>
      <c r="S23" s="275">
        <v>41</v>
      </c>
      <c r="T23" s="274">
        <v>2</v>
      </c>
      <c r="U23" s="262">
        <f t="shared" si="1"/>
        <v>72</v>
      </c>
      <c r="V23" s="6"/>
    </row>
    <row r="24" spans="1:22" ht="16.5" thickTop="1" thickBot="1">
      <c r="I24" s="107">
        <v>23</v>
      </c>
      <c r="J24" s="117" t="s">
        <v>891</v>
      </c>
      <c r="K24" s="118" t="s">
        <v>950</v>
      </c>
      <c r="L24" s="118">
        <v>36</v>
      </c>
      <c r="M24" s="118">
        <v>2</v>
      </c>
      <c r="N24" s="108">
        <f t="shared" si="0"/>
        <v>72</v>
      </c>
      <c r="O24" s="7"/>
      <c r="P24" s="187">
        <v>23</v>
      </c>
      <c r="Q24" s="262" t="s">
        <v>902</v>
      </c>
      <c r="R24" s="274" t="s">
        <v>922</v>
      </c>
      <c r="S24" s="275" t="s">
        <v>954</v>
      </c>
      <c r="T24" s="274">
        <v>3</v>
      </c>
      <c r="U24" s="262">
        <f t="shared" si="1"/>
        <v>108</v>
      </c>
      <c r="V24" s="6"/>
    </row>
    <row r="25" spans="1:22" ht="16.5" thickTop="1" thickBot="1">
      <c r="I25" s="116">
        <v>24</v>
      </c>
      <c r="J25" s="117" t="s">
        <v>891</v>
      </c>
      <c r="K25" s="118" t="s">
        <v>941</v>
      </c>
      <c r="L25" s="118">
        <v>11</v>
      </c>
      <c r="M25" s="118">
        <v>4</v>
      </c>
      <c r="N25" s="108">
        <f t="shared" si="0"/>
        <v>144</v>
      </c>
      <c r="O25" s="7"/>
      <c r="P25" s="187">
        <v>24</v>
      </c>
      <c r="Q25" s="262" t="s">
        <v>902</v>
      </c>
      <c r="R25" s="274" t="s">
        <v>952</v>
      </c>
      <c r="S25" s="275">
        <v>3</v>
      </c>
      <c r="T25" s="274">
        <v>1</v>
      </c>
      <c r="U25" s="262">
        <f t="shared" si="1"/>
        <v>36</v>
      </c>
      <c r="V25" s="6"/>
    </row>
    <row r="26" spans="1:22" ht="17.25" thickTop="1" thickBot="1">
      <c r="A26" s="407" t="s">
        <v>956</v>
      </c>
      <c r="B26" s="407"/>
      <c r="C26" s="407"/>
      <c r="D26" s="407"/>
      <c r="E26" s="407"/>
      <c r="F26" s="407"/>
      <c r="I26" s="116">
        <v>25</v>
      </c>
      <c r="J26" s="117" t="s">
        <v>891</v>
      </c>
      <c r="K26" s="118" t="s">
        <v>941</v>
      </c>
      <c r="L26" s="118">
        <v>13</v>
      </c>
      <c r="M26" s="118">
        <v>2</v>
      </c>
      <c r="N26" s="108">
        <f t="shared" si="0"/>
        <v>72</v>
      </c>
      <c r="O26" s="7"/>
      <c r="P26" s="187">
        <v>25</v>
      </c>
      <c r="Q26" s="262" t="s">
        <v>902</v>
      </c>
      <c r="R26" s="274" t="s">
        <v>952</v>
      </c>
      <c r="S26" s="275">
        <v>5</v>
      </c>
      <c r="T26" s="274">
        <v>2</v>
      </c>
      <c r="U26" s="262">
        <f t="shared" si="1"/>
        <v>72</v>
      </c>
      <c r="V26" s="6"/>
    </row>
    <row r="27" spans="1:22" ht="17.25" thickTop="1" thickBot="1">
      <c r="A27" s="193" t="s">
        <v>123</v>
      </c>
      <c r="B27" s="193" t="s">
        <v>1041</v>
      </c>
      <c r="C27" s="193" t="s">
        <v>122</v>
      </c>
      <c r="D27" s="193" t="s">
        <v>121</v>
      </c>
      <c r="E27" s="193" t="s">
        <v>120</v>
      </c>
      <c r="F27" s="193" t="s">
        <v>119</v>
      </c>
      <c r="I27" s="107">
        <v>26</v>
      </c>
      <c r="J27" s="117" t="s">
        <v>891</v>
      </c>
      <c r="K27" s="118" t="s">
        <v>941</v>
      </c>
      <c r="L27" s="118">
        <v>29</v>
      </c>
      <c r="M27" s="118">
        <v>1</v>
      </c>
      <c r="N27" s="108">
        <f t="shared" si="0"/>
        <v>36</v>
      </c>
      <c r="O27" s="7"/>
      <c r="P27" s="187">
        <v>26</v>
      </c>
      <c r="Q27" s="262" t="s">
        <v>902</v>
      </c>
      <c r="R27" s="274" t="s">
        <v>949</v>
      </c>
      <c r="S27" s="275" t="s">
        <v>948</v>
      </c>
      <c r="T27" s="274">
        <v>1</v>
      </c>
      <c r="U27" s="262">
        <f t="shared" si="1"/>
        <v>36</v>
      </c>
      <c r="V27" s="6"/>
    </row>
    <row r="28" spans="1:22" ht="17.25" thickTop="1" thickBot="1">
      <c r="A28" s="408" t="s">
        <v>117</v>
      </c>
      <c r="B28" s="408"/>
      <c r="C28" s="408"/>
      <c r="D28" s="232">
        <v>750</v>
      </c>
      <c r="E28" s="232">
        <v>420</v>
      </c>
      <c r="F28" s="232">
        <v>250</v>
      </c>
      <c r="I28" s="116">
        <v>27</v>
      </c>
      <c r="J28" s="117" t="s">
        <v>891</v>
      </c>
      <c r="K28" s="118" t="s">
        <v>941</v>
      </c>
      <c r="L28" s="118">
        <v>31</v>
      </c>
      <c r="M28" s="118">
        <v>2</v>
      </c>
      <c r="N28" s="108">
        <f t="shared" si="0"/>
        <v>72</v>
      </c>
      <c r="O28" s="7"/>
      <c r="P28" s="187">
        <v>27</v>
      </c>
      <c r="Q28" s="262" t="s">
        <v>902</v>
      </c>
      <c r="R28" s="274" t="s">
        <v>945</v>
      </c>
      <c r="S28" s="275" t="s">
        <v>946</v>
      </c>
      <c r="T28" s="274">
        <v>1</v>
      </c>
      <c r="U28" s="262">
        <f t="shared" si="1"/>
        <v>36</v>
      </c>
      <c r="V28" s="6"/>
    </row>
    <row r="29" spans="1:22" ht="17.25" thickTop="1" thickBot="1">
      <c r="A29" s="268" t="s">
        <v>953</v>
      </c>
      <c r="B29" s="269" t="s">
        <v>1094</v>
      </c>
      <c r="C29" s="270">
        <f>M70</f>
        <v>0</v>
      </c>
      <c r="D29" s="271">
        <f>C29*D28</f>
        <v>0</v>
      </c>
      <c r="E29" s="271">
        <f>C29*E28</f>
        <v>0</v>
      </c>
      <c r="F29" s="271">
        <f>C29*F28</f>
        <v>0</v>
      </c>
      <c r="I29" s="116">
        <v>28</v>
      </c>
      <c r="J29" s="117" t="s">
        <v>891</v>
      </c>
      <c r="K29" s="118" t="s">
        <v>941</v>
      </c>
      <c r="L29" s="118">
        <v>9</v>
      </c>
      <c r="M29" s="118">
        <v>0</v>
      </c>
      <c r="N29" s="108">
        <f t="shared" si="0"/>
        <v>0</v>
      </c>
      <c r="O29" s="7"/>
      <c r="P29" s="187">
        <v>28</v>
      </c>
      <c r="Q29" s="262" t="s">
        <v>902</v>
      </c>
      <c r="R29" s="274" t="s">
        <v>945</v>
      </c>
      <c r="S29" s="275" t="s">
        <v>733</v>
      </c>
      <c r="T29" s="274">
        <v>2</v>
      </c>
      <c r="U29" s="262">
        <f t="shared" si="1"/>
        <v>72</v>
      </c>
      <c r="V29" s="6"/>
    </row>
    <row r="30" spans="1:22" ht="17.25" thickTop="1" thickBot="1">
      <c r="A30" s="196" t="s">
        <v>951</v>
      </c>
      <c r="B30" s="184" t="s">
        <v>1094</v>
      </c>
      <c r="C30" s="236">
        <f>T73</f>
        <v>160</v>
      </c>
      <c r="D30" s="234">
        <f>C30*D28</f>
        <v>120000</v>
      </c>
      <c r="E30" s="234">
        <f>C30*E28</f>
        <v>67200</v>
      </c>
      <c r="F30" s="234">
        <f>C30*F28</f>
        <v>40000</v>
      </c>
      <c r="G30" s="26"/>
      <c r="H30" s="26"/>
      <c r="I30" s="107">
        <v>29</v>
      </c>
      <c r="J30" s="117" t="s">
        <v>891</v>
      </c>
      <c r="K30" s="118" t="s">
        <v>940</v>
      </c>
      <c r="L30" s="118">
        <v>6</v>
      </c>
      <c r="M30" s="118">
        <v>2</v>
      </c>
      <c r="N30" s="108">
        <f t="shared" ref="N30:N58" si="2">M30*36</f>
        <v>72</v>
      </c>
      <c r="O30" s="7"/>
      <c r="P30" s="187">
        <v>29</v>
      </c>
      <c r="Q30" s="262" t="s">
        <v>902</v>
      </c>
      <c r="R30" s="274" t="s">
        <v>945</v>
      </c>
      <c r="S30" s="275" t="s">
        <v>944</v>
      </c>
      <c r="T30" s="274">
        <v>6</v>
      </c>
      <c r="U30" s="262">
        <f t="shared" si="1"/>
        <v>216</v>
      </c>
      <c r="V30" s="6"/>
    </row>
    <row r="31" spans="1:22" ht="17.25" thickTop="1" thickBot="1">
      <c r="A31" s="268" t="s">
        <v>947</v>
      </c>
      <c r="B31" s="269" t="s">
        <v>1094</v>
      </c>
      <c r="C31" s="272">
        <f>T139</f>
        <v>0</v>
      </c>
      <c r="D31" s="271">
        <f>C31*D28</f>
        <v>0</v>
      </c>
      <c r="E31" s="271">
        <f>C31*E28</f>
        <v>0</v>
      </c>
      <c r="F31" s="271">
        <f>C31*F28</f>
        <v>0</v>
      </c>
      <c r="G31" s="6"/>
      <c r="H31" s="6"/>
      <c r="I31" s="116">
        <v>30</v>
      </c>
      <c r="J31" s="117" t="s">
        <v>891</v>
      </c>
      <c r="K31" s="118" t="s">
        <v>939</v>
      </c>
      <c r="L31" s="118" t="s">
        <v>938</v>
      </c>
      <c r="M31" s="118">
        <v>1</v>
      </c>
      <c r="N31" s="108">
        <f t="shared" si="2"/>
        <v>36</v>
      </c>
      <c r="O31" s="7"/>
      <c r="P31" s="187">
        <v>30</v>
      </c>
      <c r="Q31" s="262" t="s">
        <v>902</v>
      </c>
      <c r="R31" s="274" t="s">
        <v>943</v>
      </c>
      <c r="S31" s="275" t="s">
        <v>942</v>
      </c>
      <c r="T31" s="274">
        <v>1</v>
      </c>
      <c r="U31" s="262">
        <f t="shared" si="1"/>
        <v>36</v>
      </c>
      <c r="V31" s="6"/>
    </row>
    <row r="32" spans="1:22" ht="17.25" thickTop="1" thickBot="1">
      <c r="A32" s="199" t="s">
        <v>5</v>
      </c>
      <c r="B32" s="199"/>
      <c r="C32" s="235">
        <f>SUM(C29:C31)</f>
        <v>160</v>
      </c>
      <c r="D32" s="194">
        <f>SUM(D29:D31)</f>
        <v>120000</v>
      </c>
      <c r="E32" s="194">
        <f>SUM(E29:E31)</f>
        <v>67200</v>
      </c>
      <c r="F32" s="194">
        <f>SUM(F29:F31)</f>
        <v>40000</v>
      </c>
      <c r="G32" s="6"/>
      <c r="H32" s="6"/>
      <c r="I32" s="116">
        <v>31</v>
      </c>
      <c r="J32" s="117" t="s">
        <v>891</v>
      </c>
      <c r="K32" s="118" t="s">
        <v>936</v>
      </c>
      <c r="L32" s="118">
        <v>10</v>
      </c>
      <c r="M32" s="118">
        <v>1</v>
      </c>
      <c r="N32" s="108">
        <f t="shared" si="2"/>
        <v>36</v>
      </c>
      <c r="O32" s="7"/>
      <c r="P32" s="187">
        <v>31</v>
      </c>
      <c r="Q32" s="262" t="s">
        <v>902</v>
      </c>
      <c r="R32" s="274" t="s">
        <v>935</v>
      </c>
      <c r="S32" s="275">
        <v>23</v>
      </c>
      <c r="T32" s="274">
        <v>3</v>
      </c>
      <c r="U32" s="262">
        <f t="shared" si="1"/>
        <v>108</v>
      </c>
      <c r="V32" s="6"/>
    </row>
    <row r="33" spans="1:22" ht="16.5" thickTop="1" thickBot="1">
      <c r="G33" s="6"/>
      <c r="H33" s="6"/>
      <c r="I33" s="107">
        <v>32</v>
      </c>
      <c r="J33" s="117" t="s">
        <v>891</v>
      </c>
      <c r="K33" s="118" t="s">
        <v>936</v>
      </c>
      <c r="L33" s="118">
        <v>19</v>
      </c>
      <c r="M33" s="118">
        <v>2</v>
      </c>
      <c r="N33" s="108">
        <f t="shared" si="2"/>
        <v>72</v>
      </c>
      <c r="O33" s="7"/>
      <c r="P33" s="187">
        <v>32</v>
      </c>
      <c r="Q33" s="262" t="s">
        <v>902</v>
      </c>
      <c r="R33" s="274" t="s">
        <v>935</v>
      </c>
      <c r="S33" s="275">
        <v>27</v>
      </c>
      <c r="T33" s="274">
        <v>2</v>
      </c>
      <c r="U33" s="262">
        <f t="shared" ref="U33:U72" si="3">T33*36</f>
        <v>72</v>
      </c>
      <c r="V33" s="6"/>
    </row>
    <row r="34" spans="1:22" ht="16.5" thickTop="1" thickBot="1">
      <c r="G34" s="6"/>
      <c r="H34" s="6"/>
      <c r="I34" s="116">
        <v>33</v>
      </c>
      <c r="J34" s="117" t="s">
        <v>891</v>
      </c>
      <c r="K34" s="118" t="s">
        <v>936</v>
      </c>
      <c r="L34" s="118">
        <v>3</v>
      </c>
      <c r="M34" s="118">
        <v>0</v>
      </c>
      <c r="N34" s="108">
        <f t="shared" si="2"/>
        <v>0</v>
      </c>
      <c r="O34" s="7"/>
      <c r="P34" s="187">
        <v>33</v>
      </c>
      <c r="Q34" s="262" t="s">
        <v>902</v>
      </c>
      <c r="R34" s="274" t="s">
        <v>935</v>
      </c>
      <c r="S34" s="275" t="s">
        <v>937</v>
      </c>
      <c r="T34" s="274">
        <v>2</v>
      </c>
      <c r="U34" s="262">
        <f t="shared" si="3"/>
        <v>72</v>
      </c>
      <c r="V34" s="6"/>
    </row>
    <row r="35" spans="1:22" ht="16.5" thickTop="1" thickBot="1">
      <c r="G35" s="6"/>
      <c r="H35" s="6"/>
      <c r="I35" s="116">
        <v>34</v>
      </c>
      <c r="J35" s="117" t="s">
        <v>891</v>
      </c>
      <c r="K35" s="118" t="s">
        <v>934</v>
      </c>
      <c r="L35" s="118">
        <v>10</v>
      </c>
      <c r="M35" s="118">
        <v>1</v>
      </c>
      <c r="N35" s="108">
        <f t="shared" si="2"/>
        <v>36</v>
      </c>
      <c r="O35" s="7"/>
      <c r="P35" s="187">
        <v>34</v>
      </c>
      <c r="Q35" s="262" t="s">
        <v>902</v>
      </c>
      <c r="R35" s="274" t="s">
        <v>935</v>
      </c>
      <c r="S35" s="275">
        <v>30</v>
      </c>
      <c r="T35" s="274">
        <v>2</v>
      </c>
      <c r="U35" s="262">
        <f t="shared" si="3"/>
        <v>72</v>
      </c>
      <c r="V35" s="6"/>
    </row>
    <row r="36" spans="1:22" ht="17.25" thickTop="1" thickBot="1">
      <c r="A36" s="409" t="s">
        <v>1009</v>
      </c>
      <c r="B36" s="409"/>
      <c r="C36" s="410"/>
      <c r="G36" s="6"/>
      <c r="H36" s="6"/>
      <c r="I36" s="107">
        <v>35</v>
      </c>
      <c r="J36" s="117" t="s">
        <v>891</v>
      </c>
      <c r="K36" s="118" t="s">
        <v>934</v>
      </c>
      <c r="L36" s="118">
        <v>3</v>
      </c>
      <c r="M36" s="118">
        <v>2</v>
      </c>
      <c r="N36" s="108">
        <f t="shared" si="2"/>
        <v>72</v>
      </c>
      <c r="O36" s="7"/>
      <c r="P36" s="187">
        <v>35</v>
      </c>
      <c r="Q36" s="262" t="s">
        <v>902</v>
      </c>
      <c r="R36" s="274" t="s">
        <v>935</v>
      </c>
      <c r="S36" s="275">
        <v>32</v>
      </c>
      <c r="T36" s="274">
        <v>1</v>
      </c>
      <c r="U36" s="262">
        <f t="shared" si="3"/>
        <v>36</v>
      </c>
      <c r="V36" s="6"/>
    </row>
    <row r="37" spans="1:22" ht="16.5" thickTop="1" thickBot="1">
      <c r="G37" s="6"/>
      <c r="H37" s="6"/>
      <c r="I37" s="116">
        <v>36</v>
      </c>
      <c r="J37" s="117" t="s">
        <v>891</v>
      </c>
      <c r="K37" s="118" t="s">
        <v>927</v>
      </c>
      <c r="L37" s="118">
        <v>14</v>
      </c>
      <c r="M37" s="118">
        <v>1</v>
      </c>
      <c r="N37" s="108">
        <f t="shared" si="2"/>
        <v>36</v>
      </c>
      <c r="O37" s="7"/>
      <c r="P37" s="187">
        <v>36</v>
      </c>
      <c r="Q37" s="262" t="s">
        <v>902</v>
      </c>
      <c r="R37" s="274" t="s">
        <v>935</v>
      </c>
      <c r="S37" s="275">
        <v>34</v>
      </c>
      <c r="T37" s="274">
        <v>4</v>
      </c>
      <c r="U37" s="262">
        <f t="shared" si="3"/>
        <v>144</v>
      </c>
      <c r="V37" s="6"/>
    </row>
    <row r="38" spans="1:22" ht="16.5" thickTop="1" thickBot="1">
      <c r="I38" s="116">
        <v>37</v>
      </c>
      <c r="J38" s="117" t="s">
        <v>891</v>
      </c>
      <c r="K38" s="118" t="s">
        <v>927</v>
      </c>
      <c r="L38" s="118" t="s">
        <v>84</v>
      </c>
      <c r="M38" s="118">
        <v>4</v>
      </c>
      <c r="N38" s="108">
        <f t="shared" si="2"/>
        <v>144</v>
      </c>
      <c r="O38" s="7"/>
      <c r="P38" s="187">
        <v>37</v>
      </c>
      <c r="Q38" s="262" t="s">
        <v>902</v>
      </c>
      <c r="R38" s="274" t="s">
        <v>905</v>
      </c>
      <c r="S38" s="275">
        <v>28</v>
      </c>
      <c r="T38" s="274">
        <v>2</v>
      </c>
      <c r="U38" s="262">
        <f t="shared" si="3"/>
        <v>72</v>
      </c>
      <c r="V38" s="6"/>
    </row>
    <row r="39" spans="1:22" ht="16.5" thickTop="1" thickBot="1">
      <c r="I39" s="107">
        <v>38</v>
      </c>
      <c r="J39" s="117" t="s">
        <v>891</v>
      </c>
      <c r="K39" s="118" t="s">
        <v>927</v>
      </c>
      <c r="L39" s="118" t="s">
        <v>715</v>
      </c>
      <c r="M39" s="118">
        <v>1</v>
      </c>
      <c r="N39" s="108">
        <f t="shared" si="2"/>
        <v>36</v>
      </c>
      <c r="O39" s="7"/>
      <c r="P39" s="187">
        <v>38</v>
      </c>
      <c r="Q39" s="262" t="s">
        <v>902</v>
      </c>
      <c r="R39" s="274" t="s">
        <v>933</v>
      </c>
      <c r="S39" s="275">
        <v>17</v>
      </c>
      <c r="T39" s="274">
        <v>3</v>
      </c>
      <c r="U39" s="262">
        <f t="shared" si="3"/>
        <v>108</v>
      </c>
      <c r="V39" s="6"/>
    </row>
    <row r="40" spans="1:22" ht="16.5" thickTop="1" thickBot="1">
      <c r="I40" s="116">
        <v>39</v>
      </c>
      <c r="J40" s="117" t="s">
        <v>891</v>
      </c>
      <c r="K40" s="118" t="s">
        <v>927</v>
      </c>
      <c r="L40" s="118" t="s">
        <v>72</v>
      </c>
      <c r="M40" s="118">
        <v>1</v>
      </c>
      <c r="N40" s="108">
        <f t="shared" si="2"/>
        <v>36</v>
      </c>
      <c r="O40" s="7"/>
      <c r="P40" s="187">
        <v>39</v>
      </c>
      <c r="Q40" s="262" t="s">
        <v>902</v>
      </c>
      <c r="R40" s="274" t="s">
        <v>933</v>
      </c>
      <c r="S40" s="275">
        <v>26</v>
      </c>
      <c r="T40" s="274">
        <v>2</v>
      </c>
      <c r="U40" s="262">
        <f t="shared" si="3"/>
        <v>72</v>
      </c>
      <c r="V40" s="6"/>
    </row>
    <row r="41" spans="1:22" ht="16.5" thickTop="1" thickBot="1">
      <c r="I41" s="116">
        <v>40</v>
      </c>
      <c r="J41" s="117" t="s">
        <v>891</v>
      </c>
      <c r="K41" s="118" t="s">
        <v>927</v>
      </c>
      <c r="L41" s="118" t="s">
        <v>929</v>
      </c>
      <c r="M41" s="118">
        <v>1</v>
      </c>
      <c r="N41" s="108">
        <f t="shared" si="2"/>
        <v>36</v>
      </c>
      <c r="O41" s="7"/>
      <c r="P41" s="187">
        <v>40</v>
      </c>
      <c r="Q41" s="262" t="s">
        <v>902</v>
      </c>
      <c r="R41" s="274" t="s">
        <v>917</v>
      </c>
      <c r="S41" s="275" t="s">
        <v>932</v>
      </c>
      <c r="T41" s="274">
        <v>2</v>
      </c>
      <c r="U41" s="262">
        <f t="shared" si="3"/>
        <v>72</v>
      </c>
      <c r="V41" s="6"/>
    </row>
    <row r="42" spans="1:22" ht="16.5" thickTop="1" thickBot="1">
      <c r="I42" s="107">
        <v>41</v>
      </c>
      <c r="J42" s="117" t="s">
        <v>891</v>
      </c>
      <c r="K42" s="118" t="s">
        <v>927</v>
      </c>
      <c r="L42" s="118">
        <v>28</v>
      </c>
      <c r="M42" s="118">
        <v>0</v>
      </c>
      <c r="N42" s="108">
        <f t="shared" si="2"/>
        <v>0</v>
      </c>
      <c r="O42" s="7"/>
      <c r="P42" s="187">
        <v>41</v>
      </c>
      <c r="Q42" s="262" t="s">
        <v>902</v>
      </c>
      <c r="R42" s="274" t="s">
        <v>931</v>
      </c>
      <c r="S42" s="275">
        <v>143</v>
      </c>
      <c r="T42" s="274">
        <v>4</v>
      </c>
      <c r="U42" s="262">
        <f t="shared" si="3"/>
        <v>144</v>
      </c>
      <c r="V42" s="6"/>
    </row>
    <row r="43" spans="1:22" ht="16.5" thickTop="1" thickBot="1">
      <c r="I43" s="116">
        <v>42</v>
      </c>
      <c r="J43" s="117" t="s">
        <v>891</v>
      </c>
      <c r="K43" s="118" t="s">
        <v>927</v>
      </c>
      <c r="L43" s="118" t="s">
        <v>926</v>
      </c>
      <c r="M43" s="118">
        <v>1</v>
      </c>
      <c r="N43" s="108">
        <f t="shared" si="2"/>
        <v>36</v>
      </c>
      <c r="O43" s="7"/>
      <c r="P43" s="187">
        <v>42</v>
      </c>
      <c r="Q43" s="262" t="s">
        <v>902</v>
      </c>
      <c r="R43" s="274" t="s">
        <v>918</v>
      </c>
      <c r="S43" s="275" t="s">
        <v>930</v>
      </c>
      <c r="T43" s="274">
        <v>3</v>
      </c>
      <c r="U43" s="262">
        <f t="shared" si="3"/>
        <v>108</v>
      </c>
      <c r="V43" s="6"/>
    </row>
    <row r="44" spans="1:22" ht="16.5" thickTop="1" thickBot="1">
      <c r="I44" s="116">
        <v>43</v>
      </c>
      <c r="J44" s="117" t="s">
        <v>891</v>
      </c>
      <c r="K44" s="118" t="s">
        <v>861</v>
      </c>
      <c r="L44" s="118" t="s">
        <v>925</v>
      </c>
      <c r="M44" s="118">
        <v>1</v>
      </c>
      <c r="N44" s="108">
        <f t="shared" si="2"/>
        <v>36</v>
      </c>
      <c r="O44" s="7"/>
      <c r="P44" s="187">
        <v>43</v>
      </c>
      <c r="Q44" s="262" t="s">
        <v>902</v>
      </c>
      <c r="R44" s="274" t="s">
        <v>918</v>
      </c>
      <c r="S44" s="275">
        <v>57</v>
      </c>
      <c r="T44" s="274">
        <v>2</v>
      </c>
      <c r="U44" s="262">
        <f t="shared" si="3"/>
        <v>72</v>
      </c>
      <c r="V44" s="6"/>
    </row>
    <row r="45" spans="1:22" ht="16.5" thickTop="1" thickBot="1">
      <c r="I45" s="107">
        <v>44</v>
      </c>
      <c r="J45" s="117" t="s">
        <v>891</v>
      </c>
      <c r="K45" s="118" t="s">
        <v>861</v>
      </c>
      <c r="L45" s="118" t="s">
        <v>924</v>
      </c>
      <c r="M45" s="118">
        <v>1</v>
      </c>
      <c r="N45" s="108">
        <f t="shared" si="2"/>
        <v>36</v>
      </c>
      <c r="O45" s="7"/>
      <c r="P45" s="187">
        <v>44</v>
      </c>
      <c r="Q45" s="262" t="s">
        <v>902</v>
      </c>
      <c r="R45" s="274" t="s">
        <v>918</v>
      </c>
      <c r="S45" s="275" t="s">
        <v>928</v>
      </c>
      <c r="T45" s="274">
        <v>3</v>
      </c>
      <c r="U45" s="262">
        <f t="shared" si="3"/>
        <v>108</v>
      </c>
      <c r="V45" s="6"/>
    </row>
    <row r="46" spans="1:22" ht="16.5" thickTop="1" thickBot="1">
      <c r="I46" s="116">
        <v>45</v>
      </c>
      <c r="J46" s="117" t="s">
        <v>891</v>
      </c>
      <c r="K46" s="118" t="s">
        <v>861</v>
      </c>
      <c r="L46" s="118">
        <v>66</v>
      </c>
      <c r="M46" s="118">
        <v>3</v>
      </c>
      <c r="N46" s="108">
        <f t="shared" si="2"/>
        <v>108</v>
      </c>
      <c r="O46" s="7"/>
      <c r="P46" s="187">
        <v>45</v>
      </c>
      <c r="Q46" s="262" t="s">
        <v>902</v>
      </c>
      <c r="R46" s="274" t="s">
        <v>918</v>
      </c>
      <c r="S46" s="275">
        <v>75</v>
      </c>
      <c r="T46" s="274">
        <v>2</v>
      </c>
      <c r="U46" s="262">
        <f t="shared" si="3"/>
        <v>72</v>
      </c>
      <c r="V46" s="6"/>
    </row>
    <row r="47" spans="1:22" ht="16.5" thickTop="1" thickBot="1">
      <c r="I47" s="116">
        <v>46</v>
      </c>
      <c r="J47" s="117" t="s">
        <v>891</v>
      </c>
      <c r="K47" s="118" t="s">
        <v>861</v>
      </c>
      <c r="L47" s="118">
        <v>96</v>
      </c>
      <c r="M47" s="118">
        <v>1</v>
      </c>
      <c r="N47" s="108">
        <f t="shared" si="2"/>
        <v>36</v>
      </c>
      <c r="O47" s="7"/>
      <c r="P47" s="187">
        <v>46</v>
      </c>
      <c r="Q47" s="262" t="s">
        <v>902</v>
      </c>
      <c r="R47" s="274" t="s">
        <v>923</v>
      </c>
      <c r="S47" s="275">
        <v>4</v>
      </c>
      <c r="T47" s="274">
        <v>2</v>
      </c>
      <c r="U47" s="262">
        <f t="shared" si="3"/>
        <v>72</v>
      </c>
      <c r="V47" s="6"/>
    </row>
    <row r="48" spans="1:22" ht="16.5" thickTop="1" thickBot="1">
      <c r="I48" s="107">
        <v>47</v>
      </c>
      <c r="J48" s="117" t="s">
        <v>891</v>
      </c>
      <c r="K48" s="118" t="s">
        <v>915</v>
      </c>
      <c r="L48" s="118" t="s">
        <v>921</v>
      </c>
      <c r="M48" s="118">
        <v>1</v>
      </c>
      <c r="N48" s="108">
        <f t="shared" si="2"/>
        <v>36</v>
      </c>
      <c r="O48" s="7"/>
      <c r="P48" s="187">
        <v>47</v>
      </c>
      <c r="Q48" s="262" t="s">
        <v>902</v>
      </c>
      <c r="R48" s="274" t="s">
        <v>923</v>
      </c>
      <c r="S48" s="275">
        <v>5</v>
      </c>
      <c r="T48" s="274">
        <v>2</v>
      </c>
      <c r="U48" s="262">
        <f t="shared" si="3"/>
        <v>72</v>
      </c>
      <c r="V48" s="6"/>
    </row>
    <row r="49" spans="9:22" ht="16.5" thickTop="1" thickBot="1">
      <c r="I49" s="116">
        <v>48</v>
      </c>
      <c r="J49" s="117" t="s">
        <v>891</v>
      </c>
      <c r="K49" s="118" t="s">
        <v>915</v>
      </c>
      <c r="L49" s="118">
        <v>21</v>
      </c>
      <c r="M49" s="118">
        <v>2</v>
      </c>
      <c r="N49" s="108">
        <f t="shared" si="2"/>
        <v>72</v>
      </c>
      <c r="O49" s="7"/>
      <c r="P49" s="187">
        <v>48</v>
      </c>
      <c r="Q49" s="262" t="s">
        <v>902</v>
      </c>
      <c r="R49" s="274" t="s">
        <v>922</v>
      </c>
      <c r="S49" s="275">
        <v>3</v>
      </c>
      <c r="T49" s="274">
        <v>3</v>
      </c>
      <c r="U49" s="262">
        <f t="shared" si="3"/>
        <v>108</v>
      </c>
      <c r="V49" s="6"/>
    </row>
    <row r="50" spans="9:22" ht="31.5" thickTop="1" thickBot="1">
      <c r="I50" s="116">
        <v>49</v>
      </c>
      <c r="J50" s="117" t="s">
        <v>891</v>
      </c>
      <c r="K50" s="118" t="s">
        <v>915</v>
      </c>
      <c r="L50" s="118">
        <v>23</v>
      </c>
      <c r="M50" s="118">
        <v>1</v>
      </c>
      <c r="N50" s="108">
        <f t="shared" si="2"/>
        <v>36</v>
      </c>
      <c r="O50" s="7"/>
      <c r="P50" s="187">
        <v>49</v>
      </c>
      <c r="Q50" s="262" t="s">
        <v>902</v>
      </c>
      <c r="R50" s="274" t="s">
        <v>920</v>
      </c>
      <c r="S50" s="275">
        <v>13</v>
      </c>
      <c r="T50" s="274">
        <v>1</v>
      </c>
      <c r="U50" s="262">
        <f t="shared" si="3"/>
        <v>36</v>
      </c>
      <c r="V50" s="6"/>
    </row>
    <row r="51" spans="9:22" ht="21" customHeight="1" thickTop="1" thickBot="1">
      <c r="I51" s="107">
        <v>50</v>
      </c>
      <c r="J51" s="117" t="s">
        <v>891</v>
      </c>
      <c r="K51" s="118" t="s">
        <v>915</v>
      </c>
      <c r="L51" s="118">
        <v>28</v>
      </c>
      <c r="M51" s="118">
        <v>1</v>
      </c>
      <c r="N51" s="108">
        <f t="shared" si="2"/>
        <v>36</v>
      </c>
      <c r="O51" s="7"/>
      <c r="P51" s="187">
        <v>50</v>
      </c>
      <c r="Q51" s="262" t="s">
        <v>902</v>
      </c>
      <c r="R51" s="274" t="s">
        <v>919</v>
      </c>
      <c r="S51" s="275">
        <v>5</v>
      </c>
      <c r="T51" s="274">
        <v>2</v>
      </c>
      <c r="U51" s="262">
        <f t="shared" si="3"/>
        <v>72</v>
      </c>
      <c r="V51" s="6"/>
    </row>
    <row r="52" spans="9:22" ht="16.5" thickTop="1" thickBot="1">
      <c r="I52" s="116">
        <v>51</v>
      </c>
      <c r="J52" s="117" t="s">
        <v>891</v>
      </c>
      <c r="K52" s="118" t="s">
        <v>915</v>
      </c>
      <c r="L52" s="118">
        <v>36</v>
      </c>
      <c r="M52" s="118">
        <v>3</v>
      </c>
      <c r="N52" s="108">
        <f t="shared" si="2"/>
        <v>108</v>
      </c>
      <c r="O52" s="7"/>
      <c r="P52" s="187">
        <v>51</v>
      </c>
      <c r="Q52" s="262" t="s">
        <v>902</v>
      </c>
      <c r="R52" s="276" t="s">
        <v>917</v>
      </c>
      <c r="S52" s="275" t="s">
        <v>143</v>
      </c>
      <c r="T52" s="187">
        <v>5</v>
      </c>
      <c r="U52" s="246">
        <f t="shared" si="3"/>
        <v>180</v>
      </c>
      <c r="V52" s="6"/>
    </row>
    <row r="53" spans="9:22" ht="16.5" thickTop="1" thickBot="1">
      <c r="I53" s="116">
        <v>52</v>
      </c>
      <c r="J53" s="117" t="s">
        <v>891</v>
      </c>
      <c r="K53" s="118" t="s">
        <v>915</v>
      </c>
      <c r="L53" s="118" t="s">
        <v>914</v>
      </c>
      <c r="M53" s="118">
        <v>1</v>
      </c>
      <c r="N53" s="108">
        <f t="shared" si="2"/>
        <v>36</v>
      </c>
      <c r="O53" s="7"/>
      <c r="P53" s="187">
        <v>52</v>
      </c>
      <c r="Q53" s="262" t="s">
        <v>902</v>
      </c>
      <c r="R53" s="276" t="s">
        <v>918</v>
      </c>
      <c r="S53" s="275" t="s">
        <v>806</v>
      </c>
      <c r="T53" s="187">
        <v>1</v>
      </c>
      <c r="U53" s="246">
        <f t="shared" si="3"/>
        <v>36</v>
      </c>
      <c r="V53" s="6"/>
    </row>
    <row r="54" spans="9:22" ht="16.5" thickTop="1" thickBot="1">
      <c r="I54" s="107">
        <v>53</v>
      </c>
      <c r="J54" s="117" t="s">
        <v>891</v>
      </c>
      <c r="K54" s="118" t="s">
        <v>912</v>
      </c>
      <c r="L54" s="118">
        <v>6</v>
      </c>
      <c r="M54" s="118">
        <v>1</v>
      </c>
      <c r="N54" s="108">
        <f t="shared" si="2"/>
        <v>36</v>
      </c>
      <c r="O54" s="7"/>
      <c r="P54" s="187">
        <v>53</v>
      </c>
      <c r="Q54" s="262" t="s">
        <v>902</v>
      </c>
      <c r="R54" s="276" t="s">
        <v>917</v>
      </c>
      <c r="S54" s="275" t="s">
        <v>916</v>
      </c>
      <c r="T54" s="274">
        <v>2</v>
      </c>
      <c r="U54" s="275">
        <f t="shared" si="3"/>
        <v>72</v>
      </c>
      <c r="V54" s="6"/>
    </row>
    <row r="55" spans="9:22" ht="16.5" thickTop="1" thickBot="1">
      <c r="I55" s="116">
        <v>54</v>
      </c>
      <c r="J55" s="117" t="s">
        <v>891</v>
      </c>
      <c r="K55" s="118" t="s">
        <v>910</v>
      </c>
      <c r="L55" s="118" t="s">
        <v>298</v>
      </c>
      <c r="M55" s="118">
        <v>1</v>
      </c>
      <c r="N55" s="108">
        <f t="shared" si="2"/>
        <v>36</v>
      </c>
      <c r="O55" s="7"/>
      <c r="P55" s="187">
        <v>54</v>
      </c>
      <c r="Q55" s="262" t="s">
        <v>902</v>
      </c>
      <c r="R55" s="274" t="s">
        <v>905</v>
      </c>
      <c r="S55" s="275" t="s">
        <v>913</v>
      </c>
      <c r="T55" s="274">
        <v>2</v>
      </c>
      <c r="U55" s="262">
        <f t="shared" si="3"/>
        <v>72</v>
      </c>
      <c r="V55" s="6"/>
    </row>
    <row r="56" spans="9:22" ht="16.5" thickTop="1" thickBot="1">
      <c r="I56" s="116">
        <v>55</v>
      </c>
      <c r="J56" s="117" t="s">
        <v>891</v>
      </c>
      <c r="K56" s="118" t="s">
        <v>908</v>
      </c>
      <c r="L56" s="118">
        <v>9</v>
      </c>
      <c r="M56" s="118">
        <v>1</v>
      </c>
      <c r="N56" s="108">
        <f t="shared" si="2"/>
        <v>36</v>
      </c>
      <c r="O56" s="7"/>
      <c r="P56" s="187">
        <v>55</v>
      </c>
      <c r="Q56" s="262" t="s">
        <v>902</v>
      </c>
      <c r="R56" s="274" t="s">
        <v>907</v>
      </c>
      <c r="S56" s="275" t="s">
        <v>911</v>
      </c>
      <c r="T56" s="274">
        <v>2</v>
      </c>
      <c r="U56" s="262">
        <f t="shared" si="3"/>
        <v>72</v>
      </c>
      <c r="V56" s="6"/>
    </row>
    <row r="57" spans="9:22" ht="16.5" thickTop="1" thickBot="1">
      <c r="I57" s="107">
        <v>56</v>
      </c>
      <c r="J57" s="117" t="s">
        <v>891</v>
      </c>
      <c r="K57" s="118" t="s">
        <v>900</v>
      </c>
      <c r="L57" s="114" t="s">
        <v>906</v>
      </c>
      <c r="M57" s="119">
        <v>1</v>
      </c>
      <c r="N57" s="108">
        <f t="shared" si="2"/>
        <v>36</v>
      </c>
      <c r="O57" s="7"/>
      <c r="P57" s="187">
        <v>56</v>
      </c>
      <c r="Q57" s="262" t="s">
        <v>902</v>
      </c>
      <c r="R57" s="274" t="s">
        <v>907</v>
      </c>
      <c r="S57" s="275" t="s">
        <v>909</v>
      </c>
      <c r="T57" s="274">
        <v>1</v>
      </c>
      <c r="U57" s="262">
        <f t="shared" si="3"/>
        <v>36</v>
      </c>
      <c r="V57" s="6"/>
    </row>
    <row r="58" spans="9:22" ht="16.5" thickTop="1" thickBot="1">
      <c r="I58" s="116">
        <v>57</v>
      </c>
      <c r="J58" s="117" t="s">
        <v>891</v>
      </c>
      <c r="K58" s="118" t="s">
        <v>900</v>
      </c>
      <c r="L58" s="120" t="s">
        <v>739</v>
      </c>
      <c r="M58" s="118">
        <v>1</v>
      </c>
      <c r="N58" s="108">
        <f t="shared" si="2"/>
        <v>36</v>
      </c>
      <c r="O58" s="7"/>
      <c r="P58" s="187">
        <v>57</v>
      </c>
      <c r="Q58" s="262" t="s">
        <v>902</v>
      </c>
      <c r="R58" s="274" t="s">
        <v>905</v>
      </c>
      <c r="S58" s="275" t="s">
        <v>58</v>
      </c>
      <c r="T58" s="274">
        <v>1</v>
      </c>
      <c r="U58" s="262">
        <f t="shared" si="3"/>
        <v>36</v>
      </c>
      <c r="V58" s="6"/>
    </row>
    <row r="59" spans="9:22" ht="16.5" thickTop="1" thickBot="1">
      <c r="I59" s="116">
        <v>58</v>
      </c>
      <c r="J59" s="117" t="s">
        <v>891</v>
      </c>
      <c r="K59" s="118" t="s">
        <v>900</v>
      </c>
      <c r="L59" s="118">
        <v>73</v>
      </c>
      <c r="M59" s="118">
        <v>2</v>
      </c>
      <c r="N59" s="108">
        <f t="shared" ref="N59:N69" si="4">M59*36</f>
        <v>72</v>
      </c>
      <c r="O59" s="7"/>
      <c r="P59" s="187">
        <v>58</v>
      </c>
      <c r="Q59" s="262" t="s">
        <v>902</v>
      </c>
      <c r="R59" s="274" t="s">
        <v>905</v>
      </c>
      <c r="S59" s="275" t="s">
        <v>84</v>
      </c>
      <c r="T59" s="274">
        <v>2</v>
      </c>
      <c r="U59" s="262">
        <f t="shared" si="3"/>
        <v>72</v>
      </c>
      <c r="V59" s="6"/>
    </row>
    <row r="60" spans="9:22" ht="16.5" thickTop="1" thickBot="1">
      <c r="I60" s="107">
        <v>59</v>
      </c>
      <c r="J60" s="117" t="s">
        <v>891</v>
      </c>
      <c r="K60" s="118" t="s">
        <v>899</v>
      </c>
      <c r="L60" s="118">
        <v>12</v>
      </c>
      <c r="M60" s="118">
        <v>1</v>
      </c>
      <c r="N60" s="121">
        <f t="shared" si="4"/>
        <v>36</v>
      </c>
      <c r="O60" s="7"/>
      <c r="P60" s="187">
        <v>59</v>
      </c>
      <c r="Q60" s="262" t="s">
        <v>902</v>
      </c>
      <c r="R60" s="274" t="s">
        <v>907</v>
      </c>
      <c r="S60" s="275" t="s">
        <v>743</v>
      </c>
      <c r="T60" s="274">
        <v>2</v>
      </c>
      <c r="U60" s="262">
        <f t="shared" si="3"/>
        <v>72</v>
      </c>
      <c r="V60" s="6"/>
    </row>
    <row r="61" spans="9:22" ht="16.5" thickTop="1" thickBot="1">
      <c r="I61" s="116">
        <v>60</v>
      </c>
      <c r="J61" s="117" t="s">
        <v>891</v>
      </c>
      <c r="K61" s="118" t="s">
        <v>899</v>
      </c>
      <c r="L61" s="118">
        <v>20</v>
      </c>
      <c r="M61" s="118">
        <v>3</v>
      </c>
      <c r="N61" s="108">
        <f t="shared" si="4"/>
        <v>108</v>
      </c>
      <c r="O61" s="7"/>
      <c r="P61" s="187">
        <v>60</v>
      </c>
      <c r="Q61" s="262" t="s">
        <v>902</v>
      </c>
      <c r="R61" s="274" t="s">
        <v>905</v>
      </c>
      <c r="S61" s="275" t="s">
        <v>904</v>
      </c>
      <c r="T61" s="274">
        <v>2</v>
      </c>
      <c r="U61" s="262">
        <f t="shared" si="3"/>
        <v>72</v>
      </c>
      <c r="V61" s="6"/>
    </row>
    <row r="62" spans="9:22" ht="16.5" thickTop="1" thickBot="1">
      <c r="I62" s="116">
        <v>61</v>
      </c>
      <c r="J62" s="117" t="s">
        <v>891</v>
      </c>
      <c r="K62" s="118" t="s">
        <v>848</v>
      </c>
      <c r="L62" s="118">
        <v>16</v>
      </c>
      <c r="M62" s="118">
        <v>1</v>
      </c>
      <c r="N62" s="108">
        <f t="shared" si="4"/>
        <v>36</v>
      </c>
      <c r="O62" s="7"/>
      <c r="P62" s="187">
        <v>61</v>
      </c>
      <c r="Q62" s="262" t="s">
        <v>902</v>
      </c>
      <c r="R62" s="209" t="s">
        <v>900</v>
      </c>
      <c r="S62" s="275">
        <v>50</v>
      </c>
      <c r="T62" s="274">
        <v>5</v>
      </c>
      <c r="U62" s="262">
        <f t="shared" si="3"/>
        <v>180</v>
      </c>
      <c r="V62" s="6"/>
    </row>
    <row r="63" spans="9:22" ht="16.5" thickTop="1" thickBot="1">
      <c r="I63" s="107">
        <v>62</v>
      </c>
      <c r="J63" s="117" t="s">
        <v>891</v>
      </c>
      <c r="K63" s="118" t="s">
        <v>848</v>
      </c>
      <c r="L63" s="118">
        <v>22</v>
      </c>
      <c r="M63" s="118">
        <v>0</v>
      </c>
      <c r="N63" s="108">
        <f t="shared" si="4"/>
        <v>0</v>
      </c>
      <c r="O63" s="7"/>
      <c r="P63" s="187">
        <v>62</v>
      </c>
      <c r="Q63" s="262" t="s">
        <v>902</v>
      </c>
      <c r="R63" s="217" t="s">
        <v>972</v>
      </c>
      <c r="S63" s="217" t="s">
        <v>974</v>
      </c>
      <c r="T63" s="217">
        <v>0</v>
      </c>
      <c r="U63" s="262">
        <f t="shared" si="3"/>
        <v>0</v>
      </c>
      <c r="V63" s="6"/>
    </row>
    <row r="64" spans="9:22" ht="16.5" thickTop="1" thickBot="1">
      <c r="I64" s="116">
        <v>63</v>
      </c>
      <c r="J64" s="117" t="s">
        <v>891</v>
      </c>
      <c r="K64" s="118" t="s">
        <v>848</v>
      </c>
      <c r="L64" s="118">
        <v>24</v>
      </c>
      <c r="M64" s="118">
        <v>2</v>
      </c>
      <c r="N64" s="108">
        <f t="shared" si="4"/>
        <v>72</v>
      </c>
      <c r="O64" s="7"/>
      <c r="P64" s="187">
        <v>63</v>
      </c>
      <c r="Q64" s="262" t="s">
        <v>902</v>
      </c>
      <c r="R64" s="217" t="s">
        <v>972</v>
      </c>
      <c r="S64" s="217">
        <v>36</v>
      </c>
      <c r="T64" s="217">
        <v>2</v>
      </c>
      <c r="U64" s="262">
        <f t="shared" si="3"/>
        <v>72</v>
      </c>
      <c r="V64" s="6"/>
    </row>
    <row r="65" spans="9:22" ht="16.5" thickTop="1" thickBot="1">
      <c r="I65" s="116">
        <v>64</v>
      </c>
      <c r="J65" s="117" t="s">
        <v>891</v>
      </c>
      <c r="K65" s="118" t="s">
        <v>848</v>
      </c>
      <c r="L65" s="118">
        <v>36</v>
      </c>
      <c r="M65" s="118">
        <v>6</v>
      </c>
      <c r="N65" s="108">
        <f t="shared" si="4"/>
        <v>216</v>
      </c>
      <c r="O65" s="7"/>
      <c r="P65" s="187">
        <v>64</v>
      </c>
      <c r="Q65" s="262" t="s">
        <v>902</v>
      </c>
      <c r="R65" s="217" t="s">
        <v>972</v>
      </c>
      <c r="S65" s="217">
        <v>4</v>
      </c>
      <c r="T65" s="217">
        <v>2</v>
      </c>
      <c r="U65" s="262">
        <f t="shared" si="3"/>
        <v>72</v>
      </c>
      <c r="V65" s="6"/>
    </row>
    <row r="66" spans="9:22" ht="16.5" thickTop="1" thickBot="1">
      <c r="I66" s="107">
        <v>65</v>
      </c>
      <c r="J66" s="117" t="s">
        <v>891</v>
      </c>
      <c r="K66" s="118" t="s">
        <v>848</v>
      </c>
      <c r="L66" s="118">
        <v>38</v>
      </c>
      <c r="M66" s="118">
        <v>3</v>
      </c>
      <c r="N66" s="108">
        <f t="shared" si="4"/>
        <v>108</v>
      </c>
      <c r="O66" s="7"/>
      <c r="P66" s="187">
        <v>65</v>
      </c>
      <c r="Q66" s="262" t="s">
        <v>902</v>
      </c>
      <c r="R66" s="217" t="s">
        <v>900</v>
      </c>
      <c r="S66" s="217">
        <v>39</v>
      </c>
      <c r="T66" s="217">
        <v>1</v>
      </c>
      <c r="U66" s="262">
        <f t="shared" si="3"/>
        <v>36</v>
      </c>
      <c r="V66" s="6"/>
    </row>
    <row r="67" spans="9:22" ht="16.5" thickTop="1" thickBot="1">
      <c r="I67" s="116">
        <v>66</v>
      </c>
      <c r="J67" s="117" t="s">
        <v>891</v>
      </c>
      <c r="K67" s="118" t="s">
        <v>898</v>
      </c>
      <c r="L67" s="118">
        <v>3</v>
      </c>
      <c r="M67" s="118">
        <v>1</v>
      </c>
      <c r="N67" s="108">
        <f t="shared" si="4"/>
        <v>36</v>
      </c>
      <c r="O67" s="7"/>
      <c r="P67" s="187">
        <v>66</v>
      </c>
      <c r="Q67" s="262" t="s">
        <v>902</v>
      </c>
      <c r="R67" s="217" t="s">
        <v>900</v>
      </c>
      <c r="S67" s="217" t="s">
        <v>903</v>
      </c>
      <c r="T67" s="217">
        <v>1</v>
      </c>
      <c r="U67" s="262">
        <f t="shared" si="3"/>
        <v>36</v>
      </c>
      <c r="V67" s="6"/>
    </row>
    <row r="68" spans="9:22" ht="16.5" thickTop="1" thickBot="1">
      <c r="I68" s="116">
        <v>67</v>
      </c>
      <c r="J68" s="117" t="s">
        <v>891</v>
      </c>
      <c r="K68" s="118" t="s">
        <v>894</v>
      </c>
      <c r="L68" s="118" t="s">
        <v>893</v>
      </c>
      <c r="M68" s="118">
        <v>6</v>
      </c>
      <c r="N68" s="108">
        <f t="shared" si="4"/>
        <v>216</v>
      </c>
      <c r="O68" s="7"/>
      <c r="P68" s="187">
        <v>67</v>
      </c>
      <c r="Q68" s="262" t="s">
        <v>902</v>
      </c>
      <c r="R68" s="217" t="s">
        <v>900</v>
      </c>
      <c r="S68" s="217" t="s">
        <v>901</v>
      </c>
      <c r="T68" s="217">
        <v>0</v>
      </c>
      <c r="U68" s="262">
        <f t="shared" si="3"/>
        <v>0</v>
      </c>
      <c r="V68" s="6"/>
    </row>
    <row r="69" spans="9:22" ht="16.5" thickTop="1" thickBot="1">
      <c r="I69" s="107">
        <v>68</v>
      </c>
      <c r="J69" s="117" t="s">
        <v>891</v>
      </c>
      <c r="K69" s="118" t="s">
        <v>890</v>
      </c>
      <c r="L69" s="118" t="s">
        <v>889</v>
      </c>
      <c r="M69" s="118">
        <v>2</v>
      </c>
      <c r="N69" s="108">
        <f t="shared" si="4"/>
        <v>72</v>
      </c>
      <c r="O69" s="7"/>
      <c r="P69" s="187">
        <v>68</v>
      </c>
      <c r="Q69" s="262" t="s">
        <v>902</v>
      </c>
      <c r="R69" s="217" t="s">
        <v>894</v>
      </c>
      <c r="S69" s="217">
        <v>17</v>
      </c>
      <c r="T69" s="217">
        <v>2</v>
      </c>
      <c r="U69" s="262">
        <f t="shared" si="3"/>
        <v>72</v>
      </c>
      <c r="V69" s="6"/>
    </row>
    <row r="70" spans="9:22" ht="16.5" thickTop="1" thickBot="1">
      <c r="I70" s="111"/>
      <c r="J70" s="111"/>
      <c r="K70" s="111"/>
      <c r="L70" s="111"/>
      <c r="M70" s="122">
        <v>0</v>
      </c>
      <c r="N70" s="122">
        <f>SUM(N2:N69)</f>
        <v>4284</v>
      </c>
      <c r="O70" s="7"/>
      <c r="P70" s="187">
        <v>69</v>
      </c>
      <c r="Q70" s="262" t="s">
        <v>902</v>
      </c>
      <c r="R70" s="217" t="s">
        <v>894</v>
      </c>
      <c r="S70" s="217">
        <v>3</v>
      </c>
      <c r="T70" s="217">
        <v>1</v>
      </c>
      <c r="U70" s="262">
        <f t="shared" si="3"/>
        <v>36</v>
      </c>
      <c r="V70" s="6"/>
    </row>
    <row r="71" spans="9:22" ht="16.5" thickTop="1" thickBot="1">
      <c r="I71" s="29"/>
      <c r="J71" s="25"/>
      <c r="K71" s="25"/>
      <c r="L71" s="25"/>
      <c r="M71" s="25"/>
      <c r="N71" s="25"/>
      <c r="O71" s="7"/>
      <c r="P71" s="187">
        <v>70</v>
      </c>
      <c r="Q71" s="262" t="s">
        <v>902</v>
      </c>
      <c r="R71" s="217" t="s">
        <v>894</v>
      </c>
      <c r="S71" s="217">
        <v>5</v>
      </c>
      <c r="T71" s="217">
        <v>2</v>
      </c>
      <c r="U71" s="262">
        <f t="shared" si="3"/>
        <v>72</v>
      </c>
      <c r="V71" s="6"/>
    </row>
    <row r="72" spans="9:22" ht="16.5" thickTop="1" thickBot="1">
      <c r="I72" s="15"/>
      <c r="J72" s="15"/>
      <c r="K72" s="15"/>
      <c r="L72" s="15"/>
      <c r="M72" s="15"/>
      <c r="N72" s="15"/>
      <c r="O72" s="7"/>
      <c r="P72" s="187">
        <v>71</v>
      </c>
      <c r="Q72" s="262" t="s">
        <v>902</v>
      </c>
      <c r="R72" s="209" t="s">
        <v>900</v>
      </c>
      <c r="S72" s="275">
        <v>52</v>
      </c>
      <c r="T72" s="274">
        <v>3</v>
      </c>
      <c r="U72" s="262">
        <f t="shared" si="3"/>
        <v>108</v>
      </c>
      <c r="V72" s="6"/>
    </row>
    <row r="73" spans="9:22" ht="16.5" thickTop="1" thickBot="1">
      <c r="I73" s="7"/>
      <c r="J73" s="17"/>
      <c r="K73" s="16"/>
      <c r="L73" s="16"/>
      <c r="M73" s="32"/>
      <c r="N73" s="14"/>
      <c r="O73" s="7"/>
      <c r="P73" s="204"/>
      <c r="Q73" s="187"/>
      <c r="R73" s="187"/>
      <c r="S73" s="187"/>
      <c r="T73" s="278">
        <f>SUM(T2:T72)</f>
        <v>160</v>
      </c>
      <c r="U73" s="278">
        <f>SUM(U2:U72)</f>
        <v>5760</v>
      </c>
      <c r="V73" s="6"/>
    </row>
    <row r="74" spans="9:22" ht="15.75" thickTop="1">
      <c r="I74" s="7"/>
      <c r="J74" s="17"/>
      <c r="K74" s="16"/>
      <c r="L74" s="16"/>
      <c r="M74" s="16"/>
      <c r="N74" s="14"/>
      <c r="O74" s="7"/>
      <c r="P74" s="55"/>
      <c r="Q74" s="55"/>
      <c r="R74" s="55"/>
      <c r="S74" s="55"/>
      <c r="T74" s="56"/>
      <c r="U74" s="55"/>
      <c r="V74" s="6"/>
    </row>
    <row r="75" spans="9:22">
      <c r="I75" s="7"/>
      <c r="J75" s="17"/>
      <c r="K75" s="16"/>
      <c r="L75" s="16"/>
      <c r="M75" s="16"/>
      <c r="N75" s="14"/>
      <c r="O75" s="7"/>
      <c r="P75" s="277" t="s">
        <v>37</v>
      </c>
      <c r="Q75" s="273" t="s">
        <v>36</v>
      </c>
      <c r="R75" s="273" t="s">
        <v>35</v>
      </c>
      <c r="S75" s="273" t="s">
        <v>34</v>
      </c>
      <c r="T75" s="273" t="s">
        <v>20</v>
      </c>
      <c r="U75" s="273" t="s">
        <v>33</v>
      </c>
      <c r="V75" s="6"/>
    </row>
    <row r="76" spans="9:22">
      <c r="I76" s="7"/>
      <c r="J76" s="17"/>
      <c r="K76" s="16"/>
      <c r="L76" s="16"/>
      <c r="M76" s="16"/>
      <c r="N76" s="14"/>
      <c r="O76" s="7"/>
      <c r="P76" s="107">
        <v>1</v>
      </c>
      <c r="Q76" s="108" t="s">
        <v>847</v>
      </c>
      <c r="R76" s="109" t="s">
        <v>897</v>
      </c>
      <c r="S76" s="110">
        <v>6</v>
      </c>
      <c r="T76" s="110">
        <v>1</v>
      </c>
      <c r="U76" s="111">
        <f t="shared" ref="U76:U100" si="5">T76*36</f>
        <v>36</v>
      </c>
      <c r="V76" s="6"/>
    </row>
    <row r="77" spans="9:22">
      <c r="I77" s="7"/>
      <c r="J77" s="17"/>
      <c r="K77" s="16"/>
      <c r="L77" s="16"/>
      <c r="M77" s="16"/>
      <c r="N77" s="14"/>
      <c r="O77" s="7"/>
      <c r="P77" s="107">
        <v>2</v>
      </c>
      <c r="Q77" s="108" t="s">
        <v>847</v>
      </c>
      <c r="R77" s="109" t="s">
        <v>1028</v>
      </c>
      <c r="S77" s="110">
        <v>14</v>
      </c>
      <c r="T77" s="110">
        <v>3</v>
      </c>
      <c r="U77" s="111">
        <f t="shared" si="5"/>
        <v>108</v>
      </c>
      <c r="V77" s="6"/>
    </row>
    <row r="78" spans="9:22">
      <c r="I78" s="7"/>
      <c r="J78" s="17"/>
      <c r="K78" s="16"/>
      <c r="L78" s="16"/>
      <c r="M78" s="16"/>
      <c r="N78" s="14"/>
      <c r="O78" s="7"/>
      <c r="P78" s="107">
        <v>3</v>
      </c>
      <c r="Q78" s="108" t="s">
        <v>847</v>
      </c>
      <c r="R78" s="109" t="s">
        <v>897</v>
      </c>
      <c r="S78" s="110">
        <v>7</v>
      </c>
      <c r="T78" s="110">
        <v>3</v>
      </c>
      <c r="U78" s="111">
        <f t="shared" si="5"/>
        <v>108</v>
      </c>
      <c r="V78" s="6"/>
    </row>
    <row r="79" spans="9:22">
      <c r="I79" s="7"/>
      <c r="J79" s="17"/>
      <c r="K79" s="16"/>
      <c r="L79" s="16"/>
      <c r="M79" s="16"/>
      <c r="N79" s="14"/>
      <c r="O79" s="7"/>
      <c r="P79" s="107">
        <v>4</v>
      </c>
      <c r="Q79" s="108" t="s">
        <v>847</v>
      </c>
      <c r="R79" s="109" t="s">
        <v>897</v>
      </c>
      <c r="S79" s="110">
        <v>9</v>
      </c>
      <c r="T79" s="110">
        <v>2</v>
      </c>
      <c r="U79" s="111">
        <f t="shared" si="5"/>
        <v>72</v>
      </c>
      <c r="V79" s="6"/>
    </row>
    <row r="80" spans="9:22">
      <c r="I80" s="7"/>
      <c r="J80" s="17"/>
      <c r="K80" s="16"/>
      <c r="L80" s="16"/>
      <c r="M80" s="16"/>
      <c r="N80" s="14"/>
      <c r="O80" s="7"/>
      <c r="P80" s="107">
        <v>5</v>
      </c>
      <c r="Q80" s="108" t="s">
        <v>847</v>
      </c>
      <c r="R80" s="109" t="s">
        <v>897</v>
      </c>
      <c r="S80" s="110">
        <v>12</v>
      </c>
      <c r="T80" s="110">
        <v>1</v>
      </c>
      <c r="U80" s="111">
        <f t="shared" si="5"/>
        <v>36</v>
      </c>
      <c r="V80" s="6"/>
    </row>
    <row r="81" spans="9:22">
      <c r="I81" s="7"/>
      <c r="J81" s="17"/>
      <c r="K81" s="16"/>
      <c r="L81" s="16"/>
      <c r="M81" s="16"/>
      <c r="N81" s="14"/>
      <c r="O81" s="7"/>
      <c r="P81" s="107">
        <v>6</v>
      </c>
      <c r="Q81" s="108" t="s">
        <v>847</v>
      </c>
      <c r="R81" s="109" t="s">
        <v>892</v>
      </c>
      <c r="S81" s="110" t="s">
        <v>276</v>
      </c>
      <c r="T81" s="110">
        <v>2</v>
      </c>
      <c r="U81" s="111">
        <f t="shared" si="5"/>
        <v>72</v>
      </c>
      <c r="V81" s="6"/>
    </row>
    <row r="82" spans="9:22">
      <c r="I82" s="7"/>
      <c r="J82" s="17"/>
      <c r="K82" s="16"/>
      <c r="L82" s="16"/>
      <c r="M82" s="16"/>
      <c r="N82" s="14"/>
      <c r="O82" s="7"/>
      <c r="P82" s="107">
        <v>7</v>
      </c>
      <c r="Q82" s="108" t="s">
        <v>847</v>
      </c>
      <c r="R82" s="109" t="s">
        <v>892</v>
      </c>
      <c r="S82" s="110">
        <v>8</v>
      </c>
      <c r="T82" s="110">
        <v>2</v>
      </c>
      <c r="U82" s="111">
        <f t="shared" si="5"/>
        <v>72</v>
      </c>
      <c r="V82" s="6"/>
    </row>
    <row r="83" spans="9:22">
      <c r="I83" s="7"/>
      <c r="J83" s="17"/>
      <c r="K83" s="16"/>
      <c r="L83" s="16"/>
      <c r="M83" s="16"/>
      <c r="N83" s="14"/>
      <c r="O83" s="7"/>
      <c r="P83" s="107">
        <v>8</v>
      </c>
      <c r="Q83" s="108" t="s">
        <v>847</v>
      </c>
      <c r="R83" s="109" t="s">
        <v>897</v>
      </c>
      <c r="S83" s="110" t="s">
        <v>725</v>
      </c>
      <c r="T83" s="110">
        <v>3</v>
      </c>
      <c r="U83" s="111">
        <f t="shared" si="5"/>
        <v>108</v>
      </c>
      <c r="V83" s="6"/>
    </row>
    <row r="84" spans="9:22">
      <c r="I84" s="7"/>
      <c r="J84" s="17"/>
      <c r="K84" s="16"/>
      <c r="L84" s="16"/>
      <c r="M84" s="16"/>
      <c r="N84" s="14"/>
      <c r="O84" s="7"/>
      <c r="P84" s="107">
        <v>9</v>
      </c>
      <c r="Q84" s="108" t="s">
        <v>847</v>
      </c>
      <c r="R84" s="109" t="s">
        <v>897</v>
      </c>
      <c r="S84" s="110" t="s">
        <v>896</v>
      </c>
      <c r="T84" s="110">
        <v>2</v>
      </c>
      <c r="U84" s="111">
        <f t="shared" si="5"/>
        <v>72</v>
      </c>
      <c r="V84" s="6"/>
    </row>
    <row r="85" spans="9:22">
      <c r="I85" s="7"/>
      <c r="J85" s="17"/>
      <c r="K85" s="16"/>
      <c r="L85" s="16"/>
      <c r="M85" s="16"/>
      <c r="N85" s="14"/>
      <c r="O85" s="7"/>
      <c r="P85" s="107">
        <v>10</v>
      </c>
      <c r="Q85" s="108" t="s">
        <v>847</v>
      </c>
      <c r="R85" s="109" t="s">
        <v>892</v>
      </c>
      <c r="S85" s="110" t="s">
        <v>895</v>
      </c>
      <c r="T85" s="110">
        <v>1</v>
      </c>
      <c r="U85" s="111">
        <f t="shared" si="5"/>
        <v>36</v>
      </c>
      <c r="V85" s="6"/>
    </row>
    <row r="86" spans="9:22">
      <c r="I86" s="7"/>
      <c r="J86" s="17"/>
      <c r="K86" s="16"/>
      <c r="L86" s="16"/>
      <c r="M86" s="16"/>
      <c r="N86" s="14"/>
      <c r="O86" s="7"/>
      <c r="P86" s="107">
        <v>11</v>
      </c>
      <c r="Q86" s="108" t="s">
        <v>847</v>
      </c>
      <c r="R86" s="109" t="s">
        <v>1026</v>
      </c>
      <c r="S86" s="110">
        <v>37</v>
      </c>
      <c r="T86" s="110">
        <v>1</v>
      </c>
      <c r="U86" s="111">
        <f t="shared" si="5"/>
        <v>36</v>
      </c>
      <c r="V86" s="6"/>
    </row>
    <row r="87" spans="9:22">
      <c r="I87" s="7"/>
      <c r="J87" s="17"/>
      <c r="K87" s="16"/>
      <c r="L87" s="16"/>
      <c r="M87" s="16"/>
      <c r="N87" s="14"/>
      <c r="O87" s="7"/>
      <c r="P87" s="107">
        <v>12</v>
      </c>
      <c r="Q87" s="108" t="s">
        <v>847</v>
      </c>
      <c r="R87" s="109" t="s">
        <v>888</v>
      </c>
      <c r="S87" s="110" t="s">
        <v>887</v>
      </c>
      <c r="T87" s="110">
        <v>1</v>
      </c>
      <c r="U87" s="111">
        <f t="shared" si="5"/>
        <v>36</v>
      </c>
      <c r="V87" s="6"/>
    </row>
    <row r="88" spans="9:22">
      <c r="I88" s="7"/>
      <c r="J88" s="17"/>
      <c r="K88" s="16"/>
      <c r="L88" s="16"/>
      <c r="M88" s="16"/>
      <c r="N88" s="14"/>
      <c r="O88" s="7"/>
      <c r="P88" s="107">
        <v>13</v>
      </c>
      <c r="Q88" s="108" t="s">
        <v>847</v>
      </c>
      <c r="R88" s="109" t="s">
        <v>1027</v>
      </c>
      <c r="S88" s="110" t="s">
        <v>886</v>
      </c>
      <c r="T88" s="110">
        <v>2</v>
      </c>
      <c r="U88" s="111">
        <f t="shared" si="5"/>
        <v>72</v>
      </c>
      <c r="V88" s="6"/>
    </row>
    <row r="89" spans="9:22">
      <c r="I89" s="7"/>
      <c r="J89" s="17"/>
      <c r="K89" s="16"/>
      <c r="L89" s="16"/>
      <c r="M89" s="16"/>
      <c r="N89" s="14"/>
      <c r="O89" s="7"/>
      <c r="P89" s="107">
        <v>14</v>
      </c>
      <c r="Q89" s="108" t="s">
        <v>847</v>
      </c>
      <c r="R89" s="109" t="s">
        <v>885</v>
      </c>
      <c r="S89" s="110" t="s">
        <v>136</v>
      </c>
      <c r="T89" s="110">
        <v>4</v>
      </c>
      <c r="U89" s="111">
        <f t="shared" si="5"/>
        <v>144</v>
      </c>
      <c r="V89" s="6"/>
    </row>
    <row r="90" spans="9:22">
      <c r="I90" s="7"/>
      <c r="J90" s="17"/>
      <c r="K90" s="16"/>
      <c r="L90" s="16"/>
      <c r="M90" s="16"/>
      <c r="N90" s="14"/>
      <c r="O90" s="7"/>
      <c r="P90" s="107">
        <v>15</v>
      </c>
      <c r="Q90" s="108" t="s">
        <v>847</v>
      </c>
      <c r="R90" s="109" t="s">
        <v>885</v>
      </c>
      <c r="S90" s="110" t="s">
        <v>138</v>
      </c>
      <c r="T90" s="110">
        <v>1</v>
      </c>
      <c r="U90" s="111">
        <f t="shared" si="5"/>
        <v>36</v>
      </c>
      <c r="V90" s="6"/>
    </row>
    <row r="91" spans="9:22">
      <c r="I91" s="7"/>
      <c r="J91" s="17"/>
      <c r="K91" s="16"/>
      <c r="L91" s="16"/>
      <c r="M91" s="16"/>
      <c r="N91" s="14"/>
      <c r="O91" s="7"/>
      <c r="P91" s="107">
        <v>16</v>
      </c>
      <c r="Q91" s="108" t="s">
        <v>847</v>
      </c>
      <c r="R91" s="109" t="s">
        <v>882</v>
      </c>
      <c r="S91" s="110" t="s">
        <v>884</v>
      </c>
      <c r="T91" s="110">
        <v>2</v>
      </c>
      <c r="U91" s="111">
        <f t="shared" si="5"/>
        <v>72</v>
      </c>
      <c r="V91" s="6"/>
    </row>
    <row r="92" spans="9:22">
      <c r="I92" s="7"/>
      <c r="J92" s="17"/>
      <c r="K92" s="16"/>
      <c r="L92" s="16"/>
      <c r="M92" s="16"/>
      <c r="N92" s="14"/>
      <c r="O92" s="7"/>
      <c r="P92" s="107">
        <v>17</v>
      </c>
      <c r="Q92" s="108" t="s">
        <v>847</v>
      </c>
      <c r="R92" s="109" t="s">
        <v>882</v>
      </c>
      <c r="S92" s="110" t="s">
        <v>883</v>
      </c>
      <c r="T92" s="110">
        <v>1</v>
      </c>
      <c r="U92" s="111">
        <f t="shared" si="5"/>
        <v>36</v>
      </c>
      <c r="V92" s="6"/>
    </row>
    <row r="93" spans="9:22">
      <c r="I93" s="7"/>
      <c r="J93" s="17"/>
      <c r="K93" s="16"/>
      <c r="L93" s="16"/>
      <c r="M93" s="16"/>
      <c r="N93" s="14"/>
      <c r="O93" s="7"/>
      <c r="P93" s="107">
        <v>18</v>
      </c>
      <c r="Q93" s="108" t="s">
        <v>847</v>
      </c>
      <c r="R93" s="109" t="s">
        <v>882</v>
      </c>
      <c r="S93" s="110" t="s">
        <v>138</v>
      </c>
      <c r="T93" s="110">
        <v>1</v>
      </c>
      <c r="U93" s="111">
        <f t="shared" si="5"/>
        <v>36</v>
      </c>
      <c r="V93" s="6"/>
    </row>
    <row r="94" spans="9:22">
      <c r="I94" s="7"/>
      <c r="J94" s="17"/>
      <c r="K94" s="16"/>
      <c r="L94" s="16"/>
      <c r="M94" s="16"/>
      <c r="N94" s="14"/>
      <c r="O94" s="7"/>
      <c r="P94" s="107">
        <v>19</v>
      </c>
      <c r="Q94" s="108" t="s">
        <v>847</v>
      </c>
      <c r="R94" s="109" t="s">
        <v>880</v>
      </c>
      <c r="S94" s="110">
        <v>5</v>
      </c>
      <c r="T94" s="110">
        <v>1</v>
      </c>
      <c r="U94" s="111">
        <f t="shared" si="5"/>
        <v>36</v>
      </c>
      <c r="V94" s="6"/>
    </row>
    <row r="95" spans="9:22">
      <c r="I95" s="7"/>
      <c r="J95" s="17"/>
      <c r="K95" s="16"/>
      <c r="L95" s="16"/>
      <c r="M95" s="16"/>
      <c r="N95" s="14"/>
      <c r="O95" s="7"/>
      <c r="P95" s="107">
        <v>20</v>
      </c>
      <c r="Q95" s="108" t="s">
        <v>847</v>
      </c>
      <c r="R95" s="109" t="s">
        <v>880</v>
      </c>
      <c r="S95" s="112" t="s">
        <v>881</v>
      </c>
      <c r="T95" s="110">
        <v>1</v>
      </c>
      <c r="U95" s="111">
        <f t="shared" si="5"/>
        <v>36</v>
      </c>
      <c r="V95" s="6"/>
    </row>
    <row r="96" spans="9:22">
      <c r="I96" s="7"/>
      <c r="J96" s="17"/>
      <c r="K96" s="16"/>
      <c r="L96" s="16"/>
      <c r="M96" s="16"/>
      <c r="N96" s="14"/>
      <c r="O96" s="7"/>
      <c r="P96" s="107">
        <v>21</v>
      </c>
      <c r="Q96" s="108" t="s">
        <v>847</v>
      </c>
      <c r="R96" s="109" t="s">
        <v>880</v>
      </c>
      <c r="S96" s="110">
        <v>33</v>
      </c>
      <c r="T96" s="110">
        <v>2</v>
      </c>
      <c r="U96" s="111">
        <f t="shared" si="5"/>
        <v>72</v>
      </c>
      <c r="V96" s="6"/>
    </row>
    <row r="97" spans="9:22">
      <c r="I97" s="7"/>
      <c r="J97" s="17"/>
      <c r="K97" s="16"/>
      <c r="L97" s="16"/>
      <c r="M97" s="16"/>
      <c r="N97" s="14"/>
      <c r="O97" s="7"/>
      <c r="P97" s="107">
        <v>22</v>
      </c>
      <c r="Q97" s="108" t="s">
        <v>847</v>
      </c>
      <c r="R97" s="109" t="s">
        <v>1029</v>
      </c>
      <c r="S97" s="110">
        <v>19</v>
      </c>
      <c r="T97" s="110">
        <v>1</v>
      </c>
      <c r="U97" s="111">
        <f t="shared" si="5"/>
        <v>36</v>
      </c>
      <c r="V97" s="6"/>
    </row>
    <row r="98" spans="9:22">
      <c r="I98" s="7"/>
      <c r="J98" s="17"/>
      <c r="K98" s="16"/>
      <c r="L98" s="16"/>
      <c r="M98" s="16"/>
      <c r="N98" s="14"/>
      <c r="O98" s="7"/>
      <c r="P98" s="107">
        <v>23</v>
      </c>
      <c r="Q98" s="108" t="s">
        <v>847</v>
      </c>
      <c r="R98" s="109" t="s">
        <v>1029</v>
      </c>
      <c r="S98" s="110">
        <v>15</v>
      </c>
      <c r="T98" s="110">
        <v>2</v>
      </c>
      <c r="U98" s="111">
        <f t="shared" si="5"/>
        <v>72</v>
      </c>
      <c r="V98" s="6"/>
    </row>
    <row r="99" spans="9:22">
      <c r="I99" s="7"/>
      <c r="J99" s="7"/>
      <c r="K99" s="7"/>
      <c r="L99" s="7"/>
      <c r="M99" s="15"/>
      <c r="N99" s="7"/>
      <c r="O99" s="7"/>
      <c r="P99" s="107">
        <v>24</v>
      </c>
      <c r="Q99" s="108" t="s">
        <v>847</v>
      </c>
      <c r="R99" s="109" t="s">
        <v>1029</v>
      </c>
      <c r="S99" s="110" t="s">
        <v>879</v>
      </c>
      <c r="T99" s="110">
        <v>1</v>
      </c>
      <c r="U99" s="111">
        <f t="shared" si="5"/>
        <v>36</v>
      </c>
      <c r="V99" s="6"/>
    </row>
    <row r="100" spans="9:22">
      <c r="I100" s="7"/>
      <c r="J100" s="7"/>
      <c r="K100" s="7"/>
      <c r="L100" s="7"/>
      <c r="M100" s="7"/>
      <c r="N100" s="7"/>
      <c r="O100" s="7"/>
      <c r="P100" s="107">
        <v>25</v>
      </c>
      <c r="Q100" s="108" t="s">
        <v>847</v>
      </c>
      <c r="R100" s="109" t="s">
        <v>878</v>
      </c>
      <c r="S100" s="110">
        <v>6</v>
      </c>
      <c r="T100" s="110">
        <v>2</v>
      </c>
      <c r="U100" s="111">
        <f t="shared" si="5"/>
        <v>72</v>
      </c>
      <c r="V100" s="6"/>
    </row>
    <row r="101" spans="9:22">
      <c r="I101" s="7"/>
      <c r="J101" s="7"/>
      <c r="K101" s="7"/>
      <c r="L101" s="7"/>
      <c r="M101" s="7"/>
      <c r="N101" s="7"/>
      <c r="O101" s="7"/>
      <c r="P101" s="107">
        <v>26</v>
      </c>
      <c r="Q101" s="108" t="s">
        <v>847</v>
      </c>
      <c r="R101" s="109" t="s">
        <v>877</v>
      </c>
      <c r="S101" s="110" t="s">
        <v>107</v>
      </c>
      <c r="T101" s="110">
        <v>2</v>
      </c>
      <c r="U101" s="111">
        <f t="shared" ref="U101:U123" si="6">T101*36</f>
        <v>72</v>
      </c>
      <c r="V101" s="6"/>
    </row>
    <row r="102" spans="9:22">
      <c r="I102" s="7"/>
      <c r="J102" s="7"/>
      <c r="K102" s="7"/>
      <c r="L102" s="7"/>
      <c r="M102" s="7"/>
      <c r="N102" s="7"/>
      <c r="O102" s="7"/>
      <c r="P102" s="107">
        <v>27</v>
      </c>
      <c r="Q102" s="108" t="s">
        <v>847</v>
      </c>
      <c r="R102" s="109" t="s">
        <v>876</v>
      </c>
      <c r="S102" s="110">
        <v>12</v>
      </c>
      <c r="T102" s="110">
        <v>2</v>
      </c>
      <c r="U102" s="111">
        <f t="shared" si="6"/>
        <v>72</v>
      </c>
      <c r="V102" s="6"/>
    </row>
    <row r="103" spans="9:22">
      <c r="I103" s="7"/>
      <c r="J103" s="7"/>
      <c r="K103" s="7"/>
      <c r="L103" s="7"/>
      <c r="M103" s="7"/>
      <c r="N103" s="7"/>
      <c r="O103" s="7"/>
      <c r="P103" s="107">
        <v>28</v>
      </c>
      <c r="Q103" s="108" t="s">
        <v>847</v>
      </c>
      <c r="R103" s="109" t="s">
        <v>876</v>
      </c>
      <c r="S103" s="110">
        <v>23</v>
      </c>
      <c r="T103" s="110">
        <v>2</v>
      </c>
      <c r="U103" s="111">
        <f t="shared" si="6"/>
        <v>72</v>
      </c>
      <c r="V103" s="6"/>
    </row>
    <row r="104" spans="9:22">
      <c r="I104" s="7"/>
      <c r="J104" s="7"/>
      <c r="K104" s="7"/>
      <c r="L104" s="7"/>
      <c r="M104" s="7"/>
      <c r="N104" s="7"/>
      <c r="O104" s="7"/>
      <c r="P104" s="107">
        <v>29</v>
      </c>
      <c r="Q104" s="108" t="s">
        <v>847</v>
      </c>
      <c r="R104" s="109" t="s">
        <v>875</v>
      </c>
      <c r="S104" s="110" t="s">
        <v>71</v>
      </c>
      <c r="T104" s="110">
        <v>1</v>
      </c>
      <c r="U104" s="111">
        <f t="shared" si="6"/>
        <v>36</v>
      </c>
      <c r="V104" s="6"/>
    </row>
    <row r="105" spans="9:22">
      <c r="I105" s="7"/>
      <c r="J105" s="7"/>
      <c r="K105" s="7"/>
      <c r="L105" s="7"/>
      <c r="M105" s="7"/>
      <c r="N105" s="7"/>
      <c r="O105" s="7"/>
      <c r="P105" s="107">
        <v>30</v>
      </c>
      <c r="Q105" s="108" t="s">
        <v>847</v>
      </c>
      <c r="R105" s="109" t="s">
        <v>874</v>
      </c>
      <c r="S105" s="110">
        <v>3</v>
      </c>
      <c r="T105" s="110">
        <v>1</v>
      </c>
      <c r="U105" s="111">
        <f t="shared" si="6"/>
        <v>36</v>
      </c>
      <c r="V105" s="6"/>
    </row>
    <row r="106" spans="9:22">
      <c r="I106" s="7"/>
      <c r="J106" s="7"/>
      <c r="K106" s="7"/>
      <c r="L106" s="7"/>
      <c r="M106" s="7"/>
      <c r="N106" s="7"/>
      <c r="O106" s="7"/>
      <c r="P106" s="107">
        <v>31</v>
      </c>
      <c r="Q106" s="108" t="s">
        <v>847</v>
      </c>
      <c r="R106" s="109" t="s">
        <v>873</v>
      </c>
      <c r="S106" s="110">
        <v>32</v>
      </c>
      <c r="T106" s="110">
        <v>1</v>
      </c>
      <c r="U106" s="111">
        <f t="shared" si="6"/>
        <v>36</v>
      </c>
      <c r="V106" s="6"/>
    </row>
    <row r="107" spans="9:22">
      <c r="I107" s="7"/>
      <c r="J107" s="7"/>
      <c r="K107" s="7"/>
      <c r="L107" s="7"/>
      <c r="M107" s="7"/>
      <c r="N107" s="7"/>
      <c r="O107" s="7"/>
      <c r="P107" s="107">
        <v>32</v>
      </c>
      <c r="Q107" s="108" t="s">
        <v>847</v>
      </c>
      <c r="R107" s="109" t="s">
        <v>873</v>
      </c>
      <c r="S107" s="110">
        <v>57</v>
      </c>
      <c r="T107" s="110">
        <v>1</v>
      </c>
      <c r="U107" s="111">
        <f t="shared" si="6"/>
        <v>36</v>
      </c>
      <c r="V107" s="6"/>
    </row>
    <row r="108" spans="9:22">
      <c r="I108" s="7"/>
      <c r="J108" s="7"/>
      <c r="K108" s="7"/>
      <c r="L108" s="7"/>
      <c r="M108" s="7"/>
      <c r="N108" s="7"/>
      <c r="O108" s="7"/>
      <c r="P108" s="107">
        <v>33</v>
      </c>
      <c r="Q108" s="108" t="s">
        <v>847</v>
      </c>
      <c r="R108" s="109" t="s">
        <v>872</v>
      </c>
      <c r="S108" s="110" t="s">
        <v>871</v>
      </c>
      <c r="T108" s="110">
        <v>1</v>
      </c>
      <c r="U108" s="111">
        <f t="shared" si="6"/>
        <v>36</v>
      </c>
      <c r="V108" s="6"/>
    </row>
    <row r="109" spans="9:22">
      <c r="I109" s="7"/>
      <c r="J109" s="7"/>
      <c r="K109" s="7"/>
      <c r="L109" s="7"/>
      <c r="M109" s="7"/>
      <c r="N109" s="7"/>
      <c r="O109" s="7"/>
      <c r="P109" s="107">
        <v>34</v>
      </c>
      <c r="Q109" s="108" t="s">
        <v>847</v>
      </c>
      <c r="R109" s="109" t="s">
        <v>870</v>
      </c>
      <c r="S109" s="110" t="s">
        <v>869</v>
      </c>
      <c r="T109" s="110">
        <v>1</v>
      </c>
      <c r="U109" s="111">
        <f t="shared" si="6"/>
        <v>36</v>
      </c>
      <c r="V109" s="6"/>
    </row>
    <row r="110" spans="9:22">
      <c r="I110" s="7"/>
      <c r="J110" s="7"/>
      <c r="K110" s="7"/>
      <c r="L110" s="7"/>
      <c r="M110" s="7"/>
      <c r="N110" s="7"/>
      <c r="O110" s="7"/>
      <c r="P110" s="107">
        <v>35</v>
      </c>
      <c r="Q110" s="108" t="s">
        <v>847</v>
      </c>
      <c r="R110" s="109" t="s">
        <v>868</v>
      </c>
      <c r="S110" s="110">
        <v>7</v>
      </c>
      <c r="T110" s="110">
        <v>0</v>
      </c>
      <c r="U110" s="111">
        <f t="shared" si="6"/>
        <v>0</v>
      </c>
      <c r="V110" s="6"/>
    </row>
    <row r="111" spans="9:22">
      <c r="I111" s="7"/>
      <c r="J111" s="7"/>
      <c r="K111" s="7"/>
      <c r="L111" s="7"/>
      <c r="M111" s="7"/>
      <c r="N111" s="7"/>
      <c r="O111" s="7"/>
      <c r="P111" s="107">
        <v>36</v>
      </c>
      <c r="Q111" s="108" t="s">
        <v>847</v>
      </c>
      <c r="R111" s="109" t="s">
        <v>865</v>
      </c>
      <c r="S111" s="110" t="s">
        <v>867</v>
      </c>
      <c r="T111" s="110">
        <v>3</v>
      </c>
      <c r="U111" s="111">
        <f t="shared" si="6"/>
        <v>108</v>
      </c>
      <c r="V111" s="6"/>
    </row>
    <row r="112" spans="9:22">
      <c r="I112" s="7"/>
      <c r="J112" s="7"/>
      <c r="K112" s="7"/>
      <c r="L112" s="7"/>
      <c r="M112" s="7"/>
      <c r="N112" s="7"/>
      <c r="O112" s="7"/>
      <c r="P112" s="107">
        <v>37</v>
      </c>
      <c r="Q112" s="108" t="s">
        <v>847</v>
      </c>
      <c r="R112" s="109" t="s">
        <v>865</v>
      </c>
      <c r="S112" s="110" t="s">
        <v>82</v>
      </c>
      <c r="T112" s="110">
        <v>3</v>
      </c>
      <c r="U112" s="111">
        <f t="shared" si="6"/>
        <v>108</v>
      </c>
      <c r="V112" s="6"/>
    </row>
    <row r="113" spans="9:22">
      <c r="I113" s="7"/>
      <c r="J113" s="7"/>
      <c r="K113" s="7"/>
      <c r="L113" s="7"/>
      <c r="M113" s="7"/>
      <c r="N113" s="7"/>
      <c r="O113" s="7"/>
      <c r="P113" s="107">
        <v>38</v>
      </c>
      <c r="Q113" s="108" t="s">
        <v>847</v>
      </c>
      <c r="R113" s="109" t="s">
        <v>865</v>
      </c>
      <c r="S113" s="110" t="s">
        <v>866</v>
      </c>
      <c r="T113" s="110">
        <v>3</v>
      </c>
      <c r="U113" s="111">
        <f t="shared" si="6"/>
        <v>108</v>
      </c>
      <c r="V113" s="6"/>
    </row>
    <row r="114" spans="9:22">
      <c r="I114" s="7"/>
      <c r="J114" s="7"/>
      <c r="K114" s="7"/>
      <c r="L114" s="7"/>
      <c r="M114" s="7"/>
      <c r="N114" s="7"/>
      <c r="O114" s="7"/>
      <c r="P114" s="107">
        <v>39</v>
      </c>
      <c r="Q114" s="108" t="s">
        <v>847</v>
      </c>
      <c r="R114" s="109" t="s">
        <v>865</v>
      </c>
      <c r="S114" s="110" t="s">
        <v>138</v>
      </c>
      <c r="T114" s="110">
        <v>1</v>
      </c>
      <c r="U114" s="111">
        <f t="shared" si="6"/>
        <v>36</v>
      </c>
      <c r="V114" s="6"/>
    </row>
    <row r="115" spans="9:22">
      <c r="I115" s="7"/>
      <c r="J115" s="7"/>
      <c r="K115" s="7"/>
      <c r="L115" s="7"/>
      <c r="M115" s="7"/>
      <c r="N115" s="7"/>
      <c r="O115" s="7"/>
      <c r="P115" s="107">
        <v>40</v>
      </c>
      <c r="Q115" s="108" t="s">
        <v>847</v>
      </c>
      <c r="R115" s="109" t="s">
        <v>864</v>
      </c>
      <c r="S115" s="110">
        <v>9</v>
      </c>
      <c r="T115" s="110">
        <v>2</v>
      </c>
      <c r="U115" s="111">
        <f t="shared" si="6"/>
        <v>72</v>
      </c>
      <c r="V115" s="6"/>
    </row>
    <row r="116" spans="9:22">
      <c r="I116" s="7"/>
      <c r="J116" s="7"/>
      <c r="K116" s="7"/>
      <c r="L116" s="7"/>
      <c r="M116" s="7"/>
      <c r="N116" s="7"/>
      <c r="O116" s="7"/>
      <c r="P116" s="107">
        <v>41</v>
      </c>
      <c r="Q116" s="108" t="s">
        <v>847</v>
      </c>
      <c r="R116" s="109" t="s">
        <v>863</v>
      </c>
      <c r="S116" s="110" t="s">
        <v>816</v>
      </c>
      <c r="T116" s="110">
        <v>1</v>
      </c>
      <c r="U116" s="111">
        <f t="shared" si="6"/>
        <v>36</v>
      </c>
      <c r="V116" s="6"/>
    </row>
    <row r="117" spans="9:22">
      <c r="I117" s="7"/>
      <c r="J117" s="7"/>
      <c r="K117" s="7"/>
      <c r="L117" s="7"/>
      <c r="M117" s="7"/>
      <c r="N117" s="7"/>
      <c r="O117" s="7"/>
      <c r="P117" s="107">
        <v>42</v>
      </c>
      <c r="Q117" s="108" t="s">
        <v>847</v>
      </c>
      <c r="R117" s="109" t="s">
        <v>862</v>
      </c>
      <c r="S117" s="110" t="s">
        <v>83</v>
      </c>
      <c r="T117" s="110">
        <v>1</v>
      </c>
      <c r="U117" s="111">
        <f t="shared" si="6"/>
        <v>36</v>
      </c>
      <c r="V117" s="6"/>
    </row>
    <row r="118" spans="9:22">
      <c r="I118" s="7"/>
      <c r="J118" s="7"/>
      <c r="K118" s="7"/>
      <c r="L118" s="7"/>
      <c r="M118" s="7"/>
      <c r="N118" s="7"/>
      <c r="O118" s="7"/>
      <c r="P118" s="107">
        <v>43</v>
      </c>
      <c r="Q118" s="108" t="s">
        <v>847</v>
      </c>
      <c r="R118" s="109" t="s">
        <v>862</v>
      </c>
      <c r="S118" s="110">
        <v>42</v>
      </c>
      <c r="T118" s="110">
        <v>1</v>
      </c>
      <c r="U118" s="111">
        <f t="shared" si="6"/>
        <v>36</v>
      </c>
      <c r="V118" s="6"/>
    </row>
    <row r="119" spans="9:22">
      <c r="I119" s="7"/>
      <c r="J119" s="7"/>
      <c r="K119" s="7"/>
      <c r="L119" s="7"/>
      <c r="M119" s="7"/>
      <c r="N119" s="7"/>
      <c r="O119" s="7"/>
      <c r="P119" s="107">
        <v>44</v>
      </c>
      <c r="Q119" s="108" t="s">
        <v>847</v>
      </c>
      <c r="R119" s="109" t="s">
        <v>861</v>
      </c>
      <c r="S119" s="110">
        <v>184</v>
      </c>
      <c r="T119" s="110">
        <v>0</v>
      </c>
      <c r="U119" s="111">
        <f t="shared" si="6"/>
        <v>0</v>
      </c>
      <c r="V119" s="6"/>
    </row>
    <row r="120" spans="9:22">
      <c r="I120" s="7"/>
      <c r="J120" s="7"/>
      <c r="K120" s="7"/>
      <c r="L120" s="7"/>
      <c r="M120" s="7"/>
      <c r="N120" s="7"/>
      <c r="O120" s="7"/>
      <c r="P120" s="107">
        <v>45</v>
      </c>
      <c r="Q120" s="108" t="s">
        <v>847</v>
      </c>
      <c r="R120" s="109" t="s">
        <v>860</v>
      </c>
      <c r="S120" s="110">
        <v>56</v>
      </c>
      <c r="T120" s="110">
        <v>4</v>
      </c>
      <c r="U120" s="111">
        <f t="shared" si="6"/>
        <v>144</v>
      </c>
      <c r="V120" s="6"/>
    </row>
    <row r="121" spans="9:22">
      <c r="I121" s="7"/>
      <c r="J121" s="7"/>
      <c r="K121" s="7"/>
      <c r="L121" s="7"/>
      <c r="M121" s="7"/>
      <c r="N121" s="7"/>
      <c r="O121" s="7"/>
      <c r="P121" s="107">
        <v>46</v>
      </c>
      <c r="Q121" s="108" t="s">
        <v>847</v>
      </c>
      <c r="R121" s="109" t="s">
        <v>859</v>
      </c>
      <c r="S121" s="110">
        <v>1</v>
      </c>
      <c r="T121" s="110">
        <v>0</v>
      </c>
      <c r="U121" s="111">
        <f t="shared" si="6"/>
        <v>0</v>
      </c>
      <c r="V121" s="6"/>
    </row>
    <row r="122" spans="9:22">
      <c r="I122" s="7"/>
      <c r="J122" s="7"/>
      <c r="K122" s="7"/>
      <c r="L122" s="7"/>
      <c r="M122" s="7"/>
      <c r="N122" s="7"/>
      <c r="O122" s="7"/>
      <c r="P122" s="107">
        <v>47</v>
      </c>
      <c r="Q122" s="108" t="s">
        <v>847</v>
      </c>
      <c r="R122" s="109" t="s">
        <v>858</v>
      </c>
      <c r="S122" s="110" t="s">
        <v>798</v>
      </c>
      <c r="T122" s="110">
        <v>1</v>
      </c>
      <c r="U122" s="111">
        <f t="shared" si="6"/>
        <v>36</v>
      </c>
      <c r="V122" s="6"/>
    </row>
    <row r="123" spans="9:22">
      <c r="I123" s="7"/>
      <c r="J123" s="7"/>
      <c r="K123" s="7"/>
      <c r="L123" s="7"/>
      <c r="M123" s="7"/>
      <c r="N123" s="7"/>
      <c r="O123" s="7"/>
      <c r="P123" s="107">
        <v>48</v>
      </c>
      <c r="Q123" s="108" t="s">
        <v>847</v>
      </c>
      <c r="R123" s="109" t="s">
        <v>857</v>
      </c>
      <c r="S123" s="110" t="s">
        <v>137</v>
      </c>
      <c r="T123" s="110">
        <v>1</v>
      </c>
      <c r="U123" s="111">
        <f t="shared" si="6"/>
        <v>36</v>
      </c>
      <c r="V123" s="6"/>
    </row>
    <row r="124" spans="9:22">
      <c r="I124" s="7"/>
      <c r="J124" s="7"/>
      <c r="K124" s="7"/>
      <c r="L124" s="7"/>
      <c r="M124" s="7"/>
      <c r="N124" s="7"/>
      <c r="O124" s="7"/>
      <c r="P124" s="107">
        <v>49</v>
      </c>
      <c r="Q124" s="108" t="s">
        <v>847</v>
      </c>
      <c r="R124" s="109" t="s">
        <v>854</v>
      </c>
      <c r="S124" s="110">
        <v>7</v>
      </c>
      <c r="T124" s="110">
        <v>2</v>
      </c>
      <c r="U124" s="111">
        <f t="shared" ref="U124:U138" si="7">T124*36</f>
        <v>72</v>
      </c>
    </row>
    <row r="125" spans="9:22">
      <c r="I125" s="7"/>
      <c r="J125" s="7"/>
      <c r="K125" s="7"/>
      <c r="L125" s="7"/>
      <c r="M125" s="7"/>
      <c r="N125" s="7"/>
      <c r="O125" s="7"/>
      <c r="P125" s="107">
        <v>50</v>
      </c>
      <c r="Q125" s="108" t="s">
        <v>847</v>
      </c>
      <c r="R125" s="109" t="s">
        <v>854</v>
      </c>
      <c r="S125" s="110" t="s">
        <v>79</v>
      </c>
      <c r="T125" s="110">
        <v>1</v>
      </c>
      <c r="U125" s="111">
        <f t="shared" si="7"/>
        <v>36</v>
      </c>
    </row>
    <row r="126" spans="9:22">
      <c r="I126" s="7"/>
      <c r="J126" s="7"/>
      <c r="K126" s="7"/>
      <c r="L126" s="7"/>
      <c r="M126" s="7"/>
      <c r="N126" s="7"/>
      <c r="O126" s="7"/>
      <c r="P126" s="107">
        <v>51</v>
      </c>
      <c r="Q126" s="108" t="s">
        <v>847</v>
      </c>
      <c r="R126" s="109" t="s">
        <v>854</v>
      </c>
      <c r="S126" s="110" t="s">
        <v>171</v>
      </c>
      <c r="T126" s="110">
        <v>1</v>
      </c>
      <c r="U126" s="111">
        <f t="shared" si="7"/>
        <v>36</v>
      </c>
    </row>
    <row r="127" spans="9:22">
      <c r="I127" s="7"/>
      <c r="J127" s="7"/>
      <c r="K127" s="7"/>
      <c r="L127" s="7"/>
      <c r="M127" s="7"/>
      <c r="N127" s="7"/>
      <c r="O127" s="7"/>
      <c r="P127" s="107">
        <v>52</v>
      </c>
      <c r="Q127" s="108" t="s">
        <v>847</v>
      </c>
      <c r="R127" s="109" t="s">
        <v>854</v>
      </c>
      <c r="S127" s="110" t="s">
        <v>160</v>
      </c>
      <c r="T127" s="110">
        <v>1</v>
      </c>
      <c r="U127" s="111">
        <f t="shared" si="7"/>
        <v>36</v>
      </c>
    </row>
    <row r="128" spans="9:22">
      <c r="I128" s="7"/>
      <c r="J128" s="7"/>
      <c r="K128" s="7"/>
      <c r="L128" s="7"/>
      <c r="M128" s="7"/>
      <c r="N128" s="7"/>
      <c r="O128" s="7"/>
      <c r="P128" s="107">
        <v>53</v>
      </c>
      <c r="Q128" s="108" t="s">
        <v>847</v>
      </c>
      <c r="R128" s="109" t="s">
        <v>854</v>
      </c>
      <c r="S128" s="110" t="s">
        <v>856</v>
      </c>
      <c r="T128" s="110">
        <v>1</v>
      </c>
      <c r="U128" s="111">
        <f t="shared" si="7"/>
        <v>36</v>
      </c>
    </row>
    <row r="129" spans="9:21">
      <c r="I129" s="7"/>
      <c r="J129" s="7"/>
      <c r="K129" s="7"/>
      <c r="L129" s="7"/>
      <c r="M129" s="7"/>
      <c r="N129" s="7"/>
      <c r="O129" s="7"/>
      <c r="P129" s="107">
        <v>54</v>
      </c>
      <c r="Q129" s="108" t="s">
        <v>847</v>
      </c>
      <c r="R129" s="109" t="s">
        <v>854</v>
      </c>
      <c r="S129" s="110">
        <v>3</v>
      </c>
      <c r="T129" s="110">
        <v>1</v>
      </c>
      <c r="U129" s="111">
        <f t="shared" si="7"/>
        <v>36</v>
      </c>
    </row>
    <row r="130" spans="9:21">
      <c r="I130" s="7"/>
      <c r="J130" s="7"/>
      <c r="K130" s="7"/>
      <c r="L130" s="7"/>
      <c r="M130" s="7"/>
      <c r="N130" s="7"/>
      <c r="O130" s="7"/>
      <c r="P130" s="107">
        <v>55</v>
      </c>
      <c r="Q130" s="108" t="s">
        <v>847</v>
      </c>
      <c r="R130" s="109" t="s">
        <v>855</v>
      </c>
      <c r="S130" s="110">
        <v>25</v>
      </c>
      <c r="T130" s="110">
        <v>2</v>
      </c>
      <c r="U130" s="111">
        <f t="shared" si="7"/>
        <v>72</v>
      </c>
    </row>
    <row r="131" spans="9:21">
      <c r="I131" s="7"/>
      <c r="J131" s="7"/>
      <c r="K131" s="7"/>
      <c r="L131" s="7"/>
      <c r="M131" s="7"/>
      <c r="N131" s="7"/>
      <c r="O131" s="7"/>
      <c r="P131" s="107">
        <v>56</v>
      </c>
      <c r="Q131" s="108" t="s">
        <v>847</v>
      </c>
      <c r="R131" s="109" t="s">
        <v>854</v>
      </c>
      <c r="S131" s="110" t="s">
        <v>853</v>
      </c>
      <c r="T131" s="110">
        <v>2</v>
      </c>
      <c r="U131" s="111">
        <f t="shared" si="7"/>
        <v>72</v>
      </c>
    </row>
    <row r="132" spans="9:21">
      <c r="I132" s="7"/>
      <c r="J132" s="7"/>
      <c r="K132" s="7"/>
      <c r="L132" s="7"/>
      <c r="M132" s="7"/>
      <c r="N132" s="7"/>
      <c r="O132" s="7"/>
      <c r="P132" s="107">
        <v>57</v>
      </c>
      <c r="Q132" s="108" t="s">
        <v>847</v>
      </c>
      <c r="R132" s="109" t="s">
        <v>852</v>
      </c>
      <c r="S132" s="110">
        <v>6</v>
      </c>
      <c r="T132" s="110">
        <v>2</v>
      </c>
      <c r="U132" s="111">
        <f t="shared" si="7"/>
        <v>72</v>
      </c>
    </row>
    <row r="133" spans="9:21">
      <c r="I133" s="7"/>
      <c r="J133" s="7"/>
      <c r="K133" s="7"/>
      <c r="L133" s="7"/>
      <c r="M133" s="7"/>
      <c r="N133" s="7"/>
      <c r="O133" s="7"/>
      <c r="P133" s="107">
        <v>58</v>
      </c>
      <c r="Q133" s="108" t="s">
        <v>847</v>
      </c>
      <c r="R133" s="109" t="s">
        <v>850</v>
      </c>
      <c r="S133" s="110" t="s">
        <v>851</v>
      </c>
      <c r="T133" s="110">
        <v>3</v>
      </c>
      <c r="U133" s="111">
        <f t="shared" si="7"/>
        <v>108</v>
      </c>
    </row>
    <row r="134" spans="9:21">
      <c r="I134" s="7"/>
      <c r="J134" s="7"/>
      <c r="K134" s="7"/>
      <c r="L134" s="7"/>
      <c r="M134" s="7"/>
      <c r="N134" s="7"/>
      <c r="O134" s="7"/>
      <c r="P134" s="107">
        <v>59</v>
      </c>
      <c r="Q134" s="108" t="s">
        <v>847</v>
      </c>
      <c r="R134" s="109" t="s">
        <v>850</v>
      </c>
      <c r="S134" s="110" t="s">
        <v>211</v>
      </c>
      <c r="T134" s="110">
        <v>0</v>
      </c>
      <c r="U134" s="111">
        <f t="shared" si="7"/>
        <v>0</v>
      </c>
    </row>
    <row r="135" spans="9:21">
      <c r="I135" s="7"/>
      <c r="J135" s="7"/>
      <c r="K135" s="7"/>
      <c r="L135" s="7"/>
      <c r="M135" s="7"/>
      <c r="N135" s="7"/>
      <c r="O135" s="7"/>
      <c r="P135" s="107">
        <v>60</v>
      </c>
      <c r="Q135" s="108" t="s">
        <v>847</v>
      </c>
      <c r="R135" s="109" t="s">
        <v>848</v>
      </c>
      <c r="S135" s="110" t="s">
        <v>148</v>
      </c>
      <c r="T135" s="110">
        <v>3</v>
      </c>
      <c r="U135" s="111">
        <f t="shared" si="7"/>
        <v>108</v>
      </c>
    </row>
    <row r="136" spans="9:21">
      <c r="I136" s="7"/>
      <c r="J136" s="7"/>
      <c r="K136" s="7"/>
      <c r="L136" s="7"/>
      <c r="M136" s="7"/>
      <c r="N136" s="7"/>
      <c r="O136" s="7"/>
      <c r="P136" s="107">
        <v>61</v>
      </c>
      <c r="Q136" s="108" t="s">
        <v>847</v>
      </c>
      <c r="R136" s="109" t="s">
        <v>848</v>
      </c>
      <c r="S136" s="110" t="s">
        <v>509</v>
      </c>
      <c r="T136" s="110">
        <v>3</v>
      </c>
      <c r="U136" s="111">
        <f t="shared" si="7"/>
        <v>108</v>
      </c>
    </row>
    <row r="137" spans="9:21">
      <c r="I137" s="7"/>
      <c r="J137" s="7"/>
      <c r="K137" s="7"/>
      <c r="L137" s="7"/>
      <c r="M137" s="7"/>
      <c r="N137" s="7"/>
      <c r="O137" s="7"/>
      <c r="P137" s="107">
        <v>62</v>
      </c>
      <c r="Q137" s="108" t="s">
        <v>847</v>
      </c>
      <c r="R137" s="109" t="s">
        <v>848</v>
      </c>
      <c r="S137" s="110" t="s">
        <v>849</v>
      </c>
      <c r="T137" s="110">
        <v>1</v>
      </c>
      <c r="U137" s="111">
        <f t="shared" si="7"/>
        <v>36</v>
      </c>
    </row>
    <row r="138" spans="9:21">
      <c r="I138" s="7"/>
      <c r="J138" s="7"/>
      <c r="K138" s="7"/>
      <c r="L138" s="7"/>
      <c r="M138" s="7"/>
      <c r="N138" s="7"/>
      <c r="O138" s="7"/>
      <c r="P138" s="107">
        <v>63</v>
      </c>
      <c r="Q138" s="108" t="s">
        <v>847</v>
      </c>
      <c r="R138" s="109" t="s">
        <v>848</v>
      </c>
      <c r="S138" s="110" t="s">
        <v>206</v>
      </c>
      <c r="T138" s="110">
        <v>1</v>
      </c>
      <c r="U138" s="111">
        <f t="shared" si="7"/>
        <v>36</v>
      </c>
    </row>
    <row r="139" spans="9:21">
      <c r="I139" s="7"/>
      <c r="J139" s="7"/>
      <c r="K139" s="7"/>
      <c r="L139" s="7"/>
      <c r="M139" s="7"/>
      <c r="N139" s="7"/>
      <c r="O139" s="7"/>
      <c r="P139" s="111"/>
      <c r="Q139" s="111"/>
      <c r="R139" s="113"/>
      <c r="S139" s="114"/>
      <c r="T139" s="115">
        <v>0</v>
      </c>
      <c r="U139" s="115">
        <f>SUM(U76:U138)</f>
        <v>3600</v>
      </c>
    </row>
    <row r="140" spans="9:21">
      <c r="I140" s="7"/>
      <c r="J140" s="7"/>
      <c r="K140" s="7"/>
      <c r="L140" s="7"/>
      <c r="M140" s="7"/>
      <c r="N140" s="7"/>
      <c r="O140" s="7"/>
    </row>
    <row r="141" spans="9:21">
      <c r="I141" s="7"/>
      <c r="J141" s="7"/>
      <c r="K141" s="7"/>
      <c r="L141" s="7"/>
      <c r="M141" s="7"/>
      <c r="N141" s="7"/>
      <c r="O141" s="7"/>
    </row>
    <row r="142" spans="9:21">
      <c r="I142" s="7"/>
      <c r="J142" s="7"/>
      <c r="K142" s="7"/>
      <c r="L142" s="7"/>
      <c r="M142" s="7"/>
      <c r="N142" s="7"/>
      <c r="O142" s="7"/>
    </row>
    <row r="143" spans="9:21">
      <c r="O143" s="7"/>
    </row>
    <row r="144" spans="9:21">
      <c r="O144" s="7"/>
    </row>
    <row r="145" spans="15:15">
      <c r="O145" s="7"/>
    </row>
    <row r="146" spans="15:15">
      <c r="O146" s="7"/>
    </row>
    <row r="147" spans="15:15">
      <c r="O147" s="7"/>
    </row>
    <row r="148" spans="15:15">
      <c r="O148" s="7"/>
    </row>
    <row r="149" spans="15:15">
      <c r="O149" s="7"/>
    </row>
    <row r="150" spans="15:15">
      <c r="O150" s="7"/>
    </row>
    <row r="151" spans="15:15">
      <c r="O151" s="7"/>
    </row>
    <row r="152" spans="15:15">
      <c r="O152" s="7"/>
    </row>
    <row r="153" spans="15:15">
      <c r="O153" s="7"/>
    </row>
    <row r="154" spans="15:15">
      <c r="O154" s="7"/>
    </row>
    <row r="155" spans="15:15">
      <c r="O155" s="7"/>
    </row>
    <row r="156" spans="15:15">
      <c r="O156" s="7"/>
    </row>
    <row r="157" spans="15:15">
      <c r="O157" s="7"/>
    </row>
    <row r="158" spans="15:15">
      <c r="O158" s="7"/>
    </row>
    <row r="159" spans="15:15">
      <c r="O159" s="7"/>
    </row>
    <row r="160" spans="15:15">
      <c r="O160" s="7"/>
    </row>
    <row r="161" spans="15:15">
      <c r="O161" s="7"/>
    </row>
    <row r="162" spans="15:15">
      <c r="O162" s="7"/>
    </row>
    <row r="163" spans="15:15">
      <c r="O163" s="7"/>
    </row>
    <row r="164" spans="15:15">
      <c r="O164" s="7"/>
    </row>
    <row r="165" spans="15:15">
      <c r="O165" s="7"/>
    </row>
  </sheetData>
  <mergeCells count="3">
    <mergeCell ref="A26:F26"/>
    <mergeCell ref="A28:C28"/>
    <mergeCell ref="A36:C36"/>
  </mergeCells>
  <hyperlinks>
    <hyperlink ref="A36:C36" location="'ВЫБОР РАЙОНА'!A1" display="Назад к выбору района" xr:uid="{00000000-0004-0000-04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4" tint="-0.249977111117893"/>
  </sheetPr>
  <dimension ref="A1:U169"/>
  <sheetViews>
    <sheetView showGridLines="0" showRowColHeaders="0" workbookViewId="0">
      <selection activeCell="T53" sqref="T53:U53"/>
    </sheetView>
  </sheetViews>
  <sheetFormatPr defaultColWidth="9.140625" defaultRowHeight="15"/>
  <cols>
    <col min="1" max="1" width="22.42578125" style="6" customWidth="1"/>
    <col min="2" max="2" width="16.28515625" style="6" customWidth="1"/>
    <col min="3" max="3" width="16.42578125" style="6" customWidth="1"/>
    <col min="4" max="4" width="18.85546875" style="6" customWidth="1"/>
    <col min="5" max="5" width="17.85546875" style="6" customWidth="1"/>
    <col min="6" max="6" width="17.28515625" style="6" customWidth="1"/>
    <col min="7" max="8" width="9.140625" style="6"/>
    <col min="9" max="9" width="6" style="7" customWidth="1"/>
    <col min="10" max="10" width="18.140625" style="7" customWidth="1"/>
    <col min="11" max="11" width="34" style="7" customWidth="1"/>
    <col min="12" max="12" width="13.140625" style="7" customWidth="1"/>
    <col min="13" max="13" width="8.42578125" style="7" customWidth="1"/>
    <col min="14" max="14" width="12.42578125" style="7" customWidth="1"/>
    <col min="15" max="15" width="9.140625" style="6"/>
    <col min="16" max="16" width="6.42578125" style="7" customWidth="1"/>
    <col min="17" max="17" width="20" style="7" customWidth="1"/>
    <col min="18" max="18" width="27.42578125" style="7" customWidth="1"/>
    <col min="19" max="19" width="12.140625" style="7" customWidth="1"/>
    <col min="20" max="20" width="9.140625" style="7"/>
    <col min="21" max="21" width="13.140625" style="7" customWidth="1"/>
    <col min="22" max="16384" width="9.140625" style="6"/>
  </cols>
  <sheetData>
    <row r="1" spans="9:21" ht="16.5" thickTop="1" thickBot="1">
      <c r="I1" s="224" t="s">
        <v>37</v>
      </c>
      <c r="J1" s="224" t="s">
        <v>36</v>
      </c>
      <c r="K1" s="224" t="s">
        <v>35</v>
      </c>
      <c r="L1" s="224" t="s">
        <v>34</v>
      </c>
      <c r="M1" s="224" t="s">
        <v>1022</v>
      </c>
      <c r="N1" s="224" t="s">
        <v>33</v>
      </c>
      <c r="O1" s="7"/>
      <c r="P1" s="224" t="s">
        <v>37</v>
      </c>
      <c r="Q1" s="224" t="s">
        <v>36</v>
      </c>
      <c r="R1" s="224" t="s">
        <v>35</v>
      </c>
      <c r="S1" s="224" t="s">
        <v>34</v>
      </c>
      <c r="T1" s="224" t="s">
        <v>20</v>
      </c>
      <c r="U1" s="224" t="s">
        <v>33</v>
      </c>
    </row>
    <row r="2" spans="9:21" ht="16.5" thickTop="1" thickBot="1">
      <c r="I2" s="204">
        <v>1</v>
      </c>
      <c r="J2" s="205" t="s">
        <v>1099</v>
      </c>
      <c r="K2" s="284" t="s">
        <v>1100</v>
      </c>
      <c r="L2" s="205">
        <v>5</v>
      </c>
      <c r="M2" s="205">
        <v>2</v>
      </c>
      <c r="N2" s="205">
        <v>650</v>
      </c>
      <c r="O2" s="7"/>
      <c r="P2" s="187">
        <v>1</v>
      </c>
      <c r="Q2" s="177" t="s">
        <v>108</v>
      </c>
      <c r="R2" s="285" t="s">
        <v>98</v>
      </c>
      <c r="S2" s="285" t="s">
        <v>133</v>
      </c>
      <c r="T2" s="285">
        <v>24</v>
      </c>
      <c r="U2" s="215">
        <f t="shared" ref="U2:U10" si="0">T2*36</f>
        <v>864</v>
      </c>
    </row>
    <row r="3" spans="9:21" ht="16.5" thickTop="1" thickBot="1">
      <c r="I3" s="204">
        <v>2</v>
      </c>
      <c r="J3" s="205" t="s">
        <v>1099</v>
      </c>
      <c r="K3" s="284" t="s">
        <v>1102</v>
      </c>
      <c r="L3" s="205" t="s">
        <v>1101</v>
      </c>
      <c r="M3" s="205">
        <v>2</v>
      </c>
      <c r="N3" s="205">
        <v>690</v>
      </c>
      <c r="O3" s="7"/>
      <c r="P3" s="187">
        <v>2</v>
      </c>
      <c r="Q3" s="177" t="s">
        <v>108</v>
      </c>
      <c r="R3" s="285" t="s">
        <v>112</v>
      </c>
      <c r="S3" s="285" t="s">
        <v>131</v>
      </c>
      <c r="T3" s="285">
        <v>10</v>
      </c>
      <c r="U3" s="215">
        <f t="shared" si="0"/>
        <v>360</v>
      </c>
    </row>
    <row r="4" spans="9:21" ht="16.5" thickTop="1" thickBot="1">
      <c r="I4" s="204">
        <v>3</v>
      </c>
      <c r="J4" s="205" t="s">
        <v>1099</v>
      </c>
      <c r="K4" s="187" t="s">
        <v>1100</v>
      </c>
      <c r="L4" s="187">
        <v>3</v>
      </c>
      <c r="M4" s="205">
        <v>2</v>
      </c>
      <c r="N4" s="187">
        <v>650</v>
      </c>
      <c r="O4" s="7"/>
      <c r="P4" s="187">
        <v>3</v>
      </c>
      <c r="Q4" s="177" t="s">
        <v>108</v>
      </c>
      <c r="R4" s="246" t="s">
        <v>73</v>
      </c>
      <c r="S4" s="247" t="s">
        <v>129</v>
      </c>
      <c r="T4" s="246">
        <v>7</v>
      </c>
      <c r="U4" s="215">
        <f t="shared" si="0"/>
        <v>252</v>
      </c>
    </row>
    <row r="5" spans="9:21" ht="16.5" thickTop="1" thickBot="1">
      <c r="I5" s="187"/>
      <c r="J5" s="187"/>
      <c r="K5" s="187"/>
      <c r="L5" s="187"/>
      <c r="M5" s="294">
        <f>SUM(M2:M4)</f>
        <v>6</v>
      </c>
      <c r="N5" s="294">
        <f>SUM(N2:N4)</f>
        <v>1990</v>
      </c>
      <c r="O5" s="7"/>
      <c r="P5" s="187">
        <v>4</v>
      </c>
      <c r="Q5" s="177" t="s">
        <v>108</v>
      </c>
      <c r="R5" s="246" t="s">
        <v>101</v>
      </c>
      <c r="S5" s="247" t="s">
        <v>127</v>
      </c>
      <c r="T5" s="246">
        <v>10</v>
      </c>
      <c r="U5" s="215">
        <f t="shared" si="0"/>
        <v>360</v>
      </c>
    </row>
    <row r="6" spans="9:21" ht="16.5" thickTop="1" thickBot="1">
      <c r="O6" s="7"/>
      <c r="P6" s="187">
        <v>5</v>
      </c>
      <c r="Q6" s="177" t="s">
        <v>108</v>
      </c>
      <c r="R6" s="246" t="s">
        <v>116</v>
      </c>
      <c r="S6" s="247" t="s">
        <v>124</v>
      </c>
      <c r="T6" s="246">
        <v>2</v>
      </c>
      <c r="U6" s="215">
        <f t="shared" si="0"/>
        <v>72</v>
      </c>
    </row>
    <row r="7" spans="9:21" ht="16.5" thickTop="1" thickBot="1">
      <c r="I7" s="224" t="s">
        <v>37</v>
      </c>
      <c r="J7" s="224" t="s">
        <v>36</v>
      </c>
      <c r="K7" s="224" t="s">
        <v>35</v>
      </c>
      <c r="L7" s="224" t="s">
        <v>34</v>
      </c>
      <c r="M7" s="224" t="s">
        <v>1022</v>
      </c>
      <c r="N7" s="224" t="s">
        <v>33</v>
      </c>
      <c r="O7" s="7"/>
      <c r="P7" s="187">
        <v>6</v>
      </c>
      <c r="Q7" s="177" t="s">
        <v>108</v>
      </c>
      <c r="R7" s="246" t="s">
        <v>27</v>
      </c>
      <c r="S7" s="247" t="s">
        <v>118</v>
      </c>
      <c r="T7" s="246">
        <v>6</v>
      </c>
      <c r="U7" s="215">
        <f t="shared" si="0"/>
        <v>216</v>
      </c>
    </row>
    <row r="8" spans="9:21" ht="16.5" thickTop="1" thickBot="1">
      <c r="I8" s="204">
        <v>1</v>
      </c>
      <c r="J8" s="205" t="s">
        <v>1112</v>
      </c>
      <c r="K8" s="284" t="s">
        <v>1113</v>
      </c>
      <c r="L8" s="205" t="s">
        <v>125</v>
      </c>
      <c r="M8" s="205">
        <v>3</v>
      </c>
      <c r="N8" s="205">
        <v>726</v>
      </c>
      <c r="O8" s="7"/>
      <c r="P8" s="187">
        <v>7</v>
      </c>
      <c r="Q8" s="177" t="s">
        <v>108</v>
      </c>
      <c r="R8" s="246" t="s">
        <v>112</v>
      </c>
      <c r="S8" s="247" t="s">
        <v>114</v>
      </c>
      <c r="T8" s="246">
        <v>3</v>
      </c>
      <c r="U8" s="215">
        <f t="shared" si="0"/>
        <v>108</v>
      </c>
    </row>
    <row r="9" spans="9:21" ht="16.5" thickTop="1" thickBot="1">
      <c r="I9" s="187"/>
      <c r="J9" s="187"/>
      <c r="K9" s="187"/>
      <c r="L9" s="187"/>
      <c r="M9" s="294">
        <f>SUM(M7:M8)</f>
        <v>3</v>
      </c>
      <c r="N9" s="294">
        <f>SUM(N7:N8)</f>
        <v>726</v>
      </c>
      <c r="O9" s="7"/>
      <c r="P9" s="187">
        <v>8</v>
      </c>
      <c r="Q9" s="177" t="s">
        <v>108</v>
      </c>
      <c r="R9" s="246" t="s">
        <v>112</v>
      </c>
      <c r="S9" s="247" t="s">
        <v>111</v>
      </c>
      <c r="T9" s="246">
        <v>7</v>
      </c>
      <c r="U9" s="215">
        <f t="shared" si="0"/>
        <v>252</v>
      </c>
    </row>
    <row r="10" spans="9:21" ht="16.5" thickTop="1" thickBot="1">
      <c r="O10" s="7"/>
      <c r="P10" s="187">
        <v>9</v>
      </c>
      <c r="Q10" s="177" t="s">
        <v>108</v>
      </c>
      <c r="R10" s="246" t="s">
        <v>25</v>
      </c>
      <c r="S10" s="247" t="s">
        <v>110</v>
      </c>
      <c r="T10" s="246">
        <v>2</v>
      </c>
      <c r="U10" s="215">
        <f t="shared" si="0"/>
        <v>72</v>
      </c>
    </row>
    <row r="11" spans="9:21" ht="16.5" thickTop="1" thickBot="1">
      <c r="I11" s="224" t="s">
        <v>37</v>
      </c>
      <c r="J11" s="224" t="s">
        <v>36</v>
      </c>
      <c r="K11" s="224" t="s">
        <v>35</v>
      </c>
      <c r="L11" s="224" t="s">
        <v>34</v>
      </c>
      <c r="M11" s="224" t="s">
        <v>20</v>
      </c>
      <c r="N11" s="224" t="s">
        <v>33</v>
      </c>
      <c r="O11" s="7"/>
      <c r="P11" s="187"/>
      <c r="Q11" s="215"/>
      <c r="R11" s="215"/>
      <c r="S11" s="215"/>
      <c r="T11" s="294">
        <f>SUM(T2:T10)</f>
        <v>71</v>
      </c>
      <c r="U11" s="294">
        <f>SUM(U2:U10)</f>
        <v>2556</v>
      </c>
    </row>
    <row r="12" spans="9:21" ht="16.5" thickTop="1" thickBot="1">
      <c r="I12" s="187">
        <v>1</v>
      </c>
      <c r="J12" s="177" t="s">
        <v>113</v>
      </c>
      <c r="K12" s="285" t="s">
        <v>88</v>
      </c>
      <c r="L12" s="285" t="s">
        <v>149</v>
      </c>
      <c r="M12" s="285">
        <v>11</v>
      </c>
      <c r="N12" s="215">
        <f t="shared" ref="N12:N29" si="1">M12*36</f>
        <v>396</v>
      </c>
      <c r="O12" s="7"/>
    </row>
    <row r="13" spans="9:21" ht="16.5" thickTop="1" thickBot="1">
      <c r="I13" s="187">
        <v>2</v>
      </c>
      <c r="J13" s="177" t="s">
        <v>113</v>
      </c>
      <c r="K13" s="285" t="s">
        <v>88</v>
      </c>
      <c r="L13" s="285" t="s">
        <v>148</v>
      </c>
      <c r="M13" s="285">
        <v>6</v>
      </c>
      <c r="N13" s="215">
        <f t="shared" si="1"/>
        <v>216</v>
      </c>
      <c r="O13" s="7"/>
      <c r="P13" s="224" t="s">
        <v>37</v>
      </c>
      <c r="Q13" s="224" t="s">
        <v>36</v>
      </c>
      <c r="R13" s="224" t="s">
        <v>35</v>
      </c>
      <c r="S13" s="224" t="s">
        <v>34</v>
      </c>
      <c r="T13" s="224" t="s">
        <v>20</v>
      </c>
      <c r="U13" s="224" t="s">
        <v>33</v>
      </c>
    </row>
    <row r="14" spans="9:21" ht="16.5" thickTop="1" thickBot="1">
      <c r="I14" s="187">
        <v>3</v>
      </c>
      <c r="J14" s="177" t="s">
        <v>113</v>
      </c>
      <c r="K14" s="285" t="s">
        <v>88</v>
      </c>
      <c r="L14" s="285" t="s">
        <v>146</v>
      </c>
      <c r="M14" s="285">
        <v>5</v>
      </c>
      <c r="N14" s="215">
        <f t="shared" si="1"/>
        <v>180</v>
      </c>
      <c r="O14" s="7"/>
      <c r="P14" s="213">
        <v>1</v>
      </c>
      <c r="Q14" s="177" t="s">
        <v>66</v>
      </c>
      <c r="R14" s="246" t="s">
        <v>77</v>
      </c>
      <c r="S14" s="247" t="s">
        <v>103</v>
      </c>
      <c r="T14" s="246">
        <v>13</v>
      </c>
      <c r="U14" s="215">
        <f t="shared" ref="U14:U27" si="2">T14*36</f>
        <v>468</v>
      </c>
    </row>
    <row r="15" spans="9:21" ht="16.5" thickTop="1" thickBot="1">
      <c r="I15" s="187">
        <v>4</v>
      </c>
      <c r="J15" s="177" t="s">
        <v>113</v>
      </c>
      <c r="K15" s="285" t="s">
        <v>88</v>
      </c>
      <c r="L15" s="285" t="s">
        <v>145</v>
      </c>
      <c r="M15" s="285">
        <v>6</v>
      </c>
      <c r="N15" s="215">
        <f t="shared" si="1"/>
        <v>216</v>
      </c>
      <c r="O15" s="7"/>
      <c r="P15" s="213">
        <v>2</v>
      </c>
      <c r="Q15" s="177" t="s">
        <v>66</v>
      </c>
      <c r="R15" s="262" t="s">
        <v>101</v>
      </c>
      <c r="S15" s="247" t="s">
        <v>100</v>
      </c>
      <c r="T15" s="246">
        <v>10</v>
      </c>
      <c r="U15" s="215">
        <f t="shared" si="2"/>
        <v>360</v>
      </c>
    </row>
    <row r="16" spans="9:21" ht="16.5" thickTop="1" thickBot="1">
      <c r="I16" s="187">
        <v>5</v>
      </c>
      <c r="J16" s="177" t="s">
        <v>113</v>
      </c>
      <c r="K16" s="285" t="s">
        <v>88</v>
      </c>
      <c r="L16" s="285" t="s">
        <v>144</v>
      </c>
      <c r="M16" s="285">
        <v>8</v>
      </c>
      <c r="N16" s="215">
        <f t="shared" si="1"/>
        <v>288</v>
      </c>
      <c r="O16" s="7"/>
      <c r="P16" s="187">
        <v>3</v>
      </c>
      <c r="Q16" s="177" t="s">
        <v>66</v>
      </c>
      <c r="R16" s="285" t="s">
        <v>98</v>
      </c>
      <c r="S16" s="285">
        <v>50</v>
      </c>
      <c r="T16" s="285">
        <v>4</v>
      </c>
      <c r="U16" s="215">
        <f t="shared" si="2"/>
        <v>144</v>
      </c>
    </row>
    <row r="17" spans="1:21" ht="16.5" thickTop="1" thickBot="1">
      <c r="I17" s="187">
        <v>6</v>
      </c>
      <c r="J17" s="177" t="s">
        <v>113</v>
      </c>
      <c r="K17" s="285" t="s">
        <v>88</v>
      </c>
      <c r="L17" s="285" t="s">
        <v>105</v>
      </c>
      <c r="M17" s="285">
        <v>11</v>
      </c>
      <c r="N17" s="215">
        <f t="shared" si="1"/>
        <v>396</v>
      </c>
      <c r="O17" s="7"/>
      <c r="P17" s="213">
        <v>4</v>
      </c>
      <c r="Q17" s="177" t="s">
        <v>66</v>
      </c>
      <c r="R17" s="285" t="s">
        <v>94</v>
      </c>
      <c r="S17" s="285" t="s">
        <v>93</v>
      </c>
      <c r="T17" s="285">
        <v>9</v>
      </c>
      <c r="U17" s="215">
        <f t="shared" si="2"/>
        <v>324</v>
      </c>
    </row>
    <row r="18" spans="1:21" ht="16.5" thickTop="1" thickBot="1">
      <c r="I18" s="187">
        <v>7</v>
      </c>
      <c r="J18" s="177" t="s">
        <v>113</v>
      </c>
      <c r="K18" s="285" t="s">
        <v>25</v>
      </c>
      <c r="L18" s="285">
        <v>127</v>
      </c>
      <c r="M18" s="285">
        <v>1</v>
      </c>
      <c r="N18" s="215">
        <f t="shared" si="1"/>
        <v>36</v>
      </c>
      <c r="O18" s="7"/>
      <c r="P18" s="213">
        <v>5</v>
      </c>
      <c r="Q18" s="177" t="s">
        <v>66</v>
      </c>
      <c r="R18" s="246" t="s">
        <v>27</v>
      </c>
      <c r="S18" s="247" t="s">
        <v>91</v>
      </c>
      <c r="T18" s="246">
        <v>2</v>
      </c>
      <c r="U18" s="215">
        <f t="shared" si="2"/>
        <v>72</v>
      </c>
    </row>
    <row r="19" spans="1:21" ht="19.5" customHeight="1" thickTop="1" thickBot="1">
      <c r="I19" s="187">
        <v>8</v>
      </c>
      <c r="J19" s="177" t="s">
        <v>113</v>
      </c>
      <c r="K19" s="285" t="s">
        <v>25</v>
      </c>
      <c r="L19" s="285" t="s">
        <v>142</v>
      </c>
      <c r="M19" s="285">
        <v>1</v>
      </c>
      <c r="N19" s="215">
        <f t="shared" si="1"/>
        <v>36</v>
      </c>
      <c r="O19" s="7"/>
      <c r="P19" s="187">
        <v>6</v>
      </c>
      <c r="Q19" s="177" t="s">
        <v>66</v>
      </c>
      <c r="R19" s="246" t="s">
        <v>49</v>
      </c>
      <c r="S19" s="247" t="s">
        <v>89</v>
      </c>
      <c r="T19" s="246">
        <v>1</v>
      </c>
      <c r="U19" s="215">
        <f t="shared" si="2"/>
        <v>36</v>
      </c>
    </row>
    <row r="20" spans="1:21" ht="16.5" thickTop="1" thickBot="1">
      <c r="I20" s="187">
        <v>9</v>
      </c>
      <c r="J20" s="177" t="s">
        <v>113</v>
      </c>
      <c r="K20" s="285" t="s">
        <v>25</v>
      </c>
      <c r="L20" s="285" t="s">
        <v>141</v>
      </c>
      <c r="M20" s="285">
        <v>4</v>
      </c>
      <c r="N20" s="215">
        <f t="shared" si="1"/>
        <v>144</v>
      </c>
      <c r="O20" s="7"/>
      <c r="P20" s="213">
        <v>7</v>
      </c>
      <c r="Q20" s="177" t="s">
        <v>66</v>
      </c>
      <c r="R20" s="246" t="s">
        <v>73</v>
      </c>
      <c r="S20" s="247" t="s">
        <v>38</v>
      </c>
      <c r="T20" s="246">
        <v>7</v>
      </c>
      <c r="U20" s="215">
        <f t="shared" si="2"/>
        <v>252</v>
      </c>
    </row>
    <row r="21" spans="1:21" ht="16.5" thickTop="1" thickBot="1">
      <c r="I21" s="187">
        <v>10</v>
      </c>
      <c r="J21" s="177" t="s">
        <v>113</v>
      </c>
      <c r="K21" s="285" t="s">
        <v>112</v>
      </c>
      <c r="L21" s="285" t="s">
        <v>93</v>
      </c>
      <c r="M21" s="285">
        <v>7</v>
      </c>
      <c r="N21" s="215">
        <f t="shared" si="1"/>
        <v>252</v>
      </c>
      <c r="O21" s="7"/>
      <c r="P21" s="213">
        <v>8</v>
      </c>
      <c r="Q21" s="177" t="s">
        <v>66</v>
      </c>
      <c r="R21" s="246" t="s">
        <v>73</v>
      </c>
      <c r="S21" s="247" t="s">
        <v>80</v>
      </c>
      <c r="T21" s="246">
        <v>2</v>
      </c>
      <c r="U21" s="215">
        <f t="shared" si="2"/>
        <v>72</v>
      </c>
    </row>
    <row r="22" spans="1:21" ht="16.5" thickTop="1" thickBot="1">
      <c r="I22" s="187">
        <v>11</v>
      </c>
      <c r="J22" s="177" t="s">
        <v>113</v>
      </c>
      <c r="K22" s="285" t="s">
        <v>112</v>
      </c>
      <c r="L22" s="285" t="s">
        <v>138</v>
      </c>
      <c r="M22" s="285">
        <v>9</v>
      </c>
      <c r="N22" s="215">
        <f t="shared" si="1"/>
        <v>324</v>
      </c>
      <c r="O22" s="7"/>
      <c r="P22" s="187">
        <v>9</v>
      </c>
      <c r="Q22" s="177" t="s">
        <v>66</v>
      </c>
      <c r="R22" s="246" t="s">
        <v>49</v>
      </c>
      <c r="S22" s="247" t="s">
        <v>42</v>
      </c>
      <c r="T22" s="246">
        <v>6</v>
      </c>
      <c r="U22" s="215">
        <f t="shared" si="2"/>
        <v>216</v>
      </c>
    </row>
    <row r="23" spans="1:21" ht="16.5" thickTop="1" thickBot="1">
      <c r="I23" s="187">
        <v>12</v>
      </c>
      <c r="J23" s="177" t="s">
        <v>113</v>
      </c>
      <c r="K23" s="285" t="s">
        <v>116</v>
      </c>
      <c r="L23" s="285" t="s">
        <v>136</v>
      </c>
      <c r="M23" s="285">
        <v>9</v>
      </c>
      <c r="N23" s="215">
        <f t="shared" si="1"/>
        <v>324</v>
      </c>
      <c r="O23" s="7"/>
      <c r="P23" s="213">
        <v>10</v>
      </c>
      <c r="Q23" s="177" t="s">
        <v>66</v>
      </c>
      <c r="R23" s="246" t="s">
        <v>49</v>
      </c>
      <c r="S23" s="247" t="s">
        <v>78</v>
      </c>
      <c r="T23" s="246">
        <v>6</v>
      </c>
      <c r="U23" s="215">
        <f t="shared" si="2"/>
        <v>216</v>
      </c>
    </row>
    <row r="24" spans="1:21" ht="16.5" thickTop="1" thickBot="1">
      <c r="I24" s="187">
        <v>13</v>
      </c>
      <c r="J24" s="177" t="s">
        <v>113</v>
      </c>
      <c r="K24" s="204" t="s">
        <v>135</v>
      </c>
      <c r="L24" s="254" t="s">
        <v>53</v>
      </c>
      <c r="M24" s="204">
        <v>8</v>
      </c>
      <c r="N24" s="215">
        <f t="shared" si="1"/>
        <v>288</v>
      </c>
      <c r="O24" s="7"/>
      <c r="P24" s="213">
        <v>11</v>
      </c>
      <c r="Q24" s="177" t="s">
        <v>66</v>
      </c>
      <c r="R24" s="246" t="s">
        <v>43</v>
      </c>
      <c r="S24" s="247" t="s">
        <v>63</v>
      </c>
      <c r="T24" s="246">
        <v>6</v>
      </c>
      <c r="U24" s="215">
        <f t="shared" si="2"/>
        <v>216</v>
      </c>
    </row>
    <row r="25" spans="1:21" ht="16.5" thickTop="1" thickBot="1">
      <c r="I25" s="187">
        <v>14</v>
      </c>
      <c r="J25" s="177" t="s">
        <v>113</v>
      </c>
      <c r="K25" s="204" t="s">
        <v>43</v>
      </c>
      <c r="L25" s="254" t="s">
        <v>134</v>
      </c>
      <c r="M25" s="204">
        <v>6</v>
      </c>
      <c r="N25" s="215">
        <f t="shared" si="1"/>
        <v>216</v>
      </c>
      <c r="O25" s="7"/>
      <c r="P25" s="187">
        <v>12</v>
      </c>
      <c r="Q25" s="177" t="s">
        <v>66</v>
      </c>
      <c r="R25" s="262" t="s">
        <v>73</v>
      </c>
      <c r="S25" s="247" t="s">
        <v>75</v>
      </c>
      <c r="T25" s="246">
        <v>16</v>
      </c>
      <c r="U25" s="215">
        <f t="shared" si="2"/>
        <v>576</v>
      </c>
    </row>
    <row r="26" spans="1:21" ht="16.5" thickTop="1" thickBot="1">
      <c r="I26" s="187">
        <v>15</v>
      </c>
      <c r="J26" s="177" t="s">
        <v>113</v>
      </c>
      <c r="K26" s="246" t="s">
        <v>43</v>
      </c>
      <c r="L26" s="247" t="s">
        <v>132</v>
      </c>
      <c r="M26" s="246">
        <v>6</v>
      </c>
      <c r="N26" s="215">
        <f t="shared" si="1"/>
        <v>216</v>
      </c>
      <c r="O26" s="7"/>
      <c r="P26" s="213">
        <v>13</v>
      </c>
      <c r="Q26" s="177" t="s">
        <v>66</v>
      </c>
      <c r="R26" s="262" t="s">
        <v>49</v>
      </c>
      <c r="S26" s="247" t="s">
        <v>70</v>
      </c>
      <c r="T26" s="246">
        <v>2</v>
      </c>
      <c r="U26" s="215">
        <f t="shared" si="2"/>
        <v>72</v>
      </c>
    </row>
    <row r="27" spans="1:21" ht="16.5" thickTop="1" thickBot="1">
      <c r="I27" s="187">
        <v>16</v>
      </c>
      <c r="J27" s="177" t="s">
        <v>113</v>
      </c>
      <c r="K27" s="204" t="s">
        <v>25</v>
      </c>
      <c r="L27" s="254" t="s">
        <v>130</v>
      </c>
      <c r="M27" s="204">
        <v>5</v>
      </c>
      <c r="N27" s="215">
        <f t="shared" si="1"/>
        <v>180</v>
      </c>
      <c r="O27" s="7"/>
      <c r="P27" s="213">
        <v>14</v>
      </c>
      <c r="Q27" s="177" t="s">
        <v>66</v>
      </c>
      <c r="R27" s="262" t="s">
        <v>43</v>
      </c>
      <c r="S27" s="247" t="s">
        <v>65</v>
      </c>
      <c r="T27" s="246">
        <v>8</v>
      </c>
      <c r="U27" s="215">
        <f t="shared" si="2"/>
        <v>288</v>
      </c>
    </row>
    <row r="28" spans="1:21" ht="16.5" thickTop="1" thickBot="1">
      <c r="I28" s="187">
        <v>17</v>
      </c>
      <c r="J28" s="177" t="s">
        <v>113</v>
      </c>
      <c r="K28" s="204" t="s">
        <v>88</v>
      </c>
      <c r="L28" s="254" t="s">
        <v>128</v>
      </c>
      <c r="M28" s="204">
        <v>4</v>
      </c>
      <c r="N28" s="215">
        <f t="shared" si="1"/>
        <v>144</v>
      </c>
      <c r="O28" s="7"/>
      <c r="P28" s="187"/>
      <c r="Q28" s="215"/>
      <c r="R28" s="215"/>
      <c r="S28" s="215"/>
      <c r="T28" s="294">
        <f>SUM(T14:T27)</f>
        <v>92</v>
      </c>
      <c r="U28" s="294">
        <f>SUM(U14:U27)</f>
        <v>3312</v>
      </c>
    </row>
    <row r="29" spans="1:21" ht="16.5" thickTop="1" thickBot="1">
      <c r="I29" s="187">
        <v>18</v>
      </c>
      <c r="J29" s="177" t="s">
        <v>113</v>
      </c>
      <c r="K29" s="204" t="s">
        <v>112</v>
      </c>
      <c r="L29" s="254" t="s">
        <v>125</v>
      </c>
      <c r="M29" s="204">
        <v>4</v>
      </c>
      <c r="N29" s="215">
        <f t="shared" si="1"/>
        <v>144</v>
      </c>
      <c r="O29" s="7"/>
      <c r="P29" s="213"/>
      <c r="Q29" s="215"/>
      <c r="R29" s="215"/>
      <c r="S29" s="215"/>
      <c r="T29" s="215"/>
      <c r="U29" s="215"/>
    </row>
    <row r="30" spans="1:21" ht="16.5" thickTop="1" thickBot="1">
      <c r="I30" s="187"/>
      <c r="J30" s="215"/>
      <c r="K30" s="215"/>
      <c r="L30" s="215"/>
      <c r="M30" s="294">
        <f>SUM(M12:M29)</f>
        <v>111</v>
      </c>
      <c r="N30" s="294">
        <f>SUM(N12:N29)</f>
        <v>3996</v>
      </c>
      <c r="O30" s="7"/>
      <c r="Q30" s="6"/>
      <c r="R30" s="6"/>
      <c r="S30" s="6"/>
      <c r="T30" s="6"/>
      <c r="U30" s="6"/>
    </row>
    <row r="31" spans="1:21" ht="17.25" thickTop="1" thickBot="1">
      <c r="A31" s="407" t="s">
        <v>126</v>
      </c>
      <c r="B31" s="407"/>
      <c r="C31" s="407"/>
      <c r="D31" s="407"/>
      <c r="E31" s="407"/>
      <c r="F31" s="407"/>
      <c r="I31" s="187"/>
      <c r="J31" s="204"/>
      <c r="K31" s="204"/>
      <c r="L31" s="204"/>
      <c r="M31" s="204"/>
      <c r="N31" s="213"/>
      <c r="O31" s="7"/>
      <c r="P31" s="224" t="s">
        <v>37</v>
      </c>
      <c r="Q31" s="224" t="s">
        <v>36</v>
      </c>
      <c r="R31" s="224" t="s">
        <v>35</v>
      </c>
      <c r="S31" s="224" t="s">
        <v>34</v>
      </c>
      <c r="T31" s="224" t="s">
        <v>20</v>
      </c>
      <c r="U31" s="224" t="s">
        <v>33</v>
      </c>
    </row>
    <row r="32" spans="1:21" ht="33" thickTop="1" thickBot="1">
      <c r="A32" s="193" t="s">
        <v>123</v>
      </c>
      <c r="B32" s="193" t="s">
        <v>1041</v>
      </c>
      <c r="C32" s="193" t="s">
        <v>122</v>
      </c>
      <c r="D32" s="193" t="s">
        <v>121</v>
      </c>
      <c r="E32" s="193" t="s">
        <v>120</v>
      </c>
      <c r="F32" s="193" t="s">
        <v>119</v>
      </c>
      <c r="I32" s="224" t="s">
        <v>37</v>
      </c>
      <c r="J32" s="224" t="s">
        <v>36</v>
      </c>
      <c r="K32" s="224" t="s">
        <v>35</v>
      </c>
      <c r="L32" s="224" t="s">
        <v>34</v>
      </c>
      <c r="M32" s="224" t="s">
        <v>20</v>
      </c>
      <c r="N32" s="224" t="s">
        <v>33</v>
      </c>
      <c r="O32" s="7"/>
      <c r="P32" s="187">
        <v>1</v>
      </c>
      <c r="Q32" s="177" t="s">
        <v>109</v>
      </c>
      <c r="R32" s="246" t="s">
        <v>52</v>
      </c>
      <c r="S32" s="247" t="s">
        <v>24</v>
      </c>
      <c r="T32" s="246">
        <v>8</v>
      </c>
      <c r="U32" s="215">
        <f t="shared" ref="U32:U38" si="3">T32*36</f>
        <v>288</v>
      </c>
    </row>
    <row r="33" spans="1:21" ht="36" customHeight="1" thickTop="1" thickBot="1">
      <c r="A33" s="408" t="s">
        <v>117</v>
      </c>
      <c r="B33" s="408"/>
      <c r="C33" s="408"/>
      <c r="D33" s="232">
        <v>750</v>
      </c>
      <c r="E33" s="232">
        <v>420</v>
      </c>
      <c r="F33" s="232">
        <v>250</v>
      </c>
      <c r="I33" s="187">
        <v>1</v>
      </c>
      <c r="J33" s="177" t="s">
        <v>44</v>
      </c>
      <c r="K33" s="286" t="s">
        <v>106</v>
      </c>
      <c r="L33" s="286" t="s">
        <v>105</v>
      </c>
      <c r="M33" s="287">
        <v>2</v>
      </c>
      <c r="N33" s="288">
        <f t="shared" ref="N33:N64" si="4">M33*36</f>
        <v>72</v>
      </c>
      <c r="O33" s="7"/>
      <c r="P33" s="187">
        <v>2</v>
      </c>
      <c r="Q33" s="177" t="s">
        <v>109</v>
      </c>
      <c r="R33" s="246" t="s">
        <v>26</v>
      </c>
      <c r="S33" s="247" t="s">
        <v>50</v>
      </c>
      <c r="T33" s="246">
        <v>16</v>
      </c>
      <c r="U33" s="215">
        <f t="shared" si="3"/>
        <v>576</v>
      </c>
    </row>
    <row r="34" spans="1:21" ht="17.25" thickTop="1" thickBot="1">
      <c r="A34" s="196" t="s">
        <v>113</v>
      </c>
      <c r="B34" s="184" t="s">
        <v>1094</v>
      </c>
      <c r="C34" s="236">
        <f>M30</f>
        <v>111</v>
      </c>
      <c r="D34" s="234">
        <f>C34*D33</f>
        <v>83250</v>
      </c>
      <c r="E34" s="234">
        <f>C34*E33</f>
        <v>46620</v>
      </c>
      <c r="F34" s="234">
        <f>C34*F33</f>
        <v>27750</v>
      </c>
      <c r="I34" s="187">
        <v>2</v>
      </c>
      <c r="J34" s="177" t="s">
        <v>44</v>
      </c>
      <c r="K34" s="204" t="s">
        <v>88</v>
      </c>
      <c r="L34" s="254" t="s">
        <v>104</v>
      </c>
      <c r="M34" s="204">
        <v>6</v>
      </c>
      <c r="N34" s="213">
        <f t="shared" si="4"/>
        <v>216</v>
      </c>
      <c r="O34" s="7"/>
      <c r="P34" s="187">
        <v>3</v>
      </c>
      <c r="Q34" s="177" t="s">
        <v>109</v>
      </c>
      <c r="R34" s="246" t="s">
        <v>26</v>
      </c>
      <c r="S34" s="247" t="s">
        <v>48</v>
      </c>
      <c r="T34" s="246">
        <v>12</v>
      </c>
      <c r="U34" s="215">
        <f t="shared" si="3"/>
        <v>432</v>
      </c>
    </row>
    <row r="35" spans="1:21" ht="17.25" thickTop="1" thickBot="1">
      <c r="A35" s="196" t="s">
        <v>44</v>
      </c>
      <c r="B35" s="184" t="s">
        <v>1094</v>
      </c>
      <c r="C35" s="236">
        <f>M65</f>
        <v>118</v>
      </c>
      <c r="D35" s="234">
        <f>C35*D33</f>
        <v>88500</v>
      </c>
      <c r="E35" s="234">
        <f>C35*E33</f>
        <v>49560</v>
      </c>
      <c r="F35" s="234">
        <f>C35*F33</f>
        <v>29500</v>
      </c>
      <c r="I35" s="187">
        <v>3</v>
      </c>
      <c r="J35" s="177" t="s">
        <v>44</v>
      </c>
      <c r="K35" s="286" t="s">
        <v>88</v>
      </c>
      <c r="L35" s="286" t="s">
        <v>102</v>
      </c>
      <c r="M35" s="287">
        <v>3</v>
      </c>
      <c r="N35" s="288">
        <f t="shared" si="4"/>
        <v>108</v>
      </c>
      <c r="O35" s="7"/>
      <c r="P35" s="187">
        <v>4</v>
      </c>
      <c r="Q35" s="177" t="s">
        <v>109</v>
      </c>
      <c r="R35" s="246" t="s">
        <v>26</v>
      </c>
      <c r="S35" s="247" t="s">
        <v>45</v>
      </c>
      <c r="T35" s="246">
        <v>16</v>
      </c>
      <c r="U35" s="215">
        <f t="shared" si="3"/>
        <v>576</v>
      </c>
    </row>
    <row r="36" spans="1:21" ht="17.25" thickTop="1" thickBot="1">
      <c r="A36" s="196" t="s">
        <v>109</v>
      </c>
      <c r="B36" s="184" t="s">
        <v>1094</v>
      </c>
      <c r="C36" s="279">
        <f>T47</f>
        <v>114</v>
      </c>
      <c r="D36" s="234">
        <f>D33*C36</f>
        <v>85500</v>
      </c>
      <c r="E36" s="234">
        <f>E33*C36</f>
        <v>47880</v>
      </c>
      <c r="F36" s="234">
        <f>F33*C36</f>
        <v>28500</v>
      </c>
      <c r="I36" s="187">
        <v>4</v>
      </c>
      <c r="J36" s="177" t="s">
        <v>44</v>
      </c>
      <c r="K36" s="286" t="s">
        <v>88</v>
      </c>
      <c r="L36" s="286" t="s">
        <v>99</v>
      </c>
      <c r="M36" s="287">
        <v>2</v>
      </c>
      <c r="N36" s="288">
        <f t="shared" si="4"/>
        <v>72</v>
      </c>
      <c r="O36" s="7"/>
      <c r="P36" s="187">
        <v>5</v>
      </c>
      <c r="Q36" s="177" t="s">
        <v>109</v>
      </c>
      <c r="R36" s="285" t="s">
        <v>39</v>
      </c>
      <c r="S36" s="290" t="s">
        <v>41</v>
      </c>
      <c r="T36" s="285">
        <v>4</v>
      </c>
      <c r="U36" s="215">
        <f t="shared" si="3"/>
        <v>144</v>
      </c>
    </row>
    <row r="37" spans="1:21" ht="17.25" thickTop="1" thickBot="1">
      <c r="A37" s="196" t="s">
        <v>108</v>
      </c>
      <c r="B37" s="184" t="s">
        <v>1094</v>
      </c>
      <c r="C37" s="279">
        <f>T11</f>
        <v>71</v>
      </c>
      <c r="D37" s="234">
        <f>D33*C37</f>
        <v>53250</v>
      </c>
      <c r="E37" s="234">
        <f>E33*C37</f>
        <v>29820</v>
      </c>
      <c r="F37" s="234">
        <f>F33*C37</f>
        <v>17750</v>
      </c>
      <c r="I37" s="187">
        <v>5</v>
      </c>
      <c r="J37" s="177" t="s">
        <v>44</v>
      </c>
      <c r="K37" s="286" t="s">
        <v>88</v>
      </c>
      <c r="L37" s="286" t="s">
        <v>97</v>
      </c>
      <c r="M37" s="287">
        <v>1</v>
      </c>
      <c r="N37" s="288">
        <f t="shared" si="4"/>
        <v>36</v>
      </c>
      <c r="O37" s="7"/>
      <c r="P37" s="187">
        <v>6</v>
      </c>
      <c r="Q37" s="177" t="s">
        <v>109</v>
      </c>
      <c r="R37" s="285" t="s">
        <v>39</v>
      </c>
      <c r="S37" s="290" t="s">
        <v>40</v>
      </c>
      <c r="T37" s="285">
        <v>14</v>
      </c>
      <c r="U37" s="215">
        <f t="shared" si="3"/>
        <v>504</v>
      </c>
    </row>
    <row r="38" spans="1:21" ht="17.25" thickTop="1" thickBot="1">
      <c r="A38" s="196" t="s">
        <v>66</v>
      </c>
      <c r="B38" s="184" t="s">
        <v>1094</v>
      </c>
      <c r="C38" s="279">
        <f>T28</f>
        <v>92</v>
      </c>
      <c r="D38" s="234">
        <f>C38*D33</f>
        <v>69000</v>
      </c>
      <c r="E38" s="234">
        <f>E33*C38</f>
        <v>38640</v>
      </c>
      <c r="F38" s="234">
        <f>F33*C38</f>
        <v>23000</v>
      </c>
      <c r="I38" s="187">
        <v>6</v>
      </c>
      <c r="J38" s="177" t="s">
        <v>44</v>
      </c>
      <c r="K38" s="286" t="s">
        <v>88</v>
      </c>
      <c r="L38" s="286" t="s">
        <v>95</v>
      </c>
      <c r="M38" s="287">
        <v>1</v>
      </c>
      <c r="N38" s="288">
        <f t="shared" si="4"/>
        <v>36</v>
      </c>
      <c r="O38" s="7"/>
      <c r="P38" s="187">
        <v>7</v>
      </c>
      <c r="Q38" s="177" t="s">
        <v>109</v>
      </c>
      <c r="R38" s="246" t="s">
        <v>27</v>
      </c>
      <c r="S38" s="247" t="s">
        <v>32</v>
      </c>
      <c r="T38" s="246">
        <v>2</v>
      </c>
      <c r="U38" s="215">
        <f t="shared" si="3"/>
        <v>72</v>
      </c>
    </row>
    <row r="39" spans="1:21" ht="17.25" customHeight="1" thickTop="1" thickBot="1">
      <c r="A39" s="408" t="s">
        <v>5</v>
      </c>
      <c r="B39" s="408"/>
      <c r="C39" s="200">
        <f>SUM(C34:C38)</f>
        <v>506</v>
      </c>
      <c r="D39" s="194">
        <f>SUM(D34:D38)</f>
        <v>379500</v>
      </c>
      <c r="E39" s="194">
        <f>SUM(E34:E38)</f>
        <v>212520</v>
      </c>
      <c r="F39" s="194">
        <f>SUM(F34:F38)</f>
        <v>126500</v>
      </c>
      <c r="G39" s="26"/>
      <c r="H39" s="26"/>
      <c r="I39" s="187">
        <v>7</v>
      </c>
      <c r="J39" s="177" t="s">
        <v>44</v>
      </c>
      <c r="K39" s="286" t="s">
        <v>88</v>
      </c>
      <c r="L39" s="286" t="s">
        <v>92</v>
      </c>
      <c r="M39" s="287">
        <v>3</v>
      </c>
      <c r="N39" s="288">
        <f t="shared" si="4"/>
        <v>108</v>
      </c>
      <c r="O39" s="7"/>
      <c r="P39" s="187">
        <v>8</v>
      </c>
      <c r="Q39" s="177" t="s">
        <v>109</v>
      </c>
      <c r="R39" s="217" t="s">
        <v>29</v>
      </c>
      <c r="S39" s="217" t="s">
        <v>31</v>
      </c>
      <c r="T39" s="217">
        <v>11</v>
      </c>
      <c r="U39" s="213">
        <f t="shared" ref="U39:U46" si="5">T39*36</f>
        <v>396</v>
      </c>
    </row>
    <row r="40" spans="1:21" ht="17.25" customHeight="1" thickTop="1" thickBot="1">
      <c r="A40" s="405" t="s">
        <v>117</v>
      </c>
      <c r="B40" s="405"/>
      <c r="C40" s="405"/>
      <c r="D40" s="280">
        <v>1650</v>
      </c>
      <c r="E40" s="280">
        <v>900</v>
      </c>
      <c r="F40" s="280">
        <v>540</v>
      </c>
      <c r="I40" s="187">
        <v>8</v>
      </c>
      <c r="J40" s="177" t="s">
        <v>44</v>
      </c>
      <c r="K40" s="286" t="s">
        <v>88</v>
      </c>
      <c r="L40" s="286" t="s">
        <v>90</v>
      </c>
      <c r="M40" s="287">
        <v>4</v>
      </c>
      <c r="N40" s="288">
        <f t="shared" si="4"/>
        <v>144</v>
      </c>
      <c r="O40" s="7"/>
      <c r="P40" s="187">
        <v>9</v>
      </c>
      <c r="Q40" s="177" t="s">
        <v>109</v>
      </c>
      <c r="R40" s="217" t="s">
        <v>29</v>
      </c>
      <c r="S40" s="217">
        <v>28</v>
      </c>
      <c r="T40" s="217">
        <v>7</v>
      </c>
      <c r="U40" s="213">
        <f t="shared" si="5"/>
        <v>252</v>
      </c>
    </row>
    <row r="41" spans="1:21" ht="16.5" thickTop="1" thickBot="1">
      <c r="A41" s="184" t="s">
        <v>1232</v>
      </c>
      <c r="B41" s="184" t="s">
        <v>1094</v>
      </c>
      <c r="C41" s="185">
        <f>T53</f>
        <v>9</v>
      </c>
      <c r="D41" s="281">
        <f>C41*D40</f>
        <v>14850</v>
      </c>
      <c r="E41" s="281">
        <f>C41*E40</f>
        <v>8100</v>
      </c>
      <c r="F41" s="281">
        <f>C41*F40</f>
        <v>4860</v>
      </c>
      <c r="I41" s="187">
        <v>9</v>
      </c>
      <c r="J41" s="177" t="s">
        <v>44</v>
      </c>
      <c r="K41" s="286" t="s">
        <v>43</v>
      </c>
      <c r="L41" s="286" t="s">
        <v>87</v>
      </c>
      <c r="M41" s="287">
        <v>1</v>
      </c>
      <c r="N41" s="288">
        <f t="shared" si="4"/>
        <v>36</v>
      </c>
      <c r="O41" s="7"/>
      <c r="P41" s="187">
        <v>10</v>
      </c>
      <c r="Q41" s="177" t="s">
        <v>109</v>
      </c>
      <c r="R41" s="217" t="s">
        <v>28</v>
      </c>
      <c r="S41" s="217">
        <v>3</v>
      </c>
      <c r="T41" s="217">
        <v>9</v>
      </c>
      <c r="U41" s="213">
        <f t="shared" si="5"/>
        <v>324</v>
      </c>
    </row>
    <row r="42" spans="1:21" ht="16.5" thickTop="1" thickBot="1">
      <c r="A42" s="405" t="s">
        <v>5</v>
      </c>
      <c r="B42" s="405"/>
      <c r="C42" s="192">
        <f>SUM(C41:C41)</f>
        <v>9</v>
      </c>
      <c r="D42" s="282">
        <f>SUM(D41:D41)</f>
        <v>14850</v>
      </c>
      <c r="E42" s="282">
        <f>SUM(E41:E41)</f>
        <v>8100</v>
      </c>
      <c r="F42" s="282">
        <f>SUM(F41:F41)</f>
        <v>4860</v>
      </c>
      <c r="I42" s="187">
        <v>10</v>
      </c>
      <c r="J42" s="177" t="s">
        <v>44</v>
      </c>
      <c r="K42" s="286" t="s">
        <v>43</v>
      </c>
      <c r="L42" s="286" t="s">
        <v>85</v>
      </c>
      <c r="M42" s="287">
        <v>5</v>
      </c>
      <c r="N42" s="288">
        <f t="shared" si="4"/>
        <v>180</v>
      </c>
      <c r="O42" s="7"/>
      <c r="P42" s="187">
        <v>11</v>
      </c>
      <c r="Q42" s="177" t="s">
        <v>109</v>
      </c>
      <c r="R42" s="246" t="s">
        <v>23</v>
      </c>
      <c r="S42" s="254" t="s">
        <v>22</v>
      </c>
      <c r="T42" s="204">
        <v>1</v>
      </c>
      <c r="U42" s="213">
        <f t="shared" si="5"/>
        <v>36</v>
      </c>
    </row>
    <row r="43" spans="1:21" ht="29.25" customHeight="1" thickTop="1" thickBot="1">
      <c r="I43" s="187">
        <v>11</v>
      </c>
      <c r="J43" s="177" t="s">
        <v>44</v>
      </c>
      <c r="K43" s="286" t="s">
        <v>77</v>
      </c>
      <c r="L43" s="286" t="s">
        <v>82</v>
      </c>
      <c r="M43" s="287">
        <v>2</v>
      </c>
      <c r="N43" s="288">
        <f t="shared" si="4"/>
        <v>72</v>
      </c>
      <c r="O43" s="7"/>
      <c r="P43" s="187">
        <v>12</v>
      </c>
      <c r="Q43" s="177" t="s">
        <v>109</v>
      </c>
      <c r="R43" s="217" t="s">
        <v>147</v>
      </c>
      <c r="S43" s="217">
        <v>12</v>
      </c>
      <c r="T43" s="217">
        <v>4</v>
      </c>
      <c r="U43" s="213">
        <f t="shared" si="5"/>
        <v>144</v>
      </c>
    </row>
    <row r="44" spans="1:21" ht="33" thickTop="1" thickBot="1">
      <c r="A44" s="193" t="s">
        <v>123</v>
      </c>
      <c r="B44" s="193" t="s">
        <v>1041</v>
      </c>
      <c r="C44" s="150" t="s">
        <v>1025</v>
      </c>
      <c r="D44" s="158" t="s">
        <v>1180</v>
      </c>
      <c r="E44" s="158" t="s">
        <v>1181</v>
      </c>
      <c r="I44" s="187">
        <v>12</v>
      </c>
      <c r="J44" s="177" t="s">
        <v>44</v>
      </c>
      <c r="K44" s="286" t="s">
        <v>77</v>
      </c>
      <c r="L44" s="286" t="s">
        <v>79</v>
      </c>
      <c r="M44" s="287">
        <v>7</v>
      </c>
      <c r="N44" s="288">
        <f t="shared" si="4"/>
        <v>252</v>
      </c>
      <c r="O44" s="7"/>
      <c r="P44" s="187">
        <v>13</v>
      </c>
      <c r="Q44" s="177" t="s">
        <v>109</v>
      </c>
      <c r="R44" s="285" t="s">
        <v>88</v>
      </c>
      <c r="S44" s="291" t="s">
        <v>30</v>
      </c>
      <c r="T44" s="292">
        <v>6</v>
      </c>
      <c r="U44" s="213">
        <f t="shared" si="5"/>
        <v>216</v>
      </c>
    </row>
    <row r="45" spans="1:21" ht="17.25" thickTop="1" thickBot="1">
      <c r="A45" s="406" t="s">
        <v>1024</v>
      </c>
      <c r="B45" s="406"/>
      <c r="C45" s="406"/>
      <c r="D45" s="194">
        <v>3000</v>
      </c>
      <c r="E45" s="194">
        <v>2400</v>
      </c>
      <c r="I45" s="187">
        <v>13</v>
      </c>
      <c r="J45" s="177" t="s">
        <v>44</v>
      </c>
      <c r="K45" s="286" t="s">
        <v>77</v>
      </c>
      <c r="L45" s="286">
        <v>2</v>
      </c>
      <c r="M45" s="287">
        <v>5</v>
      </c>
      <c r="N45" s="288">
        <f t="shared" si="4"/>
        <v>180</v>
      </c>
      <c r="O45" s="7"/>
      <c r="P45" s="187">
        <v>14</v>
      </c>
      <c r="Q45" s="177" t="s">
        <v>109</v>
      </c>
      <c r="R45" s="285" t="s">
        <v>88</v>
      </c>
      <c r="S45" s="291" t="s">
        <v>143</v>
      </c>
      <c r="T45" s="292">
        <v>2</v>
      </c>
      <c r="U45" s="213">
        <f t="shared" si="5"/>
        <v>72</v>
      </c>
    </row>
    <row r="46" spans="1:21" ht="17.25" thickTop="1" thickBot="1">
      <c r="A46" s="195" t="s">
        <v>1099</v>
      </c>
      <c r="B46" s="196" t="s">
        <v>1042</v>
      </c>
      <c r="C46" s="197">
        <v>6</v>
      </c>
      <c r="D46" s="198">
        <f>D45*C46</f>
        <v>18000</v>
      </c>
      <c r="E46" s="198">
        <f>C46*E45</f>
        <v>14400</v>
      </c>
      <c r="I46" s="187">
        <v>14</v>
      </c>
      <c r="J46" s="177" t="s">
        <v>44</v>
      </c>
      <c r="K46" s="286" t="s">
        <v>49</v>
      </c>
      <c r="L46" s="286" t="s">
        <v>76</v>
      </c>
      <c r="M46" s="287">
        <v>8</v>
      </c>
      <c r="N46" s="288">
        <f t="shared" si="4"/>
        <v>288</v>
      </c>
      <c r="O46" s="7"/>
      <c r="P46" s="187">
        <v>15</v>
      </c>
      <c r="Q46" s="177" t="s">
        <v>109</v>
      </c>
      <c r="R46" s="285" t="s">
        <v>88</v>
      </c>
      <c r="S46" s="291" t="s">
        <v>115</v>
      </c>
      <c r="T46" s="292">
        <v>2</v>
      </c>
      <c r="U46" s="213">
        <f t="shared" si="5"/>
        <v>72</v>
      </c>
    </row>
    <row r="47" spans="1:21" ht="17.25" thickTop="1" thickBot="1">
      <c r="A47" s="195" t="s">
        <v>1112</v>
      </c>
      <c r="B47" s="196" t="s">
        <v>1042</v>
      </c>
      <c r="C47" s="197">
        <f>M9</f>
        <v>3</v>
      </c>
      <c r="D47" s="198">
        <f>C47*D45</f>
        <v>9000</v>
      </c>
      <c r="E47" s="198">
        <f>C47*E45</f>
        <v>7200</v>
      </c>
      <c r="I47" s="187">
        <v>15</v>
      </c>
      <c r="J47" s="177" t="s">
        <v>44</v>
      </c>
      <c r="K47" s="286" t="s">
        <v>49</v>
      </c>
      <c r="L47" s="286" t="s">
        <v>74</v>
      </c>
      <c r="M47" s="287">
        <v>7</v>
      </c>
      <c r="N47" s="288">
        <f t="shared" si="4"/>
        <v>252</v>
      </c>
      <c r="O47" s="7"/>
      <c r="P47" s="187"/>
      <c r="Q47" s="215"/>
      <c r="R47" s="215"/>
      <c r="S47" s="215"/>
      <c r="T47" s="294">
        <f>SUM(T32:T46)</f>
        <v>114</v>
      </c>
      <c r="U47" s="294">
        <f>SUM(U32:U46)</f>
        <v>4104</v>
      </c>
    </row>
    <row r="48" spans="1:21" ht="17.25" thickTop="1" thickBot="1">
      <c r="A48" s="408" t="s">
        <v>5</v>
      </c>
      <c r="B48" s="408"/>
      <c r="C48" s="200">
        <f>SUM(C46:C47)</f>
        <v>9</v>
      </c>
      <c r="D48" s="283">
        <f>SUM(D46:D47)</f>
        <v>27000</v>
      </c>
      <c r="E48" s="283">
        <f>SUM(E46:E47)</f>
        <v>21600</v>
      </c>
      <c r="I48" s="187">
        <v>16</v>
      </c>
      <c r="J48" s="177" t="s">
        <v>44</v>
      </c>
      <c r="K48" s="286" t="s">
        <v>49</v>
      </c>
      <c r="L48" s="286" t="s">
        <v>71</v>
      </c>
      <c r="M48" s="287">
        <v>1</v>
      </c>
      <c r="N48" s="288">
        <f t="shared" si="4"/>
        <v>36</v>
      </c>
      <c r="O48" s="7"/>
      <c r="R48" s="23"/>
      <c r="S48" s="23"/>
      <c r="T48" s="23"/>
      <c r="U48" s="22"/>
    </row>
    <row r="49" spans="1:21" ht="16.5" thickTop="1" thickBot="1">
      <c r="I49" s="187">
        <v>17</v>
      </c>
      <c r="J49" s="177" t="s">
        <v>44</v>
      </c>
      <c r="K49" s="286" t="s">
        <v>49</v>
      </c>
      <c r="L49" s="286" t="s">
        <v>69</v>
      </c>
      <c r="M49" s="287">
        <v>5</v>
      </c>
      <c r="N49" s="288">
        <f t="shared" si="4"/>
        <v>180</v>
      </c>
      <c r="O49" s="7"/>
      <c r="P49" s="224" t="s">
        <v>37</v>
      </c>
      <c r="Q49" s="224" t="s">
        <v>36</v>
      </c>
      <c r="R49" s="224" t="s">
        <v>35</v>
      </c>
      <c r="S49" s="224" t="s">
        <v>34</v>
      </c>
      <c r="T49" s="224" t="s">
        <v>20</v>
      </c>
      <c r="U49" s="224" t="s">
        <v>33</v>
      </c>
    </row>
    <row r="50" spans="1:21" ht="16.5" thickTop="1" thickBot="1">
      <c r="I50" s="187">
        <v>18</v>
      </c>
      <c r="J50" s="177" t="s">
        <v>44</v>
      </c>
      <c r="K50" s="286" t="s">
        <v>49</v>
      </c>
      <c r="L50" s="286" t="s">
        <v>67</v>
      </c>
      <c r="M50" s="287">
        <v>6</v>
      </c>
      <c r="N50" s="288">
        <f t="shared" si="4"/>
        <v>216</v>
      </c>
      <c r="O50" s="7"/>
      <c r="P50" s="246">
        <v>1</v>
      </c>
      <c r="Q50" s="293" t="s">
        <v>1232</v>
      </c>
      <c r="R50" s="217" t="s">
        <v>1102</v>
      </c>
      <c r="S50" s="217" t="s">
        <v>1233</v>
      </c>
      <c r="T50" s="217">
        <v>3</v>
      </c>
      <c r="U50" s="262">
        <v>511</v>
      </c>
    </row>
    <row r="51" spans="1:21" ht="16.5" thickTop="1" thickBot="1">
      <c r="A51" s="201" t="s">
        <v>1083</v>
      </c>
      <c r="B51" s="202">
        <f>C39+C48+C42</f>
        <v>524</v>
      </c>
      <c r="I51" s="187">
        <v>19</v>
      </c>
      <c r="J51" s="177" t="s">
        <v>44</v>
      </c>
      <c r="K51" s="286" t="s">
        <v>64</v>
      </c>
      <c r="L51" s="286">
        <v>8</v>
      </c>
      <c r="M51" s="287">
        <v>2</v>
      </c>
      <c r="N51" s="288">
        <f t="shared" si="4"/>
        <v>72</v>
      </c>
      <c r="O51" s="7"/>
      <c r="P51" s="246">
        <v>2</v>
      </c>
      <c r="Q51" s="293" t="s">
        <v>1232</v>
      </c>
      <c r="R51" s="217" t="s">
        <v>1102</v>
      </c>
      <c r="S51" s="217" t="s">
        <v>1234</v>
      </c>
      <c r="T51" s="217">
        <v>3</v>
      </c>
      <c r="U51" s="262">
        <v>540</v>
      </c>
    </row>
    <row r="52" spans="1:21" ht="16.5" thickTop="1" thickBot="1">
      <c r="I52" s="187">
        <v>20</v>
      </c>
      <c r="J52" s="177" t="s">
        <v>44</v>
      </c>
      <c r="K52" s="246" t="s">
        <v>27</v>
      </c>
      <c r="L52" s="254" t="s">
        <v>63</v>
      </c>
      <c r="M52" s="289">
        <v>7</v>
      </c>
      <c r="N52" s="288">
        <f t="shared" si="4"/>
        <v>252</v>
      </c>
      <c r="O52" s="7"/>
      <c r="P52" s="246">
        <v>3</v>
      </c>
      <c r="Q52" s="293" t="s">
        <v>1232</v>
      </c>
      <c r="R52" s="217" t="s">
        <v>1102</v>
      </c>
      <c r="S52" s="217" t="s">
        <v>1235</v>
      </c>
      <c r="T52" s="217">
        <v>3</v>
      </c>
      <c r="U52" s="262">
        <v>540</v>
      </c>
    </row>
    <row r="53" spans="1:21" ht="16.5" thickTop="1" thickBot="1">
      <c r="I53" s="187">
        <v>21</v>
      </c>
      <c r="J53" s="177" t="s">
        <v>44</v>
      </c>
      <c r="K53" s="246" t="s">
        <v>59</v>
      </c>
      <c r="L53" s="254" t="s">
        <v>62</v>
      </c>
      <c r="M53" s="289">
        <v>3</v>
      </c>
      <c r="N53" s="288">
        <f t="shared" si="4"/>
        <v>108</v>
      </c>
      <c r="O53" s="7"/>
      <c r="P53" s="187"/>
      <c r="Q53" s="215"/>
      <c r="R53" s="215"/>
      <c r="S53" s="215"/>
      <c r="T53" s="294">
        <f>SUM(T50:T52)</f>
        <v>9</v>
      </c>
      <c r="U53" s="294">
        <f>SUM(U50:U52)</f>
        <v>1591</v>
      </c>
    </row>
    <row r="54" spans="1:21" ht="17.25" thickTop="1" thickBot="1">
      <c r="A54" s="240" t="s">
        <v>1009</v>
      </c>
      <c r="B54" s="240"/>
      <c r="C54" s="241"/>
      <c r="I54" s="187">
        <v>22</v>
      </c>
      <c r="J54" s="177" t="s">
        <v>44</v>
      </c>
      <c r="K54" s="246" t="s">
        <v>59</v>
      </c>
      <c r="L54" s="254" t="s">
        <v>61</v>
      </c>
      <c r="M54" s="289">
        <v>5</v>
      </c>
      <c r="N54" s="288">
        <f t="shared" si="4"/>
        <v>180</v>
      </c>
      <c r="O54" s="7"/>
      <c r="R54" s="23"/>
      <c r="S54" s="23"/>
      <c r="T54" s="23"/>
      <c r="U54" s="22"/>
    </row>
    <row r="55" spans="1:21" ht="16.5" thickTop="1" thickBot="1">
      <c r="I55" s="187">
        <v>23</v>
      </c>
      <c r="J55" s="177" t="s">
        <v>44</v>
      </c>
      <c r="K55" s="246" t="s">
        <v>59</v>
      </c>
      <c r="L55" s="254" t="s">
        <v>60</v>
      </c>
      <c r="M55" s="289">
        <v>2</v>
      </c>
      <c r="N55" s="288">
        <f t="shared" si="4"/>
        <v>72</v>
      </c>
      <c r="O55" s="7"/>
      <c r="R55" s="23"/>
      <c r="S55" s="23"/>
      <c r="T55" s="23"/>
      <c r="U55" s="22"/>
    </row>
    <row r="56" spans="1:21" ht="16.5" thickTop="1" thickBot="1">
      <c r="I56" s="187">
        <v>24</v>
      </c>
      <c r="J56" s="177" t="s">
        <v>44</v>
      </c>
      <c r="K56" s="246" t="s">
        <v>59</v>
      </c>
      <c r="L56" s="254" t="s">
        <v>58</v>
      </c>
      <c r="M56" s="289">
        <v>1</v>
      </c>
      <c r="N56" s="288">
        <f t="shared" si="4"/>
        <v>36</v>
      </c>
      <c r="O56" s="7"/>
      <c r="R56" s="23"/>
      <c r="S56" s="23"/>
      <c r="T56" s="23"/>
      <c r="U56" s="22"/>
    </row>
    <row r="57" spans="1:21" ht="16.5" thickTop="1" thickBot="1">
      <c r="I57" s="187">
        <v>25</v>
      </c>
      <c r="J57" s="177" t="s">
        <v>44</v>
      </c>
      <c r="K57" s="246" t="s">
        <v>43</v>
      </c>
      <c r="L57" s="254" t="s">
        <v>57</v>
      </c>
      <c r="M57" s="289">
        <v>2</v>
      </c>
      <c r="N57" s="288">
        <f t="shared" si="4"/>
        <v>72</v>
      </c>
      <c r="O57" s="7"/>
      <c r="R57" s="23"/>
      <c r="S57" s="23"/>
      <c r="T57" s="23"/>
      <c r="U57" s="22"/>
    </row>
    <row r="58" spans="1:21" ht="16.5" thickTop="1" thickBot="1">
      <c r="I58" s="187">
        <v>26</v>
      </c>
      <c r="J58" s="177" t="s">
        <v>44</v>
      </c>
      <c r="K58" s="246" t="s">
        <v>43</v>
      </c>
      <c r="L58" s="254" t="s">
        <v>55</v>
      </c>
      <c r="M58" s="289">
        <v>3</v>
      </c>
      <c r="N58" s="288">
        <f t="shared" si="4"/>
        <v>108</v>
      </c>
      <c r="O58" s="7"/>
      <c r="R58" s="23"/>
      <c r="S58" s="23"/>
      <c r="T58" s="23"/>
      <c r="U58" s="22"/>
    </row>
    <row r="59" spans="1:21" ht="16.5" thickTop="1" thickBot="1">
      <c r="I59" s="187">
        <v>27</v>
      </c>
      <c r="J59" s="177" t="s">
        <v>44</v>
      </c>
      <c r="K59" s="204" t="s">
        <v>54</v>
      </c>
      <c r="L59" s="254" t="s">
        <v>53</v>
      </c>
      <c r="M59" s="289">
        <v>3</v>
      </c>
      <c r="N59" s="288">
        <f t="shared" si="4"/>
        <v>108</v>
      </c>
      <c r="O59" s="7"/>
      <c r="R59" s="23"/>
      <c r="S59" s="23"/>
      <c r="T59" s="23"/>
      <c r="U59" s="22"/>
    </row>
    <row r="60" spans="1:21" ht="16.5" thickTop="1" thickBot="1">
      <c r="I60" s="187">
        <v>28</v>
      </c>
      <c r="J60" s="177" t="s">
        <v>44</v>
      </c>
      <c r="K60" s="204" t="s">
        <v>51</v>
      </c>
      <c r="L60" s="254" t="s">
        <v>46</v>
      </c>
      <c r="M60" s="289">
        <v>3</v>
      </c>
      <c r="N60" s="288">
        <f t="shared" si="4"/>
        <v>108</v>
      </c>
      <c r="O60" s="7"/>
      <c r="R60" s="23"/>
      <c r="S60" s="23"/>
      <c r="T60" s="23"/>
      <c r="U60" s="22"/>
    </row>
    <row r="61" spans="1:21" ht="16.5" thickTop="1" thickBot="1">
      <c r="I61" s="187">
        <v>29</v>
      </c>
      <c r="J61" s="177" t="s">
        <v>44</v>
      </c>
      <c r="K61" s="204" t="s">
        <v>49</v>
      </c>
      <c r="L61" s="254" t="s">
        <v>24</v>
      </c>
      <c r="M61" s="289">
        <v>6</v>
      </c>
      <c r="N61" s="288">
        <f t="shared" si="4"/>
        <v>216</v>
      </c>
      <c r="O61" s="7"/>
      <c r="R61" s="23"/>
      <c r="S61" s="23"/>
      <c r="T61" s="23"/>
      <c r="U61" s="22"/>
    </row>
    <row r="62" spans="1:21" ht="16.5" thickTop="1" thickBot="1">
      <c r="I62" s="187">
        <v>30</v>
      </c>
      <c r="J62" s="177" t="s">
        <v>44</v>
      </c>
      <c r="K62" s="204" t="s">
        <v>47</v>
      </c>
      <c r="L62" s="254" t="s">
        <v>46</v>
      </c>
      <c r="M62" s="289">
        <v>2</v>
      </c>
      <c r="N62" s="288">
        <f t="shared" si="4"/>
        <v>72</v>
      </c>
      <c r="O62" s="7"/>
      <c r="R62" s="23"/>
      <c r="S62" s="23"/>
      <c r="T62" s="23"/>
      <c r="U62" s="22"/>
    </row>
    <row r="63" spans="1:21" ht="16.5" thickTop="1" thickBot="1">
      <c r="I63" s="187">
        <v>31</v>
      </c>
      <c r="J63" s="177" t="s">
        <v>44</v>
      </c>
      <c r="K63" s="286" t="s">
        <v>88</v>
      </c>
      <c r="L63" s="254" t="s">
        <v>1033</v>
      </c>
      <c r="M63" s="289">
        <v>1</v>
      </c>
      <c r="N63" s="288">
        <f t="shared" si="4"/>
        <v>36</v>
      </c>
      <c r="O63" s="7"/>
      <c r="R63" s="23"/>
      <c r="S63" s="23"/>
      <c r="T63" s="23"/>
      <c r="U63" s="22"/>
    </row>
    <row r="64" spans="1:21" ht="15" customHeight="1" thickTop="1" thickBot="1">
      <c r="I64" s="187">
        <v>32</v>
      </c>
      <c r="J64" s="177" t="s">
        <v>44</v>
      </c>
      <c r="K64" s="204" t="s">
        <v>43</v>
      </c>
      <c r="L64" s="254" t="s">
        <v>42</v>
      </c>
      <c r="M64" s="289">
        <v>9</v>
      </c>
      <c r="N64" s="288">
        <f t="shared" si="4"/>
        <v>324</v>
      </c>
      <c r="O64" s="7"/>
      <c r="R64" s="23"/>
      <c r="S64" s="23"/>
      <c r="T64" s="23"/>
      <c r="U64" s="22"/>
    </row>
    <row r="65" spans="9:21" ht="16.5" thickTop="1" thickBot="1">
      <c r="I65" s="187"/>
      <c r="J65" s="215"/>
      <c r="K65" s="215"/>
      <c r="L65" s="215"/>
      <c r="M65" s="294">
        <f>SUM(M33:M64)</f>
        <v>118</v>
      </c>
      <c r="N65" s="294">
        <f>SUM(N33:N64)</f>
        <v>4248</v>
      </c>
      <c r="O65" s="7"/>
      <c r="R65" s="23"/>
      <c r="S65" s="23"/>
      <c r="T65" s="23"/>
      <c r="U65" s="22"/>
    </row>
    <row r="66" spans="9:21" ht="15.75" thickTop="1">
      <c r="O66" s="7"/>
      <c r="R66" s="23"/>
      <c r="S66" s="23"/>
      <c r="T66" s="23"/>
      <c r="U66" s="22"/>
    </row>
    <row r="67" spans="9:21">
      <c r="O67" s="7"/>
      <c r="R67" s="23"/>
      <c r="S67" s="23"/>
      <c r="T67" s="23"/>
      <c r="U67" s="22"/>
    </row>
    <row r="68" spans="9:21">
      <c r="K68" s="23"/>
      <c r="L68" s="23"/>
      <c r="M68" s="23"/>
      <c r="N68" s="22"/>
      <c r="O68" s="7"/>
      <c r="Q68" s="14"/>
      <c r="R68" s="14"/>
      <c r="S68" s="14"/>
      <c r="T68" s="21"/>
      <c r="U68" s="14"/>
    </row>
    <row r="69" spans="9:21">
      <c r="K69" s="23"/>
      <c r="L69" s="23"/>
      <c r="M69" s="23"/>
      <c r="N69" s="22"/>
      <c r="O69" s="7"/>
      <c r="Q69" s="14"/>
      <c r="R69" s="14"/>
      <c r="S69" s="14"/>
      <c r="T69" s="14"/>
      <c r="U69" s="14"/>
    </row>
    <row r="70" spans="9:21">
      <c r="K70" s="23"/>
      <c r="L70" s="23"/>
      <c r="M70" s="23"/>
      <c r="N70" s="22"/>
      <c r="O70" s="7"/>
      <c r="Q70" s="14"/>
      <c r="R70" s="20"/>
      <c r="S70" s="20"/>
      <c r="T70" s="20"/>
      <c r="U70" s="14"/>
    </row>
    <row r="71" spans="9:21">
      <c r="K71" s="23"/>
      <c r="L71" s="23"/>
      <c r="M71" s="23"/>
      <c r="N71" s="22"/>
      <c r="O71" s="7"/>
      <c r="Q71" s="14"/>
      <c r="R71" s="20"/>
      <c r="S71" s="20"/>
      <c r="T71" s="20"/>
      <c r="U71" s="14"/>
    </row>
    <row r="72" spans="9:21">
      <c r="K72" s="23"/>
      <c r="L72" s="23"/>
      <c r="M72" s="23"/>
      <c r="N72" s="22"/>
      <c r="O72" s="7"/>
      <c r="Q72" s="14"/>
      <c r="R72" s="17"/>
      <c r="S72" s="20"/>
      <c r="T72" s="20"/>
      <c r="U72" s="14"/>
    </row>
    <row r="73" spans="9:21">
      <c r="K73" s="23"/>
      <c r="L73" s="23"/>
      <c r="M73" s="23"/>
      <c r="N73" s="22"/>
      <c r="O73" s="7"/>
      <c r="Q73" s="14"/>
      <c r="R73" s="17"/>
      <c r="S73" s="20"/>
      <c r="T73" s="20"/>
      <c r="U73" s="14"/>
    </row>
    <row r="74" spans="9:21">
      <c r="K74" s="23"/>
      <c r="L74" s="23"/>
      <c r="M74" s="23"/>
      <c r="N74" s="22"/>
      <c r="O74" s="7"/>
      <c r="Q74" s="14"/>
      <c r="R74" s="17"/>
      <c r="S74" s="20"/>
      <c r="T74" s="20"/>
      <c r="U74" s="14"/>
    </row>
    <row r="75" spans="9:21">
      <c r="K75" s="23"/>
      <c r="L75" s="23"/>
      <c r="M75" s="23"/>
      <c r="N75" s="22"/>
      <c r="O75" s="7"/>
      <c r="Q75" s="18"/>
      <c r="R75" s="18"/>
      <c r="S75" s="18"/>
      <c r="T75" s="19"/>
      <c r="U75" s="18"/>
    </row>
    <row r="76" spans="9:21">
      <c r="K76" s="23"/>
      <c r="L76" s="23"/>
      <c r="M76" s="23"/>
      <c r="N76" s="22"/>
      <c r="O76" s="7"/>
      <c r="Q76" s="14"/>
      <c r="R76" s="13"/>
      <c r="S76" s="12"/>
      <c r="T76" s="12"/>
    </row>
    <row r="77" spans="9:21">
      <c r="K77" s="23"/>
      <c r="L77" s="23"/>
      <c r="M77" s="23"/>
      <c r="N77" s="22"/>
      <c r="O77" s="7"/>
      <c r="Q77" s="14"/>
      <c r="R77" s="13"/>
      <c r="S77" s="12"/>
      <c r="T77" s="12"/>
    </row>
    <row r="78" spans="9:21">
      <c r="K78" s="23"/>
      <c r="L78" s="23"/>
      <c r="M78" s="23"/>
      <c r="N78" s="22"/>
      <c r="O78" s="7"/>
      <c r="Q78" s="14"/>
      <c r="R78" s="13"/>
      <c r="S78" s="12"/>
      <c r="T78" s="12"/>
    </row>
    <row r="79" spans="9:21">
      <c r="K79" s="23"/>
      <c r="L79" s="23"/>
      <c r="M79" s="23"/>
      <c r="N79" s="22"/>
      <c r="O79" s="7"/>
      <c r="Q79" s="14"/>
      <c r="R79" s="13"/>
      <c r="S79" s="12"/>
      <c r="T79" s="12"/>
    </row>
    <row r="80" spans="9:21">
      <c r="J80" s="14"/>
      <c r="K80" s="14"/>
      <c r="L80" s="14"/>
      <c r="M80" s="21"/>
      <c r="N80" s="14"/>
      <c r="O80" s="7"/>
      <c r="Q80" s="14"/>
      <c r="R80" s="13"/>
      <c r="S80" s="12"/>
      <c r="T80" s="12"/>
    </row>
    <row r="81" spans="10:20">
      <c r="J81" s="17"/>
      <c r="K81" s="16"/>
      <c r="L81" s="16"/>
      <c r="M81" s="16"/>
      <c r="N81" s="14"/>
      <c r="O81" s="7"/>
      <c r="Q81" s="14"/>
      <c r="R81" s="13"/>
      <c r="S81" s="12"/>
      <c r="T81" s="12"/>
    </row>
    <row r="82" spans="10:20">
      <c r="J82" s="17"/>
      <c r="K82" s="16"/>
      <c r="L82" s="16"/>
      <c r="M82" s="16"/>
      <c r="N82" s="14"/>
      <c r="O82" s="7"/>
      <c r="Q82" s="14"/>
      <c r="R82" s="13"/>
      <c r="S82" s="12"/>
      <c r="T82" s="12"/>
    </row>
    <row r="83" spans="10:20">
      <c r="J83" s="17"/>
      <c r="K83" s="16"/>
      <c r="L83" s="16"/>
      <c r="M83" s="16"/>
      <c r="N83" s="14"/>
      <c r="O83" s="7"/>
      <c r="Q83" s="14"/>
      <c r="R83" s="13"/>
      <c r="S83" s="12"/>
      <c r="T83" s="12"/>
    </row>
    <row r="84" spans="10:20">
      <c r="J84" s="17"/>
      <c r="K84" s="16"/>
      <c r="L84" s="16"/>
      <c r="M84" s="16"/>
      <c r="N84" s="14"/>
      <c r="O84" s="7"/>
      <c r="Q84" s="14"/>
      <c r="R84" s="13"/>
      <c r="S84" s="12"/>
      <c r="T84" s="12"/>
    </row>
    <row r="85" spans="10:20">
      <c r="J85" s="17"/>
      <c r="K85" s="16"/>
      <c r="L85" s="16"/>
      <c r="M85" s="16"/>
      <c r="N85" s="14"/>
      <c r="O85" s="7"/>
      <c r="Q85" s="14"/>
      <c r="R85" s="13"/>
      <c r="S85" s="12"/>
      <c r="T85" s="12"/>
    </row>
    <row r="86" spans="10:20">
      <c r="J86" s="17"/>
      <c r="K86" s="16"/>
      <c r="L86" s="16"/>
      <c r="M86" s="16"/>
      <c r="N86" s="14"/>
      <c r="O86" s="7"/>
      <c r="Q86" s="14"/>
      <c r="R86" s="13"/>
      <c r="S86" s="12"/>
      <c r="T86" s="12"/>
    </row>
    <row r="87" spans="10:20">
      <c r="J87" s="17"/>
      <c r="K87" s="16"/>
      <c r="L87" s="16"/>
      <c r="M87" s="16"/>
      <c r="N87" s="14"/>
      <c r="O87" s="7"/>
      <c r="Q87" s="14"/>
      <c r="R87" s="13"/>
      <c r="S87" s="12"/>
      <c r="T87" s="12"/>
    </row>
    <row r="88" spans="10:20">
      <c r="J88" s="17"/>
      <c r="K88" s="16"/>
      <c r="L88" s="16"/>
      <c r="M88" s="16"/>
      <c r="N88" s="14"/>
      <c r="O88" s="7"/>
      <c r="Q88" s="14"/>
      <c r="R88" s="13"/>
      <c r="S88" s="12"/>
      <c r="T88" s="12"/>
    </row>
    <row r="89" spans="10:20">
      <c r="J89" s="17"/>
      <c r="K89" s="16"/>
      <c r="L89" s="16"/>
      <c r="M89" s="16"/>
      <c r="N89" s="14"/>
      <c r="O89" s="7"/>
      <c r="Q89" s="14"/>
      <c r="R89" s="13"/>
      <c r="S89" s="12"/>
      <c r="T89" s="12"/>
    </row>
    <row r="90" spans="10:20" ht="17.25" customHeight="1">
      <c r="J90" s="17"/>
      <c r="K90" s="16"/>
      <c r="L90" s="16"/>
      <c r="M90" s="16"/>
      <c r="N90" s="14"/>
      <c r="O90" s="7"/>
      <c r="Q90" s="14"/>
      <c r="R90" s="13"/>
      <c r="S90" s="12"/>
      <c r="T90" s="12"/>
    </row>
    <row r="91" spans="10:20">
      <c r="O91" s="7"/>
      <c r="Q91" s="14"/>
      <c r="R91" s="13"/>
      <c r="S91" s="12"/>
      <c r="T91" s="12"/>
    </row>
    <row r="92" spans="10:20">
      <c r="O92" s="7"/>
      <c r="Q92" s="14"/>
      <c r="R92" s="13"/>
      <c r="S92" s="12"/>
      <c r="T92" s="12"/>
    </row>
    <row r="93" spans="10:20">
      <c r="O93" s="7"/>
      <c r="Q93" s="14"/>
      <c r="R93" s="13"/>
      <c r="S93" s="12"/>
      <c r="T93" s="12"/>
    </row>
    <row r="94" spans="10:20">
      <c r="J94" s="17"/>
      <c r="K94" s="16"/>
      <c r="L94" s="16"/>
      <c r="M94" s="16"/>
      <c r="N94" s="14"/>
      <c r="O94" s="7"/>
      <c r="Q94" s="14"/>
      <c r="R94" s="13"/>
      <c r="S94" s="12"/>
      <c r="T94" s="12"/>
    </row>
    <row r="95" spans="10:20">
      <c r="J95" s="17"/>
      <c r="K95" s="16"/>
      <c r="L95" s="16"/>
      <c r="M95" s="16"/>
      <c r="N95" s="14"/>
      <c r="O95" s="7"/>
      <c r="Q95" s="14"/>
      <c r="R95" s="13"/>
      <c r="S95" s="12"/>
      <c r="T95" s="12"/>
    </row>
    <row r="96" spans="10:20">
      <c r="J96" s="17"/>
      <c r="K96" s="16"/>
      <c r="L96" s="16"/>
      <c r="M96" s="16"/>
      <c r="N96" s="14"/>
      <c r="O96" s="7"/>
      <c r="Q96" s="14"/>
      <c r="R96" s="13"/>
      <c r="S96" s="12"/>
      <c r="T96" s="12"/>
    </row>
    <row r="97" spans="10:20">
      <c r="J97" s="17"/>
      <c r="K97" s="16"/>
      <c r="L97" s="16"/>
      <c r="M97" s="16"/>
      <c r="N97" s="14"/>
      <c r="O97" s="7"/>
      <c r="Q97" s="14"/>
      <c r="R97" s="13"/>
      <c r="S97" s="12"/>
      <c r="T97" s="12"/>
    </row>
    <row r="98" spans="10:20">
      <c r="J98" s="17"/>
      <c r="K98" s="16"/>
      <c r="L98" s="16"/>
      <c r="M98" s="16"/>
      <c r="N98" s="14"/>
      <c r="O98" s="7"/>
      <c r="Q98" s="14"/>
      <c r="R98" s="13"/>
      <c r="S98" s="12"/>
      <c r="T98" s="12"/>
    </row>
    <row r="99" spans="10:20">
      <c r="J99" s="17"/>
      <c r="K99" s="16"/>
      <c r="L99" s="16"/>
      <c r="M99" s="16"/>
      <c r="N99" s="14"/>
      <c r="O99" s="7"/>
      <c r="Q99" s="14"/>
      <c r="R99" s="13"/>
      <c r="S99" s="12"/>
      <c r="T99" s="12"/>
    </row>
    <row r="100" spans="10:20">
      <c r="J100" s="17"/>
      <c r="K100" s="16"/>
      <c r="L100" s="16"/>
      <c r="M100" s="16"/>
      <c r="N100" s="14"/>
      <c r="O100" s="7"/>
      <c r="Q100" s="14"/>
      <c r="R100" s="13"/>
      <c r="S100" s="12"/>
      <c r="T100" s="12"/>
    </row>
    <row r="101" spans="10:20">
      <c r="J101" s="17"/>
      <c r="K101" s="16"/>
      <c r="L101" s="16"/>
      <c r="M101" s="16"/>
      <c r="N101" s="14"/>
      <c r="O101" s="7"/>
      <c r="Q101" s="14"/>
      <c r="R101" s="13"/>
      <c r="S101" s="12"/>
      <c r="T101" s="12"/>
    </row>
    <row r="102" spans="10:20">
      <c r="J102" s="17"/>
      <c r="K102" s="16"/>
      <c r="L102" s="16"/>
      <c r="M102" s="16"/>
      <c r="N102" s="14"/>
      <c r="O102" s="7"/>
      <c r="Q102" s="14"/>
      <c r="R102" s="13"/>
      <c r="S102" s="12"/>
      <c r="T102" s="12"/>
    </row>
    <row r="103" spans="10:20">
      <c r="J103" s="17"/>
      <c r="K103" s="16"/>
      <c r="L103" s="16"/>
      <c r="M103" s="16"/>
      <c r="N103" s="14"/>
      <c r="O103" s="7"/>
      <c r="Q103" s="14"/>
      <c r="R103" s="13"/>
      <c r="S103" s="12"/>
      <c r="T103" s="12"/>
    </row>
    <row r="104" spans="10:20">
      <c r="J104" s="17"/>
      <c r="K104" s="16"/>
      <c r="L104" s="16"/>
      <c r="M104" s="16"/>
      <c r="N104" s="14"/>
      <c r="O104" s="7"/>
      <c r="Q104" s="14"/>
      <c r="R104" s="13"/>
      <c r="S104" s="12"/>
      <c r="T104" s="12"/>
    </row>
    <row r="105" spans="10:20">
      <c r="J105" s="17"/>
      <c r="K105" s="16"/>
      <c r="L105" s="16"/>
      <c r="M105" s="16"/>
      <c r="N105" s="14"/>
      <c r="O105" s="7"/>
      <c r="Q105" s="14"/>
      <c r="R105" s="13"/>
      <c r="S105" s="12"/>
      <c r="T105" s="12"/>
    </row>
    <row r="106" spans="10:20">
      <c r="J106" s="17"/>
      <c r="K106" s="16"/>
      <c r="L106" s="16"/>
      <c r="M106" s="16"/>
      <c r="N106" s="14"/>
      <c r="O106" s="7"/>
      <c r="Q106" s="14"/>
      <c r="R106" s="13"/>
      <c r="S106" s="12"/>
      <c r="T106" s="12"/>
    </row>
    <row r="107" spans="10:20">
      <c r="J107" s="17"/>
      <c r="K107" s="16"/>
      <c r="L107" s="16"/>
      <c r="M107" s="16"/>
      <c r="N107" s="14"/>
      <c r="O107" s="7"/>
      <c r="Q107" s="14"/>
      <c r="R107" s="13"/>
      <c r="S107" s="12"/>
      <c r="T107" s="12"/>
    </row>
    <row r="108" spans="10:20">
      <c r="J108" s="17"/>
      <c r="K108" s="16"/>
      <c r="L108" s="16"/>
      <c r="M108" s="16"/>
      <c r="N108" s="14"/>
      <c r="O108" s="7"/>
      <c r="Q108" s="14"/>
      <c r="R108" s="13"/>
      <c r="S108" s="12"/>
      <c r="T108" s="12"/>
    </row>
    <row r="109" spans="10:20">
      <c r="M109" s="15"/>
      <c r="O109" s="7"/>
      <c r="Q109" s="14"/>
      <c r="R109" s="13"/>
      <c r="S109" s="12"/>
      <c r="T109" s="12"/>
    </row>
    <row r="110" spans="10:20">
      <c r="O110" s="7"/>
      <c r="Q110" s="14"/>
      <c r="R110" s="13"/>
      <c r="S110" s="12"/>
      <c r="T110" s="12"/>
    </row>
    <row r="111" spans="10:20">
      <c r="O111" s="7"/>
      <c r="Q111" s="14"/>
      <c r="R111" s="13"/>
      <c r="S111" s="12"/>
      <c r="T111" s="12"/>
    </row>
    <row r="112" spans="10:20">
      <c r="O112" s="7"/>
      <c r="Q112" s="14"/>
      <c r="R112" s="13"/>
      <c r="S112" s="12"/>
      <c r="T112" s="12"/>
    </row>
    <row r="113" spans="15:20">
      <c r="O113" s="7"/>
      <c r="Q113" s="14"/>
      <c r="R113" s="13"/>
      <c r="S113" s="12"/>
      <c r="T113" s="12"/>
    </row>
    <row r="114" spans="15:20">
      <c r="O114" s="7"/>
      <c r="Q114" s="14"/>
      <c r="R114" s="13"/>
      <c r="S114" s="12"/>
      <c r="T114" s="12"/>
    </row>
    <row r="115" spans="15:20">
      <c r="O115" s="7"/>
      <c r="Q115" s="14"/>
      <c r="R115" s="13"/>
      <c r="S115" s="12"/>
      <c r="T115" s="12"/>
    </row>
    <row r="116" spans="15:20">
      <c r="O116" s="7"/>
      <c r="Q116" s="14"/>
      <c r="R116" s="13"/>
      <c r="S116" s="12"/>
      <c r="T116" s="12"/>
    </row>
    <row r="117" spans="15:20">
      <c r="O117" s="7"/>
      <c r="Q117" s="14"/>
      <c r="R117" s="13"/>
      <c r="S117" s="12"/>
      <c r="T117" s="12"/>
    </row>
    <row r="118" spans="15:20">
      <c r="O118" s="7"/>
      <c r="Q118" s="14"/>
      <c r="R118" s="13"/>
      <c r="S118" s="12"/>
      <c r="T118" s="12"/>
    </row>
    <row r="119" spans="15:20">
      <c r="O119" s="7"/>
      <c r="Q119" s="14"/>
      <c r="R119" s="13"/>
      <c r="S119" s="12"/>
      <c r="T119" s="12"/>
    </row>
    <row r="120" spans="15:20">
      <c r="O120" s="7"/>
      <c r="Q120" s="14"/>
      <c r="R120" s="13"/>
      <c r="S120" s="12"/>
      <c r="T120" s="12"/>
    </row>
    <row r="121" spans="15:20">
      <c r="O121" s="7"/>
      <c r="Q121" s="14"/>
      <c r="R121" s="13"/>
      <c r="S121" s="12"/>
      <c r="T121" s="12"/>
    </row>
    <row r="122" spans="15:20">
      <c r="O122" s="7"/>
      <c r="Q122" s="14"/>
      <c r="R122" s="13"/>
      <c r="S122" s="12"/>
      <c r="T122" s="12"/>
    </row>
    <row r="123" spans="15:20">
      <c r="O123" s="7"/>
      <c r="Q123" s="14"/>
      <c r="R123" s="13"/>
      <c r="S123" s="12"/>
      <c r="T123" s="12"/>
    </row>
    <row r="124" spans="15:20">
      <c r="O124" s="7"/>
      <c r="Q124" s="14"/>
      <c r="R124" s="13"/>
      <c r="S124" s="12"/>
      <c r="T124" s="12"/>
    </row>
    <row r="125" spans="15:20">
      <c r="O125" s="7"/>
      <c r="Q125" s="14"/>
      <c r="R125" s="13"/>
      <c r="S125" s="12"/>
      <c r="T125" s="12"/>
    </row>
    <row r="126" spans="15:20">
      <c r="O126" s="7"/>
      <c r="Q126" s="14"/>
      <c r="R126" s="13"/>
      <c r="S126" s="12"/>
      <c r="T126" s="12"/>
    </row>
    <row r="127" spans="15:20">
      <c r="O127" s="7"/>
      <c r="Q127" s="14"/>
      <c r="R127" s="13"/>
      <c r="S127" s="12"/>
      <c r="T127" s="12"/>
    </row>
    <row r="128" spans="15:20">
      <c r="O128" s="7"/>
      <c r="Q128" s="14"/>
      <c r="R128" s="13"/>
      <c r="S128" s="12"/>
      <c r="T128" s="12"/>
    </row>
    <row r="129" spans="15:21">
      <c r="O129" s="7"/>
      <c r="R129" s="11"/>
      <c r="S129" s="10"/>
      <c r="T129" s="9"/>
      <c r="U129" s="8"/>
    </row>
    <row r="130" spans="15:21">
      <c r="O130" s="7"/>
    </row>
    <row r="131" spans="15:21">
      <c r="O131" s="7"/>
    </row>
    <row r="132" spans="15:21">
      <c r="O132" s="7"/>
    </row>
    <row r="133" spans="15:21">
      <c r="O133" s="7"/>
    </row>
    <row r="134" spans="15:21">
      <c r="O134" s="7"/>
    </row>
    <row r="135" spans="15:21">
      <c r="O135" s="7"/>
    </row>
    <row r="136" spans="15:21">
      <c r="O136" s="7"/>
    </row>
    <row r="137" spans="15:21">
      <c r="O137" s="7"/>
    </row>
    <row r="138" spans="15:21">
      <c r="O138" s="7"/>
    </row>
    <row r="139" spans="15:21">
      <c r="O139" s="7"/>
    </row>
    <row r="140" spans="15:21">
      <c r="O140" s="7"/>
    </row>
    <row r="141" spans="15:21">
      <c r="O141" s="7"/>
    </row>
    <row r="142" spans="15:21">
      <c r="O142" s="7"/>
    </row>
    <row r="143" spans="15:21">
      <c r="O143" s="7"/>
    </row>
    <row r="144" spans="15:21">
      <c r="O144" s="7"/>
    </row>
    <row r="145" spans="15:15">
      <c r="O145" s="7"/>
    </row>
    <row r="146" spans="15:15">
      <c r="O146" s="7"/>
    </row>
    <row r="147" spans="15:15">
      <c r="O147" s="7"/>
    </row>
    <row r="148" spans="15:15">
      <c r="O148" s="7"/>
    </row>
    <row r="149" spans="15:15">
      <c r="O149" s="7"/>
    </row>
    <row r="150" spans="15:15">
      <c r="O150" s="7"/>
    </row>
    <row r="151" spans="15:15">
      <c r="O151" s="7"/>
    </row>
    <row r="152" spans="15:15">
      <c r="O152" s="7"/>
    </row>
    <row r="153" spans="15:15">
      <c r="O153" s="7"/>
    </row>
    <row r="154" spans="15:15">
      <c r="O154" s="7"/>
    </row>
    <row r="155" spans="15:15">
      <c r="O155" s="7"/>
    </row>
    <row r="156" spans="15:15">
      <c r="O156" s="7"/>
    </row>
    <row r="157" spans="15:15">
      <c r="O157" s="7"/>
    </row>
    <row r="158" spans="15:15">
      <c r="O158" s="7"/>
    </row>
    <row r="159" spans="15:15">
      <c r="O159" s="7"/>
    </row>
    <row r="160" spans="15:15">
      <c r="O160" s="7"/>
    </row>
    <row r="161" spans="15:15">
      <c r="O161" s="7"/>
    </row>
    <row r="162" spans="15:15">
      <c r="O162" s="7"/>
    </row>
    <row r="163" spans="15:15">
      <c r="O163" s="7"/>
    </row>
    <row r="164" spans="15:15">
      <c r="O164" s="7"/>
    </row>
    <row r="165" spans="15:15">
      <c r="O165" s="7"/>
    </row>
    <row r="166" spans="15:15">
      <c r="O166" s="7"/>
    </row>
    <row r="167" spans="15:15">
      <c r="O167" s="7"/>
    </row>
    <row r="168" spans="15:15">
      <c r="O168" s="7"/>
    </row>
    <row r="169" spans="15:15">
      <c r="O169" s="7"/>
    </row>
  </sheetData>
  <mergeCells count="7">
    <mergeCell ref="A48:B48"/>
    <mergeCell ref="A31:F31"/>
    <mergeCell ref="A33:C33"/>
    <mergeCell ref="A40:C40"/>
    <mergeCell ref="A45:C45"/>
    <mergeCell ref="A39:B39"/>
    <mergeCell ref="A42:B42"/>
  </mergeCells>
  <hyperlinks>
    <hyperlink ref="A54:C54" location="'ВЫБОР РАЙОНА'!A1" display="Назад к выбору района" xr:uid="{00000000-0004-0000-05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4" tint="-0.249977111117893"/>
  </sheetPr>
  <dimension ref="A1:V180"/>
  <sheetViews>
    <sheetView showGridLines="0" showRowColHeaders="0" zoomScale="62" workbookViewId="0">
      <selection activeCell="T110" sqref="T110:U110"/>
    </sheetView>
  </sheetViews>
  <sheetFormatPr defaultColWidth="9.140625" defaultRowHeight="15"/>
  <cols>
    <col min="1" max="1" width="23.42578125" style="61" customWidth="1"/>
    <col min="2" max="2" width="16.7109375" style="61" customWidth="1"/>
    <col min="3" max="3" width="14.42578125" style="61" customWidth="1"/>
    <col min="4" max="4" width="18.42578125" style="61" customWidth="1"/>
    <col min="5" max="6" width="17.7109375" style="61" customWidth="1"/>
    <col min="7" max="8" width="9.140625" style="61"/>
    <col min="9" max="9" width="6" style="31" customWidth="1"/>
    <col min="10" max="10" width="25.42578125" style="31" customWidth="1"/>
    <col min="11" max="11" width="26.140625" style="31" customWidth="1"/>
    <col min="12" max="13" width="8.42578125" style="31" customWidth="1"/>
    <col min="14" max="14" width="12.42578125" style="31" customWidth="1"/>
    <col min="15" max="15" width="9.140625" style="61"/>
    <col min="16" max="16" width="6.42578125" style="31" customWidth="1"/>
    <col min="17" max="17" width="20" style="31" customWidth="1"/>
    <col min="18" max="18" width="23.7109375" style="31" customWidth="1"/>
    <col min="19" max="20" width="9.140625" style="31"/>
    <col min="21" max="21" width="13.140625" style="31" customWidth="1"/>
    <col min="22" max="16384" width="9.140625" style="61"/>
  </cols>
  <sheetData>
    <row r="1" spans="9:22" ht="33" thickTop="1" thickBot="1">
      <c r="I1" s="315" t="s">
        <v>37</v>
      </c>
      <c r="J1" s="315" t="s">
        <v>36</v>
      </c>
      <c r="K1" s="315" t="s">
        <v>35</v>
      </c>
      <c r="L1" s="315" t="s">
        <v>34</v>
      </c>
      <c r="M1" s="315" t="s">
        <v>20</v>
      </c>
      <c r="N1" s="315" t="s">
        <v>33</v>
      </c>
      <c r="P1" s="165" t="s">
        <v>37</v>
      </c>
      <c r="Q1" s="165" t="s">
        <v>36</v>
      </c>
      <c r="R1" s="165" t="s">
        <v>35</v>
      </c>
      <c r="S1" s="165" t="s">
        <v>34</v>
      </c>
      <c r="T1" s="165" t="s">
        <v>20</v>
      </c>
      <c r="U1" s="165" t="s">
        <v>33</v>
      </c>
    </row>
    <row r="2" spans="9:22" ht="16.5" thickTop="1" thickBot="1">
      <c r="I2" s="303">
        <v>1</v>
      </c>
      <c r="J2" s="303" t="s">
        <v>1122</v>
      </c>
      <c r="K2" s="303" t="s">
        <v>1123</v>
      </c>
      <c r="L2" s="303" t="s">
        <v>1124</v>
      </c>
      <c r="M2" s="303">
        <v>13</v>
      </c>
      <c r="N2" s="178">
        <v>570</v>
      </c>
      <c r="P2" s="141">
        <v>1</v>
      </c>
      <c r="Q2" s="310" t="s">
        <v>525</v>
      </c>
      <c r="R2" s="308" t="s">
        <v>559</v>
      </c>
      <c r="S2" s="308">
        <v>2</v>
      </c>
      <c r="T2" s="308">
        <v>11</v>
      </c>
      <c r="U2" s="274">
        <f t="shared" ref="U2:U35" si="0">T2*36</f>
        <v>396</v>
      </c>
    </row>
    <row r="3" spans="9:22" ht="31.5" thickTop="1" thickBot="1">
      <c r="I3" s="303">
        <v>2</v>
      </c>
      <c r="J3" s="303" t="s">
        <v>1122</v>
      </c>
      <c r="K3" s="303" t="s">
        <v>1125</v>
      </c>
      <c r="L3" s="303" t="s">
        <v>1126</v>
      </c>
      <c r="M3" s="303">
        <v>35</v>
      </c>
      <c r="N3" s="178">
        <v>1546</v>
      </c>
      <c r="P3" s="141">
        <v>2</v>
      </c>
      <c r="Q3" s="310" t="s">
        <v>525</v>
      </c>
      <c r="R3" s="308" t="s">
        <v>559</v>
      </c>
      <c r="S3" s="308">
        <v>9</v>
      </c>
      <c r="T3" s="308">
        <v>16</v>
      </c>
      <c r="U3" s="274">
        <f t="shared" si="0"/>
        <v>576</v>
      </c>
    </row>
    <row r="4" spans="9:22" ht="17.25" thickTop="1" thickBot="1">
      <c r="I4" s="304"/>
      <c r="J4" s="305"/>
      <c r="K4" s="141"/>
      <c r="L4" s="141"/>
      <c r="M4" s="316">
        <f>SUM(M2:M3)</f>
        <v>48</v>
      </c>
      <c r="N4" s="316">
        <f>SUM(N2:N3)</f>
        <v>2116</v>
      </c>
      <c r="P4" s="141">
        <v>3</v>
      </c>
      <c r="Q4" s="310" t="s">
        <v>525</v>
      </c>
      <c r="R4" s="308" t="s">
        <v>494</v>
      </c>
      <c r="S4" s="308" t="s">
        <v>137</v>
      </c>
      <c r="T4" s="308">
        <v>17</v>
      </c>
      <c r="U4" s="274">
        <f t="shared" si="0"/>
        <v>612</v>
      </c>
    </row>
    <row r="5" spans="9:22" ht="16.5" thickTop="1" thickBot="1">
      <c r="P5" s="141">
        <v>4</v>
      </c>
      <c r="Q5" s="310" t="s">
        <v>525</v>
      </c>
      <c r="R5" s="308" t="s">
        <v>494</v>
      </c>
      <c r="S5" s="308" t="s">
        <v>250</v>
      </c>
      <c r="T5" s="308">
        <v>5</v>
      </c>
      <c r="U5" s="274">
        <f t="shared" si="0"/>
        <v>180</v>
      </c>
    </row>
    <row r="6" spans="9:22" ht="17.25" customHeight="1" thickTop="1" thickBot="1">
      <c r="I6" s="315" t="s">
        <v>37</v>
      </c>
      <c r="J6" s="315" t="s">
        <v>36</v>
      </c>
      <c r="K6" s="315" t="s">
        <v>35</v>
      </c>
      <c r="L6" s="315" t="s">
        <v>34</v>
      </c>
      <c r="M6" s="315" t="s">
        <v>20</v>
      </c>
      <c r="N6" s="315" t="s">
        <v>33</v>
      </c>
      <c r="O6" s="24"/>
      <c r="P6" s="141">
        <v>5</v>
      </c>
      <c r="Q6" s="310" t="s">
        <v>525</v>
      </c>
      <c r="R6" s="308" t="s">
        <v>494</v>
      </c>
      <c r="S6" s="308" t="s">
        <v>76</v>
      </c>
      <c r="T6" s="308">
        <v>7</v>
      </c>
      <c r="U6" s="274">
        <f t="shared" si="0"/>
        <v>252</v>
      </c>
      <c r="V6" s="60"/>
    </row>
    <row r="7" spans="9:22" ht="17.25" thickTop="1" thickBot="1">
      <c r="I7" s="304">
        <v>1</v>
      </c>
      <c r="J7" s="177" t="s">
        <v>9</v>
      </c>
      <c r="K7" s="289" t="s">
        <v>990</v>
      </c>
      <c r="L7" s="141" t="s">
        <v>994</v>
      </c>
      <c r="M7" s="141">
        <v>2</v>
      </c>
      <c r="N7" s="141">
        <v>102</v>
      </c>
      <c r="O7" s="24"/>
      <c r="P7" s="141">
        <v>6</v>
      </c>
      <c r="Q7" s="310" t="s">
        <v>525</v>
      </c>
      <c r="R7" s="308" t="s">
        <v>494</v>
      </c>
      <c r="S7" s="308" t="s">
        <v>190</v>
      </c>
      <c r="T7" s="308">
        <v>3</v>
      </c>
      <c r="U7" s="274">
        <f t="shared" si="0"/>
        <v>108</v>
      </c>
      <c r="V7" s="60"/>
    </row>
    <row r="8" spans="9:22" ht="17.25" thickTop="1" thickBot="1">
      <c r="I8" s="304">
        <v>2</v>
      </c>
      <c r="J8" s="177" t="s">
        <v>9</v>
      </c>
      <c r="K8" s="289" t="s">
        <v>990</v>
      </c>
      <c r="L8" s="141" t="s">
        <v>993</v>
      </c>
      <c r="M8" s="141">
        <v>10</v>
      </c>
      <c r="N8" s="141">
        <v>401</v>
      </c>
      <c r="O8" s="24"/>
      <c r="P8" s="141">
        <v>7</v>
      </c>
      <c r="Q8" s="310" t="s">
        <v>525</v>
      </c>
      <c r="R8" s="308" t="s">
        <v>494</v>
      </c>
      <c r="S8" s="308" t="s">
        <v>556</v>
      </c>
      <c r="T8" s="308">
        <v>4</v>
      </c>
      <c r="U8" s="274">
        <f t="shared" si="0"/>
        <v>144</v>
      </c>
      <c r="V8" s="60"/>
    </row>
    <row r="9" spans="9:22" ht="17.25" thickTop="1" thickBot="1">
      <c r="I9" s="304">
        <v>3</v>
      </c>
      <c r="J9" s="177" t="s">
        <v>9</v>
      </c>
      <c r="K9" s="289" t="s">
        <v>990</v>
      </c>
      <c r="L9" s="141" t="s">
        <v>992</v>
      </c>
      <c r="M9" s="141">
        <v>2</v>
      </c>
      <c r="N9" s="141">
        <v>101</v>
      </c>
      <c r="O9" s="24"/>
      <c r="P9" s="141">
        <v>8</v>
      </c>
      <c r="Q9" s="310" t="s">
        <v>525</v>
      </c>
      <c r="R9" s="308" t="s">
        <v>494</v>
      </c>
      <c r="S9" s="308" t="s">
        <v>71</v>
      </c>
      <c r="T9" s="308">
        <v>7</v>
      </c>
      <c r="U9" s="274">
        <f t="shared" si="0"/>
        <v>252</v>
      </c>
      <c r="V9" s="60"/>
    </row>
    <row r="10" spans="9:22" ht="17.25" thickTop="1" thickBot="1">
      <c r="I10" s="304">
        <v>4</v>
      </c>
      <c r="J10" s="177" t="s">
        <v>9</v>
      </c>
      <c r="K10" s="289" t="s">
        <v>990</v>
      </c>
      <c r="L10" s="141" t="s">
        <v>991</v>
      </c>
      <c r="M10" s="141">
        <v>22</v>
      </c>
      <c r="N10" s="141">
        <v>705</v>
      </c>
      <c r="O10" s="24"/>
      <c r="P10" s="141">
        <v>9</v>
      </c>
      <c r="Q10" s="310" t="s">
        <v>525</v>
      </c>
      <c r="R10" s="308" t="s">
        <v>511</v>
      </c>
      <c r="S10" s="308" t="s">
        <v>554</v>
      </c>
      <c r="T10" s="308">
        <v>4</v>
      </c>
      <c r="U10" s="310">
        <f t="shared" si="0"/>
        <v>144</v>
      </c>
      <c r="V10" s="60"/>
    </row>
    <row r="11" spans="9:22" ht="17.25" thickTop="1" thickBot="1">
      <c r="I11" s="304">
        <v>5</v>
      </c>
      <c r="J11" s="177" t="s">
        <v>9</v>
      </c>
      <c r="K11" s="289" t="s">
        <v>990</v>
      </c>
      <c r="L11" s="141" t="s">
        <v>989</v>
      </c>
      <c r="M11" s="141">
        <v>4</v>
      </c>
      <c r="N11" s="141">
        <v>248</v>
      </c>
      <c r="O11" s="24"/>
      <c r="P11" s="141">
        <v>10</v>
      </c>
      <c r="Q11" s="310" t="s">
        <v>525</v>
      </c>
      <c r="R11" s="308" t="s">
        <v>511</v>
      </c>
      <c r="S11" s="308" t="s">
        <v>160</v>
      </c>
      <c r="T11" s="308">
        <v>6</v>
      </c>
      <c r="U11" s="310">
        <f t="shared" si="0"/>
        <v>216</v>
      </c>
      <c r="V11" s="60"/>
    </row>
    <row r="12" spans="9:22" ht="17.25" thickTop="1" thickBot="1">
      <c r="I12" s="304">
        <v>6</v>
      </c>
      <c r="J12" s="177" t="s">
        <v>9</v>
      </c>
      <c r="K12" s="141" t="s">
        <v>511</v>
      </c>
      <c r="L12" s="141" t="s">
        <v>988</v>
      </c>
      <c r="M12" s="141">
        <v>8</v>
      </c>
      <c r="N12" s="141">
        <v>231</v>
      </c>
      <c r="O12" s="24"/>
      <c r="P12" s="141">
        <v>11</v>
      </c>
      <c r="Q12" s="310" t="s">
        <v>525</v>
      </c>
      <c r="R12" s="308" t="s">
        <v>511</v>
      </c>
      <c r="S12" s="308" t="s">
        <v>495</v>
      </c>
      <c r="T12" s="308">
        <v>3</v>
      </c>
      <c r="U12" s="274">
        <f t="shared" si="0"/>
        <v>108</v>
      </c>
      <c r="V12" s="60"/>
    </row>
    <row r="13" spans="9:22" ht="17.25" thickTop="1" thickBot="1">
      <c r="I13" s="304">
        <v>7</v>
      </c>
      <c r="J13" s="177" t="s">
        <v>9</v>
      </c>
      <c r="K13" s="141" t="s">
        <v>511</v>
      </c>
      <c r="L13" s="141" t="s">
        <v>987</v>
      </c>
      <c r="M13" s="141">
        <v>6</v>
      </c>
      <c r="N13" s="141">
        <v>193</v>
      </c>
      <c r="O13" s="24"/>
      <c r="P13" s="141">
        <v>12</v>
      </c>
      <c r="Q13" s="310" t="s">
        <v>525</v>
      </c>
      <c r="R13" s="308" t="s">
        <v>511</v>
      </c>
      <c r="S13" s="308" t="s">
        <v>193</v>
      </c>
      <c r="T13" s="308">
        <v>6</v>
      </c>
      <c r="U13" s="274">
        <f t="shared" si="0"/>
        <v>216</v>
      </c>
      <c r="V13" s="60"/>
    </row>
    <row r="14" spans="9:22" ht="17.25" thickTop="1" thickBot="1">
      <c r="I14" s="304">
        <v>8</v>
      </c>
      <c r="J14" s="177" t="s">
        <v>9</v>
      </c>
      <c r="K14" s="141" t="s">
        <v>511</v>
      </c>
      <c r="L14" s="141" t="s">
        <v>986</v>
      </c>
      <c r="M14" s="141">
        <v>6</v>
      </c>
      <c r="N14" s="141">
        <v>197</v>
      </c>
      <c r="O14" s="24"/>
      <c r="P14" s="141">
        <v>13</v>
      </c>
      <c r="Q14" s="310" t="s">
        <v>525</v>
      </c>
      <c r="R14" s="308" t="s">
        <v>511</v>
      </c>
      <c r="S14" s="308" t="s">
        <v>96</v>
      </c>
      <c r="T14" s="308">
        <v>9</v>
      </c>
      <c r="U14" s="274">
        <f t="shared" si="0"/>
        <v>324</v>
      </c>
      <c r="V14" s="60"/>
    </row>
    <row r="15" spans="9:22" ht="17.25" thickTop="1" thickBot="1">
      <c r="I15" s="304">
        <v>9</v>
      </c>
      <c r="J15" s="177" t="s">
        <v>9</v>
      </c>
      <c r="K15" s="141" t="s">
        <v>511</v>
      </c>
      <c r="L15" s="141" t="s">
        <v>985</v>
      </c>
      <c r="M15" s="141">
        <v>2</v>
      </c>
      <c r="N15" s="141">
        <v>106</v>
      </c>
      <c r="O15" s="24"/>
      <c r="P15" s="141">
        <v>14</v>
      </c>
      <c r="Q15" s="310" t="s">
        <v>525</v>
      </c>
      <c r="R15" s="308" t="s">
        <v>511</v>
      </c>
      <c r="S15" s="308">
        <v>26</v>
      </c>
      <c r="T15" s="308">
        <v>1</v>
      </c>
      <c r="U15" s="274">
        <f t="shared" si="0"/>
        <v>36</v>
      </c>
      <c r="V15" s="60"/>
    </row>
    <row r="16" spans="9:22" ht="17.25" thickTop="1" thickBot="1">
      <c r="I16" s="304"/>
      <c r="J16" s="305"/>
      <c r="K16" s="141"/>
      <c r="L16" s="141"/>
      <c r="M16" s="316">
        <f>SUM(M7:M15)</f>
        <v>62</v>
      </c>
      <c r="N16" s="316">
        <f>SUM(N7:N15)</f>
        <v>2284</v>
      </c>
      <c r="O16" s="24"/>
      <c r="P16" s="141">
        <v>15</v>
      </c>
      <c r="Q16" s="310" t="s">
        <v>525</v>
      </c>
      <c r="R16" s="308" t="s">
        <v>511</v>
      </c>
      <c r="S16" s="308" t="s">
        <v>136</v>
      </c>
      <c r="T16" s="308">
        <v>8</v>
      </c>
      <c r="U16" s="274">
        <f t="shared" si="0"/>
        <v>288</v>
      </c>
      <c r="V16" s="60"/>
    </row>
    <row r="17" spans="9:22" ht="16.5" thickTop="1" thickBot="1">
      <c r="O17" s="24"/>
      <c r="P17" s="141">
        <v>16</v>
      </c>
      <c r="Q17" s="310" t="s">
        <v>525</v>
      </c>
      <c r="R17" s="308" t="s">
        <v>505</v>
      </c>
      <c r="S17" s="308" t="s">
        <v>547</v>
      </c>
      <c r="T17" s="308">
        <v>4</v>
      </c>
      <c r="U17" s="274">
        <f t="shared" si="0"/>
        <v>144</v>
      </c>
      <c r="V17" s="60"/>
    </row>
    <row r="18" spans="9:22" ht="16.5" thickTop="1" thickBot="1">
      <c r="I18" s="165" t="s">
        <v>37</v>
      </c>
      <c r="J18" s="165" t="s">
        <v>36</v>
      </c>
      <c r="K18" s="165" t="s">
        <v>35</v>
      </c>
      <c r="L18" s="165" t="s">
        <v>34</v>
      </c>
      <c r="M18" s="165" t="s">
        <v>20</v>
      </c>
      <c r="N18" s="165" t="s">
        <v>33</v>
      </c>
      <c r="O18" s="24"/>
      <c r="P18" s="141">
        <v>17</v>
      </c>
      <c r="Q18" s="310" t="s">
        <v>525</v>
      </c>
      <c r="R18" s="308" t="s">
        <v>494</v>
      </c>
      <c r="S18" s="308" t="s">
        <v>546</v>
      </c>
      <c r="T18" s="308">
        <v>5</v>
      </c>
      <c r="U18" s="274">
        <f t="shared" si="0"/>
        <v>180</v>
      </c>
      <c r="V18" s="60"/>
    </row>
    <row r="19" spans="9:22" ht="16.5" customHeight="1" thickTop="1" thickBot="1">
      <c r="I19" s="141">
        <v>1</v>
      </c>
      <c r="J19" s="178" t="s">
        <v>519</v>
      </c>
      <c r="K19" s="167" t="s">
        <v>552</v>
      </c>
      <c r="L19" s="167" t="s">
        <v>561</v>
      </c>
      <c r="M19" s="167">
        <v>8</v>
      </c>
      <c r="N19" s="178">
        <f t="shared" ref="N19:N53" si="1">M19*36</f>
        <v>288</v>
      </c>
      <c r="O19" s="24"/>
      <c r="P19" s="141">
        <v>18</v>
      </c>
      <c r="Q19" s="310" t="s">
        <v>525</v>
      </c>
      <c r="R19" s="308" t="s">
        <v>487</v>
      </c>
      <c r="S19" s="308" t="s">
        <v>239</v>
      </c>
      <c r="T19" s="308">
        <v>4</v>
      </c>
      <c r="U19" s="274">
        <f t="shared" si="0"/>
        <v>144</v>
      </c>
      <c r="V19" s="60"/>
    </row>
    <row r="20" spans="9:22" ht="16.5" thickTop="1" thickBot="1">
      <c r="I20" s="141">
        <v>2</v>
      </c>
      <c r="J20" s="178" t="s">
        <v>519</v>
      </c>
      <c r="K20" s="167" t="s">
        <v>552</v>
      </c>
      <c r="L20" s="167" t="s">
        <v>560</v>
      </c>
      <c r="M20" s="167">
        <v>6</v>
      </c>
      <c r="N20" s="178">
        <f t="shared" si="1"/>
        <v>216</v>
      </c>
      <c r="O20" s="24"/>
      <c r="P20" s="141">
        <v>19</v>
      </c>
      <c r="Q20" s="310" t="s">
        <v>525</v>
      </c>
      <c r="R20" s="308" t="s">
        <v>487</v>
      </c>
      <c r="S20" s="308" t="s">
        <v>238</v>
      </c>
      <c r="T20" s="308">
        <v>4</v>
      </c>
      <c r="U20" s="274">
        <f t="shared" si="0"/>
        <v>144</v>
      </c>
      <c r="V20" s="60"/>
    </row>
    <row r="21" spans="9:22" ht="16.5" thickTop="1" thickBot="1">
      <c r="I21" s="141">
        <v>3</v>
      </c>
      <c r="J21" s="178" t="s">
        <v>519</v>
      </c>
      <c r="K21" s="167" t="s">
        <v>552</v>
      </c>
      <c r="L21" s="167" t="s">
        <v>558</v>
      </c>
      <c r="M21" s="167">
        <v>5</v>
      </c>
      <c r="N21" s="178">
        <f t="shared" si="1"/>
        <v>180</v>
      </c>
      <c r="O21" s="24"/>
      <c r="P21" s="141">
        <v>20</v>
      </c>
      <c r="Q21" s="310" t="s">
        <v>525</v>
      </c>
      <c r="R21" s="274" t="s">
        <v>539</v>
      </c>
      <c r="S21" s="274" t="s">
        <v>538</v>
      </c>
      <c r="T21" s="274">
        <v>1</v>
      </c>
      <c r="U21" s="274">
        <f t="shared" si="0"/>
        <v>36</v>
      </c>
      <c r="V21" s="60"/>
    </row>
    <row r="22" spans="9:22" ht="16.5" thickTop="1" thickBot="1">
      <c r="I22" s="141">
        <v>4</v>
      </c>
      <c r="J22" s="178" t="s">
        <v>519</v>
      </c>
      <c r="K22" s="167" t="s">
        <v>552</v>
      </c>
      <c r="L22" s="167" t="s">
        <v>557</v>
      </c>
      <c r="M22" s="167">
        <v>6</v>
      </c>
      <c r="N22" s="178">
        <f t="shared" si="1"/>
        <v>216</v>
      </c>
      <c r="O22" s="24"/>
      <c r="P22" s="141">
        <v>21</v>
      </c>
      <c r="Q22" s="310" t="s">
        <v>525</v>
      </c>
      <c r="R22" s="274" t="s">
        <v>445</v>
      </c>
      <c r="S22" s="274" t="s">
        <v>536</v>
      </c>
      <c r="T22" s="274">
        <v>1</v>
      </c>
      <c r="U22" s="274">
        <f t="shared" si="0"/>
        <v>36</v>
      </c>
      <c r="V22" s="60"/>
    </row>
    <row r="23" spans="9:22" ht="16.5" thickTop="1" thickBot="1">
      <c r="I23" s="141">
        <v>5</v>
      </c>
      <c r="J23" s="178" t="s">
        <v>519</v>
      </c>
      <c r="K23" s="167" t="s">
        <v>552</v>
      </c>
      <c r="L23" s="167" t="s">
        <v>172</v>
      </c>
      <c r="M23" s="167">
        <v>6</v>
      </c>
      <c r="N23" s="178">
        <f t="shared" si="1"/>
        <v>216</v>
      </c>
      <c r="O23" s="24"/>
      <c r="P23" s="141">
        <v>22</v>
      </c>
      <c r="Q23" s="310" t="s">
        <v>525</v>
      </c>
      <c r="R23" s="274" t="s">
        <v>445</v>
      </c>
      <c r="S23" s="274" t="s">
        <v>535</v>
      </c>
      <c r="T23" s="274">
        <v>1</v>
      </c>
      <c r="U23" s="274">
        <f t="shared" si="0"/>
        <v>36</v>
      </c>
      <c r="V23" s="60"/>
    </row>
    <row r="24" spans="9:22" ht="16.5" thickTop="1" thickBot="1">
      <c r="I24" s="141">
        <v>6</v>
      </c>
      <c r="J24" s="178" t="s">
        <v>519</v>
      </c>
      <c r="K24" s="167" t="s">
        <v>466</v>
      </c>
      <c r="L24" s="167" t="s">
        <v>537</v>
      </c>
      <c r="M24" s="167">
        <v>6</v>
      </c>
      <c r="N24" s="178">
        <f t="shared" si="1"/>
        <v>216</v>
      </c>
      <c r="O24" s="24"/>
      <c r="P24" s="141">
        <v>23</v>
      </c>
      <c r="Q24" s="310" t="s">
        <v>525</v>
      </c>
      <c r="R24" s="274" t="s">
        <v>445</v>
      </c>
      <c r="S24" s="274" t="s">
        <v>533</v>
      </c>
      <c r="T24" s="274">
        <v>6</v>
      </c>
      <c r="U24" s="274">
        <f t="shared" si="0"/>
        <v>216</v>
      </c>
      <c r="V24" s="60"/>
    </row>
    <row r="25" spans="9:22" ht="16.5" thickTop="1" thickBot="1">
      <c r="I25" s="141">
        <v>7</v>
      </c>
      <c r="J25" s="178" t="s">
        <v>519</v>
      </c>
      <c r="K25" s="167" t="s">
        <v>466</v>
      </c>
      <c r="L25" s="167" t="s">
        <v>209</v>
      </c>
      <c r="M25" s="167">
        <v>6</v>
      </c>
      <c r="N25" s="178">
        <f t="shared" si="1"/>
        <v>216</v>
      </c>
      <c r="O25" s="24"/>
      <c r="P25" s="141">
        <v>24</v>
      </c>
      <c r="Q25" s="310" t="s">
        <v>525</v>
      </c>
      <c r="R25" s="274" t="s">
        <v>445</v>
      </c>
      <c r="S25" s="274" t="s">
        <v>532</v>
      </c>
      <c r="T25" s="274">
        <v>7</v>
      </c>
      <c r="U25" s="274">
        <f t="shared" si="0"/>
        <v>252</v>
      </c>
      <c r="V25" s="60"/>
    </row>
    <row r="26" spans="9:22" ht="16.5" thickTop="1" thickBot="1">
      <c r="I26" s="141">
        <v>8</v>
      </c>
      <c r="J26" s="178" t="s">
        <v>519</v>
      </c>
      <c r="K26" s="167" t="s">
        <v>518</v>
      </c>
      <c r="L26" s="167">
        <v>20</v>
      </c>
      <c r="M26" s="167">
        <v>7</v>
      </c>
      <c r="N26" s="178">
        <f t="shared" si="1"/>
        <v>252</v>
      </c>
      <c r="O26" s="24"/>
      <c r="P26" s="141">
        <v>25</v>
      </c>
      <c r="Q26" s="310" t="s">
        <v>525</v>
      </c>
      <c r="R26" s="274" t="s">
        <v>524</v>
      </c>
      <c r="S26" s="274" t="s">
        <v>531</v>
      </c>
      <c r="T26" s="274">
        <v>7</v>
      </c>
      <c r="U26" s="274">
        <f t="shared" si="0"/>
        <v>252</v>
      </c>
      <c r="V26" s="60"/>
    </row>
    <row r="27" spans="9:22" ht="16.5" thickTop="1" thickBot="1">
      <c r="I27" s="141">
        <v>9</v>
      </c>
      <c r="J27" s="178" t="s">
        <v>519</v>
      </c>
      <c r="K27" s="167" t="s">
        <v>518</v>
      </c>
      <c r="L27" s="167">
        <v>3</v>
      </c>
      <c r="M27" s="167">
        <v>6</v>
      </c>
      <c r="N27" s="178">
        <f t="shared" si="1"/>
        <v>216</v>
      </c>
      <c r="O27" s="24"/>
      <c r="P27" s="141">
        <v>26</v>
      </c>
      <c r="Q27" s="310" t="s">
        <v>525</v>
      </c>
      <c r="R27" s="274" t="s">
        <v>524</v>
      </c>
      <c r="S27" s="274" t="s">
        <v>529</v>
      </c>
      <c r="T27" s="274">
        <v>11</v>
      </c>
      <c r="U27" s="274">
        <f t="shared" si="0"/>
        <v>396</v>
      </c>
      <c r="V27" s="60"/>
    </row>
    <row r="28" spans="9:22" ht="31.5" thickTop="1" thickBot="1">
      <c r="I28" s="141">
        <v>10</v>
      </c>
      <c r="J28" s="178" t="s">
        <v>519</v>
      </c>
      <c r="K28" s="167" t="s">
        <v>518</v>
      </c>
      <c r="L28" s="167" t="s">
        <v>555</v>
      </c>
      <c r="M28" s="167">
        <v>5</v>
      </c>
      <c r="N28" s="178">
        <f t="shared" si="1"/>
        <v>180</v>
      </c>
      <c r="O28" s="24"/>
      <c r="P28" s="141">
        <v>27</v>
      </c>
      <c r="Q28" s="310" t="s">
        <v>525</v>
      </c>
      <c r="R28" s="274" t="s">
        <v>524</v>
      </c>
      <c r="S28" s="274" t="s">
        <v>527</v>
      </c>
      <c r="T28" s="274">
        <v>3</v>
      </c>
      <c r="U28" s="274">
        <f t="shared" si="0"/>
        <v>108</v>
      </c>
      <c r="V28" s="60"/>
    </row>
    <row r="29" spans="9:22" ht="16.5" thickTop="1" thickBot="1">
      <c r="I29" s="141">
        <v>11</v>
      </c>
      <c r="J29" s="178" t="s">
        <v>519</v>
      </c>
      <c r="K29" s="167" t="s">
        <v>518</v>
      </c>
      <c r="L29" s="167" t="s">
        <v>553</v>
      </c>
      <c r="M29" s="167">
        <v>1</v>
      </c>
      <c r="N29" s="178">
        <f t="shared" si="1"/>
        <v>36</v>
      </c>
      <c r="O29" s="24"/>
      <c r="P29" s="141">
        <v>28</v>
      </c>
      <c r="Q29" s="310" t="s">
        <v>525</v>
      </c>
      <c r="R29" s="274" t="s">
        <v>524</v>
      </c>
      <c r="S29" s="274" t="s">
        <v>523</v>
      </c>
      <c r="T29" s="274">
        <v>4</v>
      </c>
      <c r="U29" s="274">
        <f t="shared" si="0"/>
        <v>144</v>
      </c>
      <c r="V29" s="60"/>
    </row>
    <row r="30" spans="9:22" ht="16.5" thickTop="1" thickBot="1">
      <c r="I30" s="141">
        <v>12</v>
      </c>
      <c r="J30" s="178" t="s">
        <v>519</v>
      </c>
      <c r="K30" s="167" t="s">
        <v>518</v>
      </c>
      <c r="L30" s="167" t="s">
        <v>478</v>
      </c>
      <c r="M30" s="167">
        <v>4</v>
      </c>
      <c r="N30" s="178">
        <f t="shared" si="1"/>
        <v>144</v>
      </c>
      <c r="O30" s="24"/>
      <c r="P30" s="141">
        <v>29</v>
      </c>
      <c r="Q30" s="310" t="s">
        <v>525</v>
      </c>
      <c r="R30" s="308" t="s">
        <v>559</v>
      </c>
      <c r="S30" s="274" t="s">
        <v>74</v>
      </c>
      <c r="T30" s="274">
        <v>11</v>
      </c>
      <c r="U30" s="274">
        <f t="shared" si="0"/>
        <v>396</v>
      </c>
      <c r="V30" s="60"/>
    </row>
    <row r="31" spans="9:22" ht="16.5" thickTop="1" thickBot="1">
      <c r="I31" s="141">
        <v>13</v>
      </c>
      <c r="J31" s="178" t="s">
        <v>519</v>
      </c>
      <c r="K31" s="167" t="s">
        <v>552</v>
      </c>
      <c r="L31" s="167" t="s">
        <v>551</v>
      </c>
      <c r="M31" s="167">
        <v>0</v>
      </c>
      <c r="N31" s="178">
        <f t="shared" si="1"/>
        <v>0</v>
      </c>
      <c r="O31" s="24"/>
      <c r="P31" s="141">
        <v>30</v>
      </c>
      <c r="Q31" s="310" t="s">
        <v>525</v>
      </c>
      <c r="R31" s="274" t="s">
        <v>511</v>
      </c>
      <c r="S31" s="311" t="s">
        <v>1037</v>
      </c>
      <c r="T31" s="274">
        <v>7</v>
      </c>
      <c r="U31" s="274">
        <f t="shared" si="0"/>
        <v>252</v>
      </c>
      <c r="V31" s="60"/>
    </row>
    <row r="32" spans="9:22" ht="16.5" thickTop="1" thickBot="1">
      <c r="I32" s="141">
        <v>14</v>
      </c>
      <c r="J32" s="178" t="s">
        <v>519</v>
      </c>
      <c r="K32" s="167" t="s">
        <v>466</v>
      </c>
      <c r="L32" s="167" t="s">
        <v>550</v>
      </c>
      <c r="M32" s="167">
        <v>4</v>
      </c>
      <c r="N32" s="178">
        <f t="shared" si="1"/>
        <v>144</v>
      </c>
      <c r="O32" s="24"/>
      <c r="P32" s="141">
        <v>31</v>
      </c>
      <c r="Q32" s="310" t="s">
        <v>525</v>
      </c>
      <c r="R32" s="274" t="s">
        <v>511</v>
      </c>
      <c r="S32" s="274" t="s">
        <v>253</v>
      </c>
      <c r="T32" s="274">
        <v>1</v>
      </c>
      <c r="U32" s="274">
        <f t="shared" si="0"/>
        <v>36</v>
      </c>
      <c r="V32" s="60"/>
    </row>
    <row r="33" spans="1:22" ht="16.5" thickTop="1" thickBot="1">
      <c r="H33" s="62"/>
      <c r="I33" s="141">
        <v>15</v>
      </c>
      <c r="J33" s="178" t="s">
        <v>519</v>
      </c>
      <c r="K33" s="167" t="s">
        <v>466</v>
      </c>
      <c r="L33" s="167" t="s">
        <v>549</v>
      </c>
      <c r="M33" s="167">
        <v>4</v>
      </c>
      <c r="N33" s="178">
        <f t="shared" si="1"/>
        <v>144</v>
      </c>
      <c r="O33" s="24"/>
      <c r="P33" s="141">
        <v>32</v>
      </c>
      <c r="Q33" s="310" t="s">
        <v>525</v>
      </c>
      <c r="R33" s="274" t="s">
        <v>494</v>
      </c>
      <c r="S33" s="274" t="s">
        <v>304</v>
      </c>
      <c r="T33" s="274">
        <v>5</v>
      </c>
      <c r="U33" s="274">
        <f t="shared" si="0"/>
        <v>180</v>
      </c>
      <c r="V33" s="60"/>
    </row>
    <row r="34" spans="1:22" ht="16.5" thickTop="1" thickBot="1">
      <c r="H34" s="60"/>
      <c r="I34" s="141">
        <v>16</v>
      </c>
      <c r="J34" s="178" t="s">
        <v>519</v>
      </c>
      <c r="K34" s="167" t="s">
        <v>466</v>
      </c>
      <c r="L34" s="167" t="s">
        <v>548</v>
      </c>
      <c r="M34" s="167">
        <v>1</v>
      </c>
      <c r="N34" s="178">
        <f t="shared" si="1"/>
        <v>36</v>
      </c>
      <c r="O34" s="24"/>
      <c r="P34" s="141">
        <v>33</v>
      </c>
      <c r="Q34" s="310" t="s">
        <v>525</v>
      </c>
      <c r="R34" s="274" t="s">
        <v>494</v>
      </c>
      <c r="S34" s="274" t="s">
        <v>1038</v>
      </c>
      <c r="T34" s="274">
        <v>3</v>
      </c>
      <c r="U34" s="274">
        <f t="shared" si="0"/>
        <v>108</v>
      </c>
      <c r="V34" s="60"/>
    </row>
    <row r="35" spans="1:22" ht="17.25" thickTop="1" thickBot="1">
      <c r="A35" s="411" t="s">
        <v>542</v>
      </c>
      <c r="B35" s="411"/>
      <c r="C35" s="411"/>
      <c r="D35" s="411"/>
      <c r="E35" s="411"/>
      <c r="F35" s="411"/>
      <c r="H35" s="60"/>
      <c r="I35" s="141">
        <v>17</v>
      </c>
      <c r="J35" s="178" t="s">
        <v>519</v>
      </c>
      <c r="K35" s="167" t="s">
        <v>466</v>
      </c>
      <c r="L35" s="167">
        <v>5</v>
      </c>
      <c r="M35" s="167">
        <v>4</v>
      </c>
      <c r="N35" s="178">
        <f t="shared" si="1"/>
        <v>144</v>
      </c>
      <c r="O35" s="24"/>
      <c r="P35" s="141">
        <v>34</v>
      </c>
      <c r="Q35" s="310" t="s">
        <v>525</v>
      </c>
      <c r="R35" s="274" t="s">
        <v>487</v>
      </c>
      <c r="S35" s="274" t="s">
        <v>1039</v>
      </c>
      <c r="T35" s="274">
        <v>2</v>
      </c>
      <c r="U35" s="274">
        <f t="shared" si="0"/>
        <v>72</v>
      </c>
      <c r="V35" s="60"/>
    </row>
    <row r="36" spans="1:22" ht="34.5" customHeight="1" thickTop="1" thickBot="1">
      <c r="A36" s="193" t="s">
        <v>123</v>
      </c>
      <c r="B36" s="193" t="s">
        <v>1041</v>
      </c>
      <c r="C36" s="193" t="s">
        <v>122</v>
      </c>
      <c r="D36" s="193" t="s">
        <v>121</v>
      </c>
      <c r="E36" s="193" t="s">
        <v>120</v>
      </c>
      <c r="F36" s="193" t="s">
        <v>119</v>
      </c>
      <c r="H36" s="60"/>
      <c r="I36" s="141">
        <v>18</v>
      </c>
      <c r="J36" s="178" t="s">
        <v>519</v>
      </c>
      <c r="K36" s="167" t="s">
        <v>466</v>
      </c>
      <c r="L36" s="167">
        <v>7</v>
      </c>
      <c r="M36" s="167">
        <v>5</v>
      </c>
      <c r="N36" s="178">
        <f t="shared" si="1"/>
        <v>180</v>
      </c>
      <c r="O36" s="24"/>
      <c r="P36" s="141"/>
      <c r="Q36" s="178"/>
      <c r="R36" s="178"/>
      <c r="S36" s="178"/>
      <c r="T36" s="317">
        <f>SUM(T2:T35)</f>
        <v>194</v>
      </c>
      <c r="U36" s="317">
        <f>SUM(U2:U35)</f>
        <v>6984</v>
      </c>
      <c r="V36" s="60"/>
    </row>
    <row r="37" spans="1:22" ht="18.75" customHeight="1" thickTop="1" thickBot="1">
      <c r="A37" s="412" t="s">
        <v>117</v>
      </c>
      <c r="B37" s="412"/>
      <c r="C37" s="412"/>
      <c r="D37" s="295">
        <v>750</v>
      </c>
      <c r="E37" s="295">
        <v>420</v>
      </c>
      <c r="F37" s="295">
        <v>250</v>
      </c>
      <c r="H37" s="60"/>
      <c r="I37" s="141">
        <v>19</v>
      </c>
      <c r="J37" s="178" t="s">
        <v>519</v>
      </c>
      <c r="K37" s="167" t="s">
        <v>466</v>
      </c>
      <c r="L37" s="167">
        <v>8</v>
      </c>
      <c r="M37" s="167">
        <v>4</v>
      </c>
      <c r="N37" s="178">
        <f t="shared" si="1"/>
        <v>144</v>
      </c>
      <c r="O37" s="24"/>
      <c r="P37" s="141"/>
      <c r="Q37" s="274"/>
      <c r="R37" s="274"/>
      <c r="S37" s="275"/>
      <c r="T37" s="274"/>
      <c r="U37" s="274"/>
      <c r="V37" s="60"/>
    </row>
    <row r="38" spans="1:22" ht="18.75" customHeight="1" thickTop="1" thickBot="1">
      <c r="A38" s="296" t="s">
        <v>519</v>
      </c>
      <c r="B38" s="184" t="s">
        <v>1094</v>
      </c>
      <c r="C38" s="297">
        <f>M54</f>
        <v>175</v>
      </c>
      <c r="D38" s="298">
        <f>C38*D37</f>
        <v>131250</v>
      </c>
      <c r="E38" s="298">
        <f>C38*E37</f>
        <v>73500</v>
      </c>
      <c r="F38" s="298">
        <f>C38*F37</f>
        <v>43750</v>
      </c>
      <c r="H38" s="60"/>
      <c r="I38" s="141">
        <v>20</v>
      </c>
      <c r="J38" s="178" t="s">
        <v>519</v>
      </c>
      <c r="K38" s="167" t="s">
        <v>545</v>
      </c>
      <c r="L38" s="167">
        <v>78</v>
      </c>
      <c r="M38" s="167">
        <v>6</v>
      </c>
      <c r="N38" s="178">
        <f t="shared" si="1"/>
        <v>216</v>
      </c>
      <c r="O38" s="24"/>
      <c r="P38" s="165" t="s">
        <v>37</v>
      </c>
      <c r="Q38" s="165" t="s">
        <v>36</v>
      </c>
      <c r="R38" s="165" t="s">
        <v>35</v>
      </c>
      <c r="S38" s="165" t="s">
        <v>34</v>
      </c>
      <c r="T38" s="165" t="s">
        <v>20</v>
      </c>
      <c r="U38" s="165" t="s">
        <v>33</v>
      </c>
      <c r="V38" s="60"/>
    </row>
    <row r="39" spans="1:22" ht="18.75" customHeight="1" thickTop="1" thickBot="1">
      <c r="A39" s="296" t="s">
        <v>481</v>
      </c>
      <c r="B39" s="184" t="s">
        <v>1094</v>
      </c>
      <c r="C39" s="297">
        <f>M81</f>
        <v>127</v>
      </c>
      <c r="D39" s="298">
        <f>C39*D37</f>
        <v>95250</v>
      </c>
      <c r="E39" s="298">
        <f>C39*E37</f>
        <v>53340</v>
      </c>
      <c r="F39" s="298">
        <f>C39*F37</f>
        <v>31750</v>
      </c>
      <c r="G39" s="62"/>
      <c r="H39" s="60"/>
      <c r="I39" s="141">
        <v>21</v>
      </c>
      <c r="J39" s="178" t="s">
        <v>519</v>
      </c>
      <c r="K39" s="167" t="s">
        <v>476</v>
      </c>
      <c r="L39" s="167" t="s">
        <v>544</v>
      </c>
      <c r="M39" s="167">
        <v>4</v>
      </c>
      <c r="N39" s="178">
        <f t="shared" si="1"/>
        <v>144</v>
      </c>
      <c r="O39" s="24"/>
      <c r="P39" s="141">
        <v>1</v>
      </c>
      <c r="Q39" s="310" t="s">
        <v>485</v>
      </c>
      <c r="R39" s="309" t="s">
        <v>505</v>
      </c>
      <c r="S39" s="307">
        <v>48</v>
      </c>
      <c r="T39" s="307">
        <v>17</v>
      </c>
      <c r="U39" s="310">
        <f t="shared" ref="U39:U71" si="2">T39*36</f>
        <v>612</v>
      </c>
      <c r="V39" s="60"/>
    </row>
    <row r="40" spans="1:22" ht="18.75" customHeight="1" thickTop="1" thickBot="1">
      <c r="A40" s="296" t="s">
        <v>525</v>
      </c>
      <c r="B40" s="184" t="s">
        <v>1094</v>
      </c>
      <c r="C40" s="299">
        <f>T36</f>
        <v>194</v>
      </c>
      <c r="D40" s="298">
        <f>C40*D37</f>
        <v>145500</v>
      </c>
      <c r="E40" s="298">
        <f>C40*E37</f>
        <v>81480</v>
      </c>
      <c r="F40" s="298">
        <f>C40*F37</f>
        <v>48500</v>
      </c>
      <c r="G40" s="60"/>
      <c r="H40" s="60"/>
      <c r="I40" s="141">
        <v>22</v>
      </c>
      <c r="J40" s="178" t="s">
        <v>519</v>
      </c>
      <c r="K40" s="167" t="s">
        <v>476</v>
      </c>
      <c r="L40" s="167" t="s">
        <v>543</v>
      </c>
      <c r="M40" s="167">
        <v>5</v>
      </c>
      <c r="N40" s="178">
        <f t="shared" si="1"/>
        <v>180</v>
      </c>
      <c r="O40" s="24"/>
      <c r="P40" s="141">
        <v>2</v>
      </c>
      <c r="Q40" s="310" t="s">
        <v>485</v>
      </c>
      <c r="R40" s="309" t="s">
        <v>505</v>
      </c>
      <c r="S40" s="307" t="s">
        <v>226</v>
      </c>
      <c r="T40" s="307">
        <v>10</v>
      </c>
      <c r="U40" s="310">
        <f t="shared" si="2"/>
        <v>360</v>
      </c>
      <c r="V40" s="60"/>
    </row>
    <row r="41" spans="1:22" ht="18.75" customHeight="1" thickTop="1" thickBot="1">
      <c r="A41" s="296" t="s">
        <v>485</v>
      </c>
      <c r="B41" s="184" t="s">
        <v>1094</v>
      </c>
      <c r="C41" s="299">
        <f>T72</f>
        <v>224</v>
      </c>
      <c r="D41" s="298">
        <f>D37*C41</f>
        <v>168000</v>
      </c>
      <c r="E41" s="298">
        <f>E37*C41</f>
        <v>94080</v>
      </c>
      <c r="F41" s="298">
        <f>F37*C41</f>
        <v>56000</v>
      </c>
      <c r="G41" s="60"/>
      <c r="H41" s="60"/>
      <c r="I41" s="141">
        <v>23</v>
      </c>
      <c r="J41" s="178" t="s">
        <v>519</v>
      </c>
      <c r="K41" s="167" t="s">
        <v>476</v>
      </c>
      <c r="L41" s="167" t="s">
        <v>541</v>
      </c>
      <c r="M41" s="167">
        <v>5</v>
      </c>
      <c r="N41" s="178">
        <f t="shared" si="1"/>
        <v>180</v>
      </c>
      <c r="O41" s="24"/>
      <c r="P41" s="141">
        <v>3</v>
      </c>
      <c r="Q41" s="310" t="s">
        <v>485</v>
      </c>
      <c r="R41" s="307" t="s">
        <v>515</v>
      </c>
      <c r="S41" s="307" t="s">
        <v>516</v>
      </c>
      <c r="T41" s="307">
        <v>8</v>
      </c>
      <c r="U41" s="274">
        <f t="shared" si="2"/>
        <v>288</v>
      </c>
      <c r="V41" s="60"/>
    </row>
    <row r="42" spans="1:22" ht="18.75" customHeight="1" thickTop="1" thickBot="1">
      <c r="A42" s="296" t="s">
        <v>446</v>
      </c>
      <c r="B42" s="184" t="s">
        <v>1094</v>
      </c>
      <c r="C42" s="299">
        <f>T110</f>
        <v>136</v>
      </c>
      <c r="D42" s="298">
        <f>D37*C42</f>
        <v>102000</v>
      </c>
      <c r="E42" s="298">
        <f>E37*C42</f>
        <v>57120</v>
      </c>
      <c r="F42" s="298">
        <f>F37*C42</f>
        <v>34000</v>
      </c>
      <c r="G42" s="60"/>
      <c r="H42" s="60"/>
      <c r="I42" s="141">
        <v>24</v>
      </c>
      <c r="J42" s="178" t="s">
        <v>519</v>
      </c>
      <c r="K42" s="167" t="s">
        <v>476</v>
      </c>
      <c r="L42" s="167" t="s">
        <v>540</v>
      </c>
      <c r="M42" s="167">
        <v>6</v>
      </c>
      <c r="N42" s="178">
        <f t="shared" si="1"/>
        <v>216</v>
      </c>
      <c r="O42" s="24"/>
      <c r="P42" s="141">
        <v>4</v>
      </c>
      <c r="Q42" s="310" t="s">
        <v>485</v>
      </c>
      <c r="R42" s="307" t="s">
        <v>515</v>
      </c>
      <c r="S42" s="307" t="s">
        <v>71</v>
      </c>
      <c r="T42" s="307">
        <v>11</v>
      </c>
      <c r="U42" s="274">
        <f t="shared" si="2"/>
        <v>396</v>
      </c>
      <c r="V42" s="60"/>
    </row>
    <row r="43" spans="1:22" ht="18.75" customHeight="1" thickTop="1" thickBot="1">
      <c r="A43" s="237" t="s">
        <v>5</v>
      </c>
      <c r="B43" s="237"/>
      <c r="C43" s="300">
        <f>SUM(C38:C42)</f>
        <v>856</v>
      </c>
      <c r="D43" s="239">
        <f>SUM(D38:D42)</f>
        <v>642000</v>
      </c>
      <c r="E43" s="239">
        <f>SUM(E38:E42)</f>
        <v>359520</v>
      </c>
      <c r="F43" s="239">
        <f>SUM(F38:F42)</f>
        <v>214000</v>
      </c>
      <c r="G43" s="60"/>
      <c r="H43" s="60"/>
      <c r="I43" s="141">
        <v>25</v>
      </c>
      <c r="J43" s="178" t="s">
        <v>519</v>
      </c>
      <c r="K43" s="167" t="s">
        <v>476</v>
      </c>
      <c r="L43" s="167" t="s">
        <v>537</v>
      </c>
      <c r="M43" s="167">
        <v>7</v>
      </c>
      <c r="N43" s="178">
        <f t="shared" si="1"/>
        <v>252</v>
      </c>
      <c r="O43" s="24"/>
      <c r="P43" s="141">
        <v>5</v>
      </c>
      <c r="Q43" s="310" t="s">
        <v>485</v>
      </c>
      <c r="R43" s="307" t="s">
        <v>515</v>
      </c>
      <c r="S43" s="307" t="s">
        <v>514</v>
      </c>
      <c r="T43" s="307">
        <v>13</v>
      </c>
      <c r="U43" s="274">
        <f t="shared" si="2"/>
        <v>468</v>
      </c>
      <c r="V43" s="60"/>
    </row>
    <row r="44" spans="1:22" ht="18.75" customHeight="1" thickTop="1" thickBot="1">
      <c r="A44" s="412" t="s">
        <v>117</v>
      </c>
      <c r="B44" s="412"/>
      <c r="C44" s="412"/>
      <c r="D44" s="295">
        <v>1400</v>
      </c>
      <c r="E44" s="295">
        <v>750</v>
      </c>
      <c r="F44" s="295">
        <v>430</v>
      </c>
      <c r="G44" s="60"/>
      <c r="H44" s="60"/>
      <c r="I44" s="141">
        <v>26</v>
      </c>
      <c r="J44" s="178" t="s">
        <v>519</v>
      </c>
      <c r="K44" s="167" t="s">
        <v>476</v>
      </c>
      <c r="L44" s="167">
        <v>24</v>
      </c>
      <c r="M44" s="167">
        <v>6</v>
      </c>
      <c r="N44" s="178">
        <f t="shared" si="1"/>
        <v>216</v>
      </c>
      <c r="O44" s="24"/>
      <c r="P44" s="141">
        <v>6</v>
      </c>
      <c r="Q44" s="310" t="s">
        <v>485</v>
      </c>
      <c r="R44" s="307" t="s">
        <v>484</v>
      </c>
      <c r="S44" s="307" t="s">
        <v>273</v>
      </c>
      <c r="T44" s="307">
        <v>4</v>
      </c>
      <c r="U44" s="310">
        <f t="shared" si="2"/>
        <v>144</v>
      </c>
      <c r="V44" s="60"/>
    </row>
    <row r="45" spans="1:22" ht="32.25" customHeight="1" thickTop="1" thickBot="1">
      <c r="A45" s="296" t="s">
        <v>9</v>
      </c>
      <c r="B45" s="184" t="s">
        <v>1094</v>
      </c>
      <c r="C45" s="297">
        <f>M16</f>
        <v>62</v>
      </c>
      <c r="D45" s="298">
        <f>C45*D44</f>
        <v>86800</v>
      </c>
      <c r="E45" s="298">
        <f>C45*E44</f>
        <v>46500</v>
      </c>
      <c r="F45" s="298">
        <f>C45*F44</f>
        <v>26660</v>
      </c>
      <c r="G45" s="60"/>
      <c r="H45" s="60"/>
      <c r="I45" s="141">
        <v>27</v>
      </c>
      <c r="J45" s="178" t="s">
        <v>519</v>
      </c>
      <c r="K45" s="167" t="s">
        <v>476</v>
      </c>
      <c r="L45" s="167" t="s">
        <v>534</v>
      </c>
      <c r="M45" s="167">
        <v>5</v>
      </c>
      <c r="N45" s="178">
        <f t="shared" si="1"/>
        <v>180</v>
      </c>
      <c r="O45" s="24"/>
      <c r="P45" s="141">
        <v>7</v>
      </c>
      <c r="Q45" s="310" t="s">
        <v>485</v>
      </c>
      <c r="R45" s="307" t="s">
        <v>511</v>
      </c>
      <c r="S45" s="307" t="s">
        <v>256</v>
      </c>
      <c r="T45" s="307">
        <v>2</v>
      </c>
      <c r="U45" s="310">
        <f t="shared" si="2"/>
        <v>72</v>
      </c>
      <c r="V45" s="60"/>
    </row>
    <row r="46" spans="1:22" ht="17.25" thickTop="1" thickBot="1">
      <c r="A46" s="237" t="s">
        <v>5</v>
      </c>
      <c r="B46" s="237"/>
      <c r="C46" s="238">
        <f>SUM(C45:C45)</f>
        <v>62</v>
      </c>
      <c r="D46" s="239">
        <f>SUM(D45:D45)</f>
        <v>86800</v>
      </c>
      <c r="E46" s="239">
        <f>SUM(E45:E45)</f>
        <v>46500</v>
      </c>
      <c r="F46" s="239">
        <f>SUM(F45:F45)</f>
        <v>26660</v>
      </c>
      <c r="G46" s="60"/>
      <c r="H46" s="60"/>
      <c r="I46" s="141">
        <v>28</v>
      </c>
      <c r="J46" s="178" t="s">
        <v>519</v>
      </c>
      <c r="K46" s="167" t="s">
        <v>476</v>
      </c>
      <c r="L46" s="167">
        <v>8</v>
      </c>
      <c r="M46" s="167">
        <v>7</v>
      </c>
      <c r="N46" s="178">
        <f t="shared" si="1"/>
        <v>252</v>
      </c>
      <c r="O46" s="24"/>
      <c r="P46" s="141">
        <v>8</v>
      </c>
      <c r="Q46" s="310" t="s">
        <v>485</v>
      </c>
      <c r="R46" s="307" t="s">
        <v>511</v>
      </c>
      <c r="S46" s="307" t="s">
        <v>107</v>
      </c>
      <c r="T46" s="307">
        <v>8</v>
      </c>
      <c r="U46" s="310">
        <f t="shared" si="2"/>
        <v>288</v>
      </c>
      <c r="V46" s="60"/>
    </row>
    <row r="47" spans="1:22" ht="17.25" thickTop="1" thickBot="1">
      <c r="A47" s="408" t="s">
        <v>117</v>
      </c>
      <c r="B47" s="408"/>
      <c r="C47" s="408"/>
      <c r="D47" s="232">
        <v>1650</v>
      </c>
      <c r="E47" s="232">
        <v>900</v>
      </c>
      <c r="F47" s="232">
        <v>540</v>
      </c>
      <c r="G47" s="60"/>
      <c r="H47" s="60"/>
      <c r="I47" s="141">
        <v>29</v>
      </c>
      <c r="J47" s="178" t="s">
        <v>519</v>
      </c>
      <c r="K47" s="167" t="s">
        <v>490</v>
      </c>
      <c r="L47" s="167" t="s">
        <v>530</v>
      </c>
      <c r="M47" s="167">
        <v>3</v>
      </c>
      <c r="N47" s="178">
        <f t="shared" si="1"/>
        <v>108</v>
      </c>
      <c r="O47" s="24"/>
      <c r="P47" s="141">
        <v>9</v>
      </c>
      <c r="Q47" s="310" t="s">
        <v>485</v>
      </c>
      <c r="R47" s="307" t="s">
        <v>511</v>
      </c>
      <c r="S47" s="307">
        <v>29</v>
      </c>
      <c r="T47" s="307">
        <v>12</v>
      </c>
      <c r="U47" s="310">
        <f t="shared" si="2"/>
        <v>432</v>
      </c>
      <c r="V47" s="60"/>
    </row>
    <row r="48" spans="1:22" ht="17.25" thickTop="1" thickBot="1">
      <c r="A48" s="296" t="s">
        <v>1121</v>
      </c>
      <c r="B48" s="184" t="s">
        <v>1094</v>
      </c>
      <c r="C48" s="297">
        <f>M4</f>
        <v>48</v>
      </c>
      <c r="D48" s="298">
        <f>C48*D47</f>
        <v>79200</v>
      </c>
      <c r="E48" s="298">
        <f>C48*E47</f>
        <v>43200</v>
      </c>
      <c r="F48" s="298">
        <f>C48*F47</f>
        <v>25920</v>
      </c>
      <c r="G48" s="60"/>
      <c r="H48" s="60"/>
      <c r="I48" s="141">
        <v>30</v>
      </c>
      <c r="J48" s="178" t="s">
        <v>519</v>
      </c>
      <c r="K48" s="167" t="s">
        <v>490</v>
      </c>
      <c r="L48" s="167" t="s">
        <v>528</v>
      </c>
      <c r="M48" s="167">
        <v>8</v>
      </c>
      <c r="N48" s="178">
        <f t="shared" si="1"/>
        <v>288</v>
      </c>
      <c r="O48" s="24"/>
      <c r="P48" s="141">
        <v>10</v>
      </c>
      <c r="Q48" s="310" t="s">
        <v>485</v>
      </c>
      <c r="R48" s="309" t="s">
        <v>505</v>
      </c>
      <c r="S48" s="307" t="s">
        <v>509</v>
      </c>
      <c r="T48" s="307">
        <v>10</v>
      </c>
      <c r="U48" s="310">
        <f t="shared" si="2"/>
        <v>360</v>
      </c>
      <c r="V48" s="60"/>
    </row>
    <row r="49" spans="1:22" ht="17.25" thickTop="1" thickBot="1">
      <c r="A49" s="237" t="s">
        <v>5</v>
      </c>
      <c r="B49" s="237"/>
      <c r="C49" s="238">
        <f>SUM(C48:C48)</f>
        <v>48</v>
      </c>
      <c r="D49" s="239">
        <f>SUM(D48:D48)</f>
        <v>79200</v>
      </c>
      <c r="E49" s="239">
        <f>SUM(E48:E48)</f>
        <v>43200</v>
      </c>
      <c r="F49" s="239">
        <f>SUM(F48:F48)</f>
        <v>25920</v>
      </c>
      <c r="G49" s="60"/>
      <c r="I49" s="141">
        <v>31</v>
      </c>
      <c r="J49" s="178" t="s">
        <v>519</v>
      </c>
      <c r="K49" s="167" t="s">
        <v>484</v>
      </c>
      <c r="L49" s="167" t="s">
        <v>526</v>
      </c>
      <c r="M49" s="167">
        <v>4</v>
      </c>
      <c r="N49" s="178">
        <f t="shared" si="1"/>
        <v>144</v>
      </c>
      <c r="O49" s="24"/>
      <c r="P49" s="141">
        <v>11</v>
      </c>
      <c r="Q49" s="310" t="s">
        <v>485</v>
      </c>
      <c r="R49" s="309" t="s">
        <v>505</v>
      </c>
      <c r="S49" s="307" t="s">
        <v>167</v>
      </c>
      <c r="T49" s="307">
        <v>6</v>
      </c>
      <c r="U49" s="310">
        <f t="shared" si="2"/>
        <v>216</v>
      </c>
      <c r="V49" s="60"/>
    </row>
    <row r="50" spans="1:22" ht="16.5" thickTop="1" thickBot="1">
      <c r="G50" s="60"/>
      <c r="I50" s="141">
        <v>32</v>
      </c>
      <c r="J50" s="178" t="s">
        <v>519</v>
      </c>
      <c r="K50" s="167" t="s">
        <v>484</v>
      </c>
      <c r="L50" s="167" t="s">
        <v>522</v>
      </c>
      <c r="M50" s="167">
        <v>7</v>
      </c>
      <c r="N50" s="178">
        <f t="shared" si="1"/>
        <v>252</v>
      </c>
      <c r="O50" s="24"/>
      <c r="P50" s="141">
        <v>12</v>
      </c>
      <c r="Q50" s="310" t="s">
        <v>485</v>
      </c>
      <c r="R50" s="309" t="s">
        <v>505</v>
      </c>
      <c r="S50" s="307" t="s">
        <v>507</v>
      </c>
      <c r="T50" s="307">
        <v>4</v>
      </c>
      <c r="U50" s="310">
        <f t="shared" si="2"/>
        <v>144</v>
      </c>
      <c r="V50" s="60"/>
    </row>
    <row r="51" spans="1:22" ht="16.5" thickTop="1" thickBot="1">
      <c r="A51" s="100"/>
      <c r="B51" s="100"/>
      <c r="C51" s="100"/>
      <c r="G51" s="60"/>
      <c r="I51" s="141">
        <v>33</v>
      </c>
      <c r="J51" s="178" t="s">
        <v>519</v>
      </c>
      <c r="K51" s="167" t="s">
        <v>484</v>
      </c>
      <c r="L51" s="167" t="s">
        <v>521</v>
      </c>
      <c r="M51" s="167">
        <v>8</v>
      </c>
      <c r="N51" s="178">
        <f t="shared" si="1"/>
        <v>288</v>
      </c>
      <c r="O51" s="24"/>
      <c r="P51" s="141">
        <v>13</v>
      </c>
      <c r="Q51" s="310" t="s">
        <v>485</v>
      </c>
      <c r="R51" s="309" t="s">
        <v>505</v>
      </c>
      <c r="S51" s="307">
        <v>43</v>
      </c>
      <c r="T51" s="307">
        <v>9</v>
      </c>
      <c r="U51" s="310">
        <f t="shared" si="2"/>
        <v>324</v>
      </c>
      <c r="V51" s="60"/>
    </row>
    <row r="52" spans="1:22" ht="16.5" thickTop="1" thickBot="1">
      <c r="A52" s="100"/>
      <c r="B52" s="100"/>
      <c r="C52" s="100"/>
      <c r="G52" s="60"/>
      <c r="I52" s="141">
        <v>34</v>
      </c>
      <c r="J52" s="178" t="s">
        <v>519</v>
      </c>
      <c r="K52" s="167" t="s">
        <v>449</v>
      </c>
      <c r="L52" s="167" t="s">
        <v>520</v>
      </c>
      <c r="M52" s="167">
        <v>4</v>
      </c>
      <c r="N52" s="178">
        <f t="shared" si="1"/>
        <v>144</v>
      </c>
      <c r="O52" s="24"/>
      <c r="P52" s="141">
        <v>14</v>
      </c>
      <c r="Q52" s="310" t="s">
        <v>485</v>
      </c>
      <c r="R52" s="307" t="s">
        <v>502</v>
      </c>
      <c r="S52" s="307" t="s">
        <v>503</v>
      </c>
      <c r="T52" s="307">
        <v>9</v>
      </c>
      <c r="U52" s="310">
        <f t="shared" si="2"/>
        <v>324</v>
      </c>
      <c r="V52" s="60"/>
    </row>
    <row r="53" spans="1:22" ht="16.5" thickTop="1" thickBot="1">
      <c r="A53" s="201" t="s">
        <v>1083</v>
      </c>
      <c r="B53" s="202">
        <f>C43+C46+C49</f>
        <v>966</v>
      </c>
      <c r="C53" s="6"/>
      <c r="G53" s="60"/>
      <c r="I53" s="141">
        <v>35</v>
      </c>
      <c r="J53" s="178" t="s">
        <v>519</v>
      </c>
      <c r="K53" s="167" t="s">
        <v>518</v>
      </c>
      <c r="L53" s="167" t="s">
        <v>517</v>
      </c>
      <c r="M53" s="167">
        <v>2</v>
      </c>
      <c r="N53" s="178">
        <f t="shared" si="1"/>
        <v>72</v>
      </c>
      <c r="O53" s="24"/>
      <c r="P53" s="141">
        <v>15</v>
      </c>
      <c r="Q53" s="310" t="s">
        <v>485</v>
      </c>
      <c r="R53" s="307" t="s">
        <v>502</v>
      </c>
      <c r="S53" s="307" t="s">
        <v>501</v>
      </c>
      <c r="T53" s="307">
        <v>2</v>
      </c>
      <c r="U53" s="310">
        <f t="shared" si="2"/>
        <v>72</v>
      </c>
      <c r="V53" s="60"/>
    </row>
    <row r="54" spans="1:22" ht="16.5" thickTop="1" thickBot="1">
      <c r="A54" s="100"/>
      <c r="B54" s="100"/>
      <c r="C54" s="100"/>
      <c r="G54" s="60"/>
      <c r="I54" s="141"/>
      <c r="J54" s="178"/>
      <c r="K54" s="141"/>
      <c r="L54" s="141"/>
      <c r="M54" s="181">
        <f>SUM(M19:M53)</f>
        <v>175</v>
      </c>
      <c r="N54" s="181">
        <f>SUM(N19:N53)</f>
        <v>6300</v>
      </c>
      <c r="O54" s="24"/>
      <c r="P54" s="141">
        <v>16</v>
      </c>
      <c r="Q54" s="310" t="s">
        <v>485</v>
      </c>
      <c r="R54" s="245" t="s">
        <v>494</v>
      </c>
      <c r="S54" s="307">
        <v>16</v>
      </c>
      <c r="T54" s="307">
        <v>5</v>
      </c>
      <c r="U54" s="274">
        <f t="shared" si="2"/>
        <v>180</v>
      </c>
      <c r="V54" s="60"/>
    </row>
    <row r="55" spans="1:22" ht="16.5" thickTop="1" thickBot="1">
      <c r="A55" s="100"/>
      <c r="B55" s="100"/>
      <c r="C55" s="100"/>
      <c r="I55" s="141"/>
      <c r="J55" s="293"/>
      <c r="K55" s="306"/>
      <c r="L55" s="306"/>
      <c r="M55" s="306"/>
      <c r="N55" s="274"/>
      <c r="O55" s="24"/>
      <c r="P55" s="141">
        <v>17</v>
      </c>
      <c r="Q55" s="310" t="s">
        <v>485</v>
      </c>
      <c r="R55" s="245" t="s">
        <v>494</v>
      </c>
      <c r="S55" s="307" t="s">
        <v>105</v>
      </c>
      <c r="T55" s="307">
        <v>3</v>
      </c>
      <c r="U55" s="274">
        <f t="shared" si="2"/>
        <v>108</v>
      </c>
      <c r="V55" s="60"/>
    </row>
    <row r="56" spans="1:22" ht="33" thickTop="1" thickBot="1">
      <c r="A56" s="301" t="s">
        <v>1009</v>
      </c>
      <c r="B56" s="301"/>
      <c r="C56" s="302"/>
      <c r="I56" s="165" t="s">
        <v>37</v>
      </c>
      <c r="J56" s="165" t="s">
        <v>36</v>
      </c>
      <c r="K56" s="165" t="s">
        <v>35</v>
      </c>
      <c r="L56" s="165" t="s">
        <v>34</v>
      </c>
      <c r="M56" s="165" t="s">
        <v>20</v>
      </c>
      <c r="N56" s="165" t="s">
        <v>33</v>
      </c>
      <c r="O56" s="24"/>
      <c r="P56" s="141">
        <v>18</v>
      </c>
      <c r="Q56" s="310" t="s">
        <v>485</v>
      </c>
      <c r="R56" s="245" t="s">
        <v>494</v>
      </c>
      <c r="S56" s="307" t="s">
        <v>498</v>
      </c>
      <c r="T56" s="307">
        <v>5</v>
      </c>
      <c r="U56" s="274">
        <f t="shared" si="2"/>
        <v>180</v>
      </c>
      <c r="V56" s="60"/>
    </row>
    <row r="57" spans="1:22" ht="16.5" thickTop="1" thickBot="1">
      <c r="A57" s="100"/>
      <c r="B57" s="100"/>
      <c r="C57" s="100"/>
      <c r="I57" s="141">
        <v>1</v>
      </c>
      <c r="J57" s="248" t="s">
        <v>481</v>
      </c>
      <c r="K57" s="307" t="s">
        <v>490</v>
      </c>
      <c r="L57" s="307">
        <v>95</v>
      </c>
      <c r="M57" s="307">
        <v>12</v>
      </c>
      <c r="N57" s="308">
        <f t="shared" ref="N57:N80" si="3">M57*36</f>
        <v>432</v>
      </c>
      <c r="O57" s="24"/>
      <c r="P57" s="141">
        <v>19</v>
      </c>
      <c r="Q57" s="310" t="s">
        <v>485</v>
      </c>
      <c r="R57" s="245" t="s">
        <v>494</v>
      </c>
      <c r="S57" s="307" t="s">
        <v>497</v>
      </c>
      <c r="T57" s="307">
        <v>3</v>
      </c>
      <c r="U57" s="274">
        <f t="shared" si="2"/>
        <v>108</v>
      </c>
      <c r="V57" s="60"/>
    </row>
    <row r="58" spans="1:22" ht="16.5" thickTop="1" thickBot="1">
      <c r="A58" s="100"/>
      <c r="B58" s="100"/>
      <c r="C58" s="100"/>
      <c r="I58" s="141">
        <v>2</v>
      </c>
      <c r="J58" s="248" t="s">
        <v>481</v>
      </c>
      <c r="K58" s="307" t="s">
        <v>490</v>
      </c>
      <c r="L58" s="307" t="s">
        <v>513</v>
      </c>
      <c r="M58" s="307">
        <v>1</v>
      </c>
      <c r="N58" s="245">
        <f t="shared" si="3"/>
        <v>36</v>
      </c>
      <c r="O58" s="24"/>
      <c r="P58" s="141">
        <v>20</v>
      </c>
      <c r="Q58" s="310" t="s">
        <v>485</v>
      </c>
      <c r="R58" s="245" t="s">
        <v>494</v>
      </c>
      <c r="S58" s="307" t="s">
        <v>496</v>
      </c>
      <c r="T58" s="307">
        <v>4</v>
      </c>
      <c r="U58" s="274">
        <f t="shared" si="2"/>
        <v>144</v>
      </c>
      <c r="V58" s="60"/>
    </row>
    <row r="59" spans="1:22" ht="16.5" thickTop="1" thickBot="1">
      <c r="I59" s="141">
        <v>3</v>
      </c>
      <c r="J59" s="248" t="s">
        <v>481</v>
      </c>
      <c r="K59" s="309" t="s">
        <v>480</v>
      </c>
      <c r="L59" s="307" t="s">
        <v>105</v>
      </c>
      <c r="M59" s="307">
        <v>14</v>
      </c>
      <c r="N59" s="245">
        <f t="shared" si="3"/>
        <v>504</v>
      </c>
      <c r="O59" s="24"/>
      <c r="P59" s="141">
        <v>21</v>
      </c>
      <c r="Q59" s="310" t="s">
        <v>485</v>
      </c>
      <c r="R59" s="245" t="s">
        <v>494</v>
      </c>
      <c r="S59" s="307" t="s">
        <v>495</v>
      </c>
      <c r="T59" s="307">
        <v>5</v>
      </c>
      <c r="U59" s="274">
        <f t="shared" si="2"/>
        <v>180</v>
      </c>
      <c r="V59" s="60"/>
    </row>
    <row r="60" spans="1:22" ht="16.5" thickTop="1" thickBot="1">
      <c r="I60" s="141">
        <v>4</v>
      </c>
      <c r="J60" s="248" t="s">
        <v>481</v>
      </c>
      <c r="K60" s="309" t="s">
        <v>480</v>
      </c>
      <c r="L60" s="307" t="s">
        <v>512</v>
      </c>
      <c r="M60" s="307">
        <v>5</v>
      </c>
      <c r="N60" s="245">
        <f t="shared" si="3"/>
        <v>180</v>
      </c>
      <c r="O60" s="24"/>
      <c r="P60" s="141">
        <v>22</v>
      </c>
      <c r="Q60" s="310" t="s">
        <v>485</v>
      </c>
      <c r="R60" s="245" t="s">
        <v>494</v>
      </c>
      <c r="S60" s="307" t="s">
        <v>493</v>
      </c>
      <c r="T60" s="307">
        <v>4</v>
      </c>
      <c r="U60" s="274">
        <f t="shared" si="2"/>
        <v>144</v>
      </c>
      <c r="V60" s="60"/>
    </row>
    <row r="61" spans="1:22" ht="16.5" thickTop="1" thickBot="1">
      <c r="I61" s="141">
        <v>5</v>
      </c>
      <c r="J61" s="248" t="s">
        <v>481</v>
      </c>
      <c r="K61" s="307" t="s">
        <v>510</v>
      </c>
      <c r="L61" s="307" t="s">
        <v>136</v>
      </c>
      <c r="M61" s="307">
        <v>8</v>
      </c>
      <c r="N61" s="245">
        <f t="shared" si="3"/>
        <v>288</v>
      </c>
      <c r="O61" s="24"/>
      <c r="P61" s="141">
        <v>23</v>
      </c>
      <c r="Q61" s="310" t="s">
        <v>485</v>
      </c>
      <c r="R61" s="309" t="s">
        <v>490</v>
      </c>
      <c r="S61" s="307" t="s">
        <v>291</v>
      </c>
      <c r="T61" s="307">
        <v>9</v>
      </c>
      <c r="U61" s="310">
        <f t="shared" si="2"/>
        <v>324</v>
      </c>
      <c r="V61" s="60"/>
    </row>
    <row r="62" spans="1:22" ht="16.5" thickTop="1" thickBot="1">
      <c r="I62" s="141">
        <v>6</v>
      </c>
      <c r="J62" s="248" t="s">
        <v>481</v>
      </c>
      <c r="K62" s="307" t="s">
        <v>505</v>
      </c>
      <c r="L62" s="307" t="s">
        <v>508</v>
      </c>
      <c r="M62" s="307">
        <v>6</v>
      </c>
      <c r="N62" s="308">
        <f t="shared" si="3"/>
        <v>216</v>
      </c>
      <c r="O62" s="24"/>
      <c r="P62" s="141">
        <v>24</v>
      </c>
      <c r="Q62" s="310" t="s">
        <v>485</v>
      </c>
      <c r="R62" s="309" t="s">
        <v>490</v>
      </c>
      <c r="S62" s="307" t="s">
        <v>491</v>
      </c>
      <c r="T62" s="307">
        <v>9</v>
      </c>
      <c r="U62" s="310">
        <f t="shared" si="2"/>
        <v>324</v>
      </c>
      <c r="V62" s="60"/>
    </row>
    <row r="63" spans="1:22" ht="16.5" thickTop="1" thickBot="1">
      <c r="I63" s="141">
        <v>7</v>
      </c>
      <c r="J63" s="248" t="s">
        <v>481</v>
      </c>
      <c r="K63" s="307" t="s">
        <v>490</v>
      </c>
      <c r="L63" s="307">
        <v>101</v>
      </c>
      <c r="M63" s="307">
        <v>7</v>
      </c>
      <c r="N63" s="245">
        <f t="shared" si="3"/>
        <v>252</v>
      </c>
      <c r="O63" s="24"/>
      <c r="P63" s="141">
        <v>25</v>
      </c>
      <c r="Q63" s="310" t="s">
        <v>485</v>
      </c>
      <c r="R63" s="309" t="s">
        <v>490</v>
      </c>
      <c r="S63" s="307" t="s">
        <v>489</v>
      </c>
      <c r="T63" s="307">
        <v>9</v>
      </c>
      <c r="U63" s="310">
        <f t="shared" si="2"/>
        <v>324</v>
      </c>
      <c r="V63" s="60"/>
    </row>
    <row r="64" spans="1:22" ht="16.5" thickTop="1" thickBot="1">
      <c r="I64" s="141">
        <v>8</v>
      </c>
      <c r="J64" s="248" t="s">
        <v>481</v>
      </c>
      <c r="K64" s="307" t="s">
        <v>490</v>
      </c>
      <c r="L64" s="307" t="s">
        <v>506</v>
      </c>
      <c r="M64" s="307">
        <v>1</v>
      </c>
      <c r="N64" s="245">
        <f t="shared" si="3"/>
        <v>36</v>
      </c>
      <c r="O64" s="24"/>
      <c r="P64" s="141">
        <v>26</v>
      </c>
      <c r="Q64" s="310" t="s">
        <v>485</v>
      </c>
      <c r="R64" s="307" t="s">
        <v>484</v>
      </c>
      <c r="S64" s="307" t="s">
        <v>488</v>
      </c>
      <c r="T64" s="307">
        <v>4</v>
      </c>
      <c r="U64" s="310">
        <f t="shared" si="2"/>
        <v>144</v>
      </c>
      <c r="V64" s="60"/>
    </row>
    <row r="65" spans="9:22" ht="16.5" thickTop="1" thickBot="1">
      <c r="I65" s="141">
        <v>9</v>
      </c>
      <c r="J65" s="248" t="s">
        <v>481</v>
      </c>
      <c r="K65" s="307" t="s">
        <v>490</v>
      </c>
      <c r="L65" s="307" t="s">
        <v>504</v>
      </c>
      <c r="M65" s="307">
        <v>5</v>
      </c>
      <c r="N65" s="245">
        <f t="shared" si="3"/>
        <v>180</v>
      </c>
      <c r="O65" s="24"/>
      <c r="P65" s="141">
        <v>27</v>
      </c>
      <c r="Q65" s="310" t="s">
        <v>485</v>
      </c>
      <c r="R65" s="307" t="s">
        <v>484</v>
      </c>
      <c r="S65" s="307" t="s">
        <v>483</v>
      </c>
      <c r="T65" s="307">
        <v>5</v>
      </c>
      <c r="U65" s="310">
        <f t="shared" si="2"/>
        <v>180</v>
      </c>
      <c r="V65" s="60"/>
    </row>
    <row r="66" spans="9:22" ht="16.5" thickTop="1" thickBot="1">
      <c r="I66" s="141">
        <v>10</v>
      </c>
      <c r="J66" s="248" t="s">
        <v>481</v>
      </c>
      <c r="K66" s="307" t="s">
        <v>490</v>
      </c>
      <c r="L66" s="307" t="s">
        <v>500</v>
      </c>
      <c r="M66" s="307">
        <v>5</v>
      </c>
      <c r="N66" s="245">
        <f t="shared" si="3"/>
        <v>180</v>
      </c>
      <c r="O66" s="24"/>
      <c r="P66" s="141">
        <v>28</v>
      </c>
      <c r="Q66" s="310" t="s">
        <v>485</v>
      </c>
      <c r="R66" s="307" t="s">
        <v>490</v>
      </c>
      <c r="S66" s="178" t="s">
        <v>90</v>
      </c>
      <c r="T66" s="312">
        <v>9</v>
      </c>
      <c r="U66" s="178">
        <f t="shared" si="2"/>
        <v>324</v>
      </c>
      <c r="V66" s="60"/>
    </row>
    <row r="67" spans="9:22" ht="16.5" thickTop="1" thickBot="1">
      <c r="I67" s="141">
        <v>11</v>
      </c>
      <c r="J67" s="248" t="s">
        <v>481</v>
      </c>
      <c r="K67" s="307" t="s">
        <v>484</v>
      </c>
      <c r="L67" s="307" t="s">
        <v>499</v>
      </c>
      <c r="M67" s="307">
        <v>3</v>
      </c>
      <c r="N67" s="308">
        <f t="shared" si="3"/>
        <v>108</v>
      </c>
      <c r="O67" s="24"/>
      <c r="P67" s="141">
        <v>29</v>
      </c>
      <c r="Q67" s="310" t="s">
        <v>485</v>
      </c>
      <c r="R67" s="307" t="s">
        <v>490</v>
      </c>
      <c r="S67" s="178" t="s">
        <v>1035</v>
      </c>
      <c r="T67" s="312">
        <v>2</v>
      </c>
      <c r="U67" s="178">
        <f t="shared" si="2"/>
        <v>72</v>
      </c>
      <c r="V67" s="60"/>
    </row>
    <row r="68" spans="9:22" ht="16.5" thickTop="1" thickBot="1">
      <c r="I68" s="141">
        <v>12</v>
      </c>
      <c r="J68" s="248" t="s">
        <v>481</v>
      </c>
      <c r="K68" s="245" t="s">
        <v>494</v>
      </c>
      <c r="L68" s="307">
        <v>33</v>
      </c>
      <c r="M68" s="307">
        <v>3</v>
      </c>
      <c r="N68" s="245">
        <f t="shared" si="3"/>
        <v>108</v>
      </c>
      <c r="O68" s="24"/>
      <c r="P68" s="141">
        <v>30</v>
      </c>
      <c r="Q68" s="310" t="s">
        <v>485</v>
      </c>
      <c r="R68" s="307" t="s">
        <v>502</v>
      </c>
      <c r="S68" s="275" t="s">
        <v>136</v>
      </c>
      <c r="T68" s="274">
        <v>9</v>
      </c>
      <c r="U68" s="274">
        <f t="shared" si="2"/>
        <v>324</v>
      </c>
      <c r="V68" s="60"/>
    </row>
    <row r="69" spans="9:22" ht="16.5" thickTop="1" thickBot="1">
      <c r="I69" s="141">
        <v>13</v>
      </c>
      <c r="J69" s="248" t="s">
        <v>481</v>
      </c>
      <c r="K69" s="245" t="s">
        <v>494</v>
      </c>
      <c r="L69" s="307">
        <v>36</v>
      </c>
      <c r="M69" s="307">
        <v>5</v>
      </c>
      <c r="N69" s="245">
        <f t="shared" si="3"/>
        <v>180</v>
      </c>
      <c r="O69" s="24"/>
      <c r="P69" s="141">
        <v>31</v>
      </c>
      <c r="Q69" s="310" t="s">
        <v>485</v>
      </c>
      <c r="R69" s="307" t="s">
        <v>502</v>
      </c>
      <c r="S69" s="275" t="s">
        <v>180</v>
      </c>
      <c r="T69" s="274">
        <v>4</v>
      </c>
      <c r="U69" s="274">
        <f t="shared" si="2"/>
        <v>144</v>
      </c>
      <c r="V69" s="60"/>
    </row>
    <row r="70" spans="9:22" ht="16.5" thickTop="1" thickBot="1">
      <c r="I70" s="141">
        <v>14</v>
      </c>
      <c r="J70" s="248" t="s">
        <v>481</v>
      </c>
      <c r="K70" s="307" t="s">
        <v>492</v>
      </c>
      <c r="L70" s="307" t="s">
        <v>211</v>
      </c>
      <c r="M70" s="307">
        <v>2</v>
      </c>
      <c r="N70" s="245">
        <f t="shared" si="3"/>
        <v>72</v>
      </c>
      <c r="O70" s="24"/>
      <c r="P70" s="141">
        <v>32</v>
      </c>
      <c r="Q70" s="310" t="s">
        <v>485</v>
      </c>
      <c r="R70" s="307" t="s">
        <v>502</v>
      </c>
      <c r="S70" s="275" t="s">
        <v>129</v>
      </c>
      <c r="T70" s="274">
        <v>2</v>
      </c>
      <c r="U70" s="274">
        <f t="shared" si="2"/>
        <v>72</v>
      </c>
      <c r="V70" s="60"/>
    </row>
    <row r="71" spans="9:22" ht="16.5" thickTop="1" thickBot="1">
      <c r="I71" s="141">
        <v>15</v>
      </c>
      <c r="J71" s="248" t="s">
        <v>481</v>
      </c>
      <c r="K71" s="307" t="s">
        <v>492</v>
      </c>
      <c r="L71" s="307" t="s">
        <v>250</v>
      </c>
      <c r="M71" s="307">
        <v>4</v>
      </c>
      <c r="N71" s="308">
        <f t="shared" si="3"/>
        <v>144</v>
      </c>
      <c r="O71" s="24"/>
      <c r="P71" s="141">
        <v>33</v>
      </c>
      <c r="Q71" s="310" t="s">
        <v>485</v>
      </c>
      <c r="R71" s="307" t="s">
        <v>511</v>
      </c>
      <c r="S71" s="275" t="s">
        <v>1036</v>
      </c>
      <c r="T71" s="274">
        <v>8</v>
      </c>
      <c r="U71" s="274">
        <f t="shared" si="2"/>
        <v>288</v>
      </c>
      <c r="V71" s="60"/>
    </row>
    <row r="72" spans="9:22" ht="16.5" thickTop="1" thickBot="1">
      <c r="I72" s="141">
        <v>16</v>
      </c>
      <c r="J72" s="248" t="s">
        <v>481</v>
      </c>
      <c r="K72" s="307" t="s">
        <v>487</v>
      </c>
      <c r="L72" s="307">
        <v>32</v>
      </c>
      <c r="M72" s="307">
        <v>6</v>
      </c>
      <c r="N72" s="308">
        <f t="shared" si="3"/>
        <v>216</v>
      </c>
      <c r="O72" s="24"/>
      <c r="P72" s="141"/>
      <c r="Q72" s="274"/>
      <c r="R72" s="274"/>
      <c r="S72" s="275"/>
      <c r="T72" s="317">
        <f>SUM(T39:T71)</f>
        <v>224</v>
      </c>
      <c r="U72" s="317">
        <f>SUM(U39:U71)</f>
        <v>8064</v>
      </c>
      <c r="V72" s="60"/>
    </row>
    <row r="73" spans="9:22" ht="16.5" thickTop="1" thickBot="1">
      <c r="I73" s="141">
        <v>17</v>
      </c>
      <c r="J73" s="248" t="s">
        <v>481</v>
      </c>
      <c r="K73" s="307" t="s">
        <v>487</v>
      </c>
      <c r="L73" s="307" t="s">
        <v>217</v>
      </c>
      <c r="M73" s="307">
        <v>2</v>
      </c>
      <c r="N73" s="308">
        <f t="shared" si="3"/>
        <v>72</v>
      </c>
      <c r="O73" s="24"/>
      <c r="P73" s="141"/>
      <c r="Q73" s="274"/>
      <c r="R73" s="274"/>
      <c r="S73" s="275"/>
      <c r="T73" s="274"/>
      <c r="U73" s="274"/>
      <c r="V73" s="60"/>
    </row>
    <row r="74" spans="9:22" ht="16.5" thickTop="1" thickBot="1">
      <c r="I74" s="141">
        <v>18</v>
      </c>
      <c r="J74" s="248" t="s">
        <v>481</v>
      </c>
      <c r="K74" s="307" t="s">
        <v>487</v>
      </c>
      <c r="L74" s="307" t="s">
        <v>214</v>
      </c>
      <c r="M74" s="307">
        <v>7</v>
      </c>
      <c r="N74" s="308">
        <f t="shared" si="3"/>
        <v>252</v>
      </c>
      <c r="O74" s="24"/>
      <c r="P74" s="165" t="s">
        <v>37</v>
      </c>
      <c r="Q74" s="165" t="s">
        <v>36</v>
      </c>
      <c r="R74" s="165" t="s">
        <v>35</v>
      </c>
      <c r="S74" s="165" t="s">
        <v>34</v>
      </c>
      <c r="T74" s="165" t="s">
        <v>20</v>
      </c>
      <c r="U74" s="165" t="s">
        <v>33</v>
      </c>
      <c r="V74" s="60"/>
    </row>
    <row r="75" spans="9:22" ht="16.5" thickTop="1" thickBot="1">
      <c r="I75" s="141">
        <v>19</v>
      </c>
      <c r="J75" s="248" t="s">
        <v>481</v>
      </c>
      <c r="K75" s="307" t="s">
        <v>487</v>
      </c>
      <c r="L75" s="307" t="s">
        <v>486</v>
      </c>
      <c r="M75" s="307">
        <v>5</v>
      </c>
      <c r="N75" s="308">
        <f t="shared" si="3"/>
        <v>180</v>
      </c>
      <c r="O75" s="24"/>
      <c r="P75" s="141">
        <v>1</v>
      </c>
      <c r="Q75" s="310" t="s">
        <v>446</v>
      </c>
      <c r="R75" s="306" t="s">
        <v>476</v>
      </c>
      <c r="S75" s="308">
        <v>4</v>
      </c>
      <c r="T75" s="308">
        <v>4</v>
      </c>
      <c r="U75" s="310">
        <f t="shared" ref="U75:U109" si="4">T75*36</f>
        <v>144</v>
      </c>
      <c r="V75" s="60"/>
    </row>
    <row r="76" spans="9:22" ht="16.5" thickTop="1" thickBot="1">
      <c r="I76" s="141">
        <v>20</v>
      </c>
      <c r="J76" s="248" t="s">
        <v>481</v>
      </c>
      <c r="K76" s="309" t="s">
        <v>480</v>
      </c>
      <c r="L76" s="307" t="s">
        <v>482</v>
      </c>
      <c r="M76" s="307">
        <v>2</v>
      </c>
      <c r="N76" s="245">
        <f t="shared" si="3"/>
        <v>72</v>
      </c>
      <c r="O76" s="24"/>
      <c r="P76" s="141">
        <v>2</v>
      </c>
      <c r="Q76" s="274" t="s">
        <v>446</v>
      </c>
      <c r="R76" s="306" t="s">
        <v>476</v>
      </c>
      <c r="S76" s="306">
        <v>7</v>
      </c>
      <c r="T76" s="306">
        <v>6</v>
      </c>
      <c r="U76" s="274">
        <f t="shared" si="4"/>
        <v>216</v>
      </c>
      <c r="V76" s="60"/>
    </row>
    <row r="77" spans="9:22" ht="16.5" thickTop="1" thickBot="1">
      <c r="I77" s="141">
        <v>21</v>
      </c>
      <c r="J77" s="248" t="s">
        <v>481</v>
      </c>
      <c r="K77" s="309" t="s">
        <v>480</v>
      </c>
      <c r="L77" s="307" t="s">
        <v>479</v>
      </c>
      <c r="M77" s="307">
        <v>6</v>
      </c>
      <c r="N77" s="245">
        <f t="shared" si="3"/>
        <v>216</v>
      </c>
      <c r="O77" s="24"/>
      <c r="P77" s="141">
        <v>3</v>
      </c>
      <c r="Q77" s="274" t="s">
        <v>446</v>
      </c>
      <c r="R77" s="306" t="s">
        <v>476</v>
      </c>
      <c r="S77" s="306">
        <v>9</v>
      </c>
      <c r="T77" s="306">
        <v>4</v>
      </c>
      <c r="U77" s="274">
        <f t="shared" si="4"/>
        <v>144</v>
      </c>
      <c r="V77" s="60"/>
    </row>
    <row r="78" spans="9:22" ht="16.5" thickTop="1" thickBot="1">
      <c r="I78" s="141">
        <v>22</v>
      </c>
      <c r="J78" s="248" t="s">
        <v>481</v>
      </c>
      <c r="K78" s="307" t="s">
        <v>490</v>
      </c>
      <c r="L78" s="307">
        <v>114</v>
      </c>
      <c r="M78" s="307">
        <v>14</v>
      </c>
      <c r="N78" s="245">
        <f t="shared" si="3"/>
        <v>504</v>
      </c>
      <c r="O78" s="24"/>
      <c r="P78" s="141">
        <v>4</v>
      </c>
      <c r="Q78" s="274" t="s">
        <v>446</v>
      </c>
      <c r="R78" s="306" t="s">
        <v>476</v>
      </c>
      <c r="S78" s="306" t="s">
        <v>477</v>
      </c>
      <c r="T78" s="306">
        <v>3</v>
      </c>
      <c r="U78" s="274">
        <f t="shared" si="4"/>
        <v>108</v>
      </c>
      <c r="V78" s="60"/>
    </row>
    <row r="79" spans="9:22" ht="16.5" thickTop="1" thickBot="1">
      <c r="I79" s="141">
        <v>23</v>
      </c>
      <c r="J79" s="248" t="s">
        <v>481</v>
      </c>
      <c r="K79" s="307" t="s">
        <v>490</v>
      </c>
      <c r="L79" s="307" t="s">
        <v>1034</v>
      </c>
      <c r="M79" s="307">
        <v>1</v>
      </c>
      <c r="N79" s="245">
        <f t="shared" si="3"/>
        <v>36</v>
      </c>
      <c r="O79" s="24"/>
      <c r="P79" s="141">
        <v>5</v>
      </c>
      <c r="Q79" s="310" t="s">
        <v>446</v>
      </c>
      <c r="R79" s="274" t="s">
        <v>476</v>
      </c>
      <c r="S79" s="274" t="s">
        <v>475</v>
      </c>
      <c r="T79" s="274">
        <v>6</v>
      </c>
      <c r="U79" s="310">
        <f t="shared" si="4"/>
        <v>216</v>
      </c>
      <c r="V79" s="60"/>
    </row>
    <row r="80" spans="9:22" ht="16.5" thickTop="1" thickBot="1">
      <c r="I80" s="141">
        <v>24</v>
      </c>
      <c r="J80" s="248" t="s">
        <v>481</v>
      </c>
      <c r="K80" s="307" t="s">
        <v>502</v>
      </c>
      <c r="L80" s="307">
        <v>43</v>
      </c>
      <c r="M80" s="307">
        <v>3</v>
      </c>
      <c r="N80" s="245">
        <f t="shared" si="3"/>
        <v>108</v>
      </c>
      <c r="O80" s="24"/>
      <c r="P80" s="141">
        <v>6</v>
      </c>
      <c r="Q80" s="310" t="s">
        <v>446</v>
      </c>
      <c r="R80" s="274" t="s">
        <v>474</v>
      </c>
      <c r="S80" s="274" t="s">
        <v>473</v>
      </c>
      <c r="T80" s="274">
        <v>8</v>
      </c>
      <c r="U80" s="310">
        <f t="shared" si="4"/>
        <v>288</v>
      </c>
      <c r="V80" s="60"/>
    </row>
    <row r="81" spans="9:22" ht="16.5" thickTop="1" thickBot="1">
      <c r="I81" s="141"/>
      <c r="J81" s="144"/>
      <c r="K81" s="144"/>
      <c r="L81" s="144"/>
      <c r="M81" s="181">
        <f>SUM(M57:M80)</f>
        <v>127</v>
      </c>
      <c r="N81" s="181">
        <f>SUM(N57:N80)</f>
        <v>4572</v>
      </c>
      <c r="O81" s="24"/>
      <c r="P81" s="141">
        <v>7</v>
      </c>
      <c r="Q81" s="310" t="s">
        <v>446</v>
      </c>
      <c r="R81" s="274" t="s">
        <v>470</v>
      </c>
      <c r="S81" s="274" t="s">
        <v>472</v>
      </c>
      <c r="T81" s="274">
        <v>4</v>
      </c>
      <c r="U81" s="310">
        <f t="shared" si="4"/>
        <v>144</v>
      </c>
      <c r="V81" s="60"/>
    </row>
    <row r="82" spans="9:22" ht="16.5" thickTop="1" thickBot="1">
      <c r="I82" s="141"/>
      <c r="J82" s="293"/>
      <c r="K82" s="306"/>
      <c r="L82" s="306"/>
      <c r="M82" s="306"/>
      <c r="N82" s="274"/>
      <c r="O82" s="24"/>
      <c r="P82" s="141">
        <v>8</v>
      </c>
      <c r="Q82" s="310" t="s">
        <v>446</v>
      </c>
      <c r="R82" s="274" t="s">
        <v>470</v>
      </c>
      <c r="S82" s="274" t="s">
        <v>471</v>
      </c>
      <c r="T82" s="274">
        <v>1</v>
      </c>
      <c r="U82" s="310">
        <f t="shared" si="4"/>
        <v>36</v>
      </c>
      <c r="V82" s="60"/>
    </row>
    <row r="83" spans="9:22" ht="16.5" thickTop="1" thickBot="1">
      <c r="I83" s="24"/>
      <c r="J83" s="17"/>
      <c r="K83" s="63"/>
      <c r="L83" s="63"/>
      <c r="M83" s="63"/>
      <c r="N83" s="17"/>
      <c r="O83" s="24"/>
      <c r="P83" s="141">
        <v>9</v>
      </c>
      <c r="Q83" s="310" t="s">
        <v>446</v>
      </c>
      <c r="R83" s="274" t="s">
        <v>470</v>
      </c>
      <c r="S83" s="274" t="s">
        <v>469</v>
      </c>
      <c r="T83" s="274">
        <v>2</v>
      </c>
      <c r="U83" s="310">
        <f t="shared" si="4"/>
        <v>72</v>
      </c>
      <c r="V83" s="60"/>
    </row>
    <row r="84" spans="9:22" ht="16.5" thickTop="1" thickBot="1">
      <c r="I84" s="24"/>
      <c r="J84" s="17"/>
      <c r="K84" s="63"/>
      <c r="L84" s="63"/>
      <c r="M84" s="63"/>
      <c r="N84" s="17"/>
      <c r="O84" s="24"/>
      <c r="P84" s="141">
        <v>10</v>
      </c>
      <c r="Q84" s="310" t="s">
        <v>446</v>
      </c>
      <c r="R84" s="274" t="s">
        <v>466</v>
      </c>
      <c r="S84" s="274" t="s">
        <v>468</v>
      </c>
      <c r="T84" s="274">
        <v>7</v>
      </c>
      <c r="U84" s="310">
        <f t="shared" si="4"/>
        <v>252</v>
      </c>
      <c r="V84" s="60"/>
    </row>
    <row r="85" spans="9:22" ht="16.5" thickTop="1" thickBot="1">
      <c r="I85" s="24"/>
      <c r="J85" s="17"/>
      <c r="K85" s="63"/>
      <c r="L85" s="63"/>
      <c r="M85" s="63"/>
      <c r="N85" s="17"/>
      <c r="O85" s="24"/>
      <c r="P85" s="141">
        <v>11</v>
      </c>
      <c r="Q85" s="310" t="s">
        <v>446</v>
      </c>
      <c r="R85" s="274" t="s">
        <v>466</v>
      </c>
      <c r="S85" s="274" t="s">
        <v>467</v>
      </c>
      <c r="T85" s="274">
        <v>1</v>
      </c>
      <c r="U85" s="310">
        <f t="shared" si="4"/>
        <v>36</v>
      </c>
      <c r="V85" s="60"/>
    </row>
    <row r="86" spans="9:22" ht="16.5" thickTop="1" thickBot="1">
      <c r="I86" s="24"/>
      <c r="J86" s="17"/>
      <c r="K86" s="63"/>
      <c r="L86" s="63"/>
      <c r="M86" s="63"/>
      <c r="N86" s="17"/>
      <c r="O86" s="24"/>
      <c r="P86" s="141">
        <v>12</v>
      </c>
      <c r="Q86" s="310" t="s">
        <v>446</v>
      </c>
      <c r="R86" s="274" t="s">
        <v>466</v>
      </c>
      <c r="S86" s="274" t="s">
        <v>465</v>
      </c>
      <c r="T86" s="274">
        <v>1</v>
      </c>
      <c r="U86" s="310">
        <f t="shared" si="4"/>
        <v>36</v>
      </c>
      <c r="V86" s="60"/>
    </row>
    <row r="87" spans="9:22" ht="16.5" thickTop="1" thickBot="1">
      <c r="I87" s="24"/>
      <c r="J87" s="24"/>
      <c r="K87" s="24"/>
      <c r="L87" s="24"/>
      <c r="M87" s="33"/>
      <c r="N87" s="24"/>
      <c r="O87" s="24"/>
      <c r="P87" s="141">
        <v>13</v>
      </c>
      <c r="Q87" s="310" t="s">
        <v>446</v>
      </c>
      <c r="R87" s="274" t="s">
        <v>445</v>
      </c>
      <c r="S87" s="274" t="s">
        <v>464</v>
      </c>
      <c r="T87" s="274">
        <v>8</v>
      </c>
      <c r="U87" s="310">
        <f t="shared" si="4"/>
        <v>288</v>
      </c>
      <c r="V87" s="60"/>
    </row>
    <row r="88" spans="9:22" ht="16.5" thickTop="1" thickBot="1">
      <c r="I88" s="24"/>
      <c r="J88" s="24"/>
      <c r="K88" s="24"/>
      <c r="L88" s="24"/>
      <c r="M88" s="24"/>
      <c r="N88" s="24"/>
      <c r="O88" s="24"/>
      <c r="P88" s="141">
        <v>14</v>
      </c>
      <c r="Q88" s="310" t="s">
        <v>446</v>
      </c>
      <c r="R88" s="274" t="s">
        <v>445</v>
      </c>
      <c r="S88" s="274" t="s">
        <v>463</v>
      </c>
      <c r="T88" s="274">
        <v>3</v>
      </c>
      <c r="U88" s="310">
        <f t="shared" si="4"/>
        <v>108</v>
      </c>
      <c r="V88" s="60"/>
    </row>
    <row r="89" spans="9:22" ht="16.5" thickTop="1" thickBot="1">
      <c r="I89" s="64"/>
      <c r="J89" s="64"/>
      <c r="K89" s="64"/>
      <c r="L89" s="64"/>
      <c r="M89" s="64"/>
      <c r="N89" s="64"/>
      <c r="O89" s="24"/>
      <c r="P89" s="141">
        <v>15</v>
      </c>
      <c r="Q89" s="310" t="s">
        <v>446</v>
      </c>
      <c r="R89" s="274" t="s">
        <v>445</v>
      </c>
      <c r="S89" s="274" t="s">
        <v>462</v>
      </c>
      <c r="T89" s="274">
        <v>5</v>
      </c>
      <c r="U89" s="310">
        <f t="shared" si="4"/>
        <v>180</v>
      </c>
      <c r="V89" s="60"/>
    </row>
    <row r="90" spans="9:22" ht="16.5" thickTop="1" thickBot="1">
      <c r="I90" s="24"/>
      <c r="J90" s="17"/>
      <c r="K90" s="63"/>
      <c r="L90" s="63"/>
      <c r="M90" s="65"/>
      <c r="N90" s="17"/>
      <c r="O90" s="24"/>
      <c r="P90" s="141">
        <v>16</v>
      </c>
      <c r="Q90" s="310" t="s">
        <v>446</v>
      </c>
      <c r="R90" s="274" t="s">
        <v>445</v>
      </c>
      <c r="S90" s="274" t="s">
        <v>461</v>
      </c>
      <c r="T90" s="274">
        <v>3</v>
      </c>
      <c r="U90" s="310">
        <f t="shared" si="4"/>
        <v>108</v>
      </c>
      <c r="V90" s="60"/>
    </row>
    <row r="91" spans="9:22" ht="16.5" thickTop="1" thickBot="1">
      <c r="I91" s="24"/>
      <c r="J91" s="17"/>
      <c r="K91" s="63"/>
      <c r="L91" s="63"/>
      <c r="M91" s="63"/>
      <c r="N91" s="17"/>
      <c r="O91" s="24"/>
      <c r="P91" s="141">
        <v>17</v>
      </c>
      <c r="Q91" s="310" t="s">
        <v>446</v>
      </c>
      <c r="R91" s="274" t="s">
        <v>445</v>
      </c>
      <c r="S91" s="274" t="s">
        <v>460</v>
      </c>
      <c r="T91" s="274">
        <v>1</v>
      </c>
      <c r="U91" s="310">
        <f t="shared" si="4"/>
        <v>36</v>
      </c>
      <c r="V91" s="60"/>
    </row>
    <row r="92" spans="9:22" ht="16.5" thickTop="1" thickBot="1">
      <c r="I92" s="24"/>
      <c r="J92" s="17"/>
      <c r="K92" s="63"/>
      <c r="L92" s="63"/>
      <c r="M92" s="63"/>
      <c r="N92" s="17"/>
      <c r="O92" s="24"/>
      <c r="P92" s="141">
        <v>18</v>
      </c>
      <c r="Q92" s="310" t="s">
        <v>446</v>
      </c>
      <c r="R92" s="274" t="s">
        <v>445</v>
      </c>
      <c r="S92" s="274" t="s">
        <v>459</v>
      </c>
      <c r="T92" s="274">
        <v>2</v>
      </c>
      <c r="U92" s="310">
        <f t="shared" si="4"/>
        <v>72</v>
      </c>
      <c r="V92" s="60"/>
    </row>
    <row r="93" spans="9:22" ht="16.5" thickTop="1" thickBot="1">
      <c r="I93" s="24"/>
      <c r="J93" s="17"/>
      <c r="K93" s="63"/>
      <c r="L93" s="63"/>
      <c r="M93" s="63"/>
      <c r="N93" s="17"/>
      <c r="O93" s="24"/>
      <c r="P93" s="141">
        <v>19</v>
      </c>
      <c r="Q93" s="310" t="s">
        <v>446</v>
      </c>
      <c r="R93" s="274" t="s">
        <v>445</v>
      </c>
      <c r="S93" s="274" t="s">
        <v>458</v>
      </c>
      <c r="T93" s="274">
        <v>1</v>
      </c>
      <c r="U93" s="310">
        <f t="shared" si="4"/>
        <v>36</v>
      </c>
      <c r="V93" s="60"/>
    </row>
    <row r="94" spans="9:22" ht="31.5" thickTop="1" thickBot="1">
      <c r="I94" s="24"/>
      <c r="J94" s="17"/>
      <c r="K94" s="63"/>
      <c r="L94" s="63"/>
      <c r="M94" s="63"/>
      <c r="N94" s="17"/>
      <c r="O94" s="24"/>
      <c r="P94" s="141">
        <v>20</v>
      </c>
      <c r="Q94" s="310" t="s">
        <v>446</v>
      </c>
      <c r="R94" s="274" t="s">
        <v>452</v>
      </c>
      <c r="S94" s="274" t="s">
        <v>456</v>
      </c>
      <c r="T94" s="274">
        <v>4</v>
      </c>
      <c r="U94" s="310">
        <f t="shared" si="4"/>
        <v>144</v>
      </c>
      <c r="V94" s="60"/>
    </row>
    <row r="95" spans="9:22" ht="16.5" thickTop="1" thickBot="1">
      <c r="I95" s="24"/>
      <c r="J95" s="17"/>
      <c r="K95" s="63"/>
      <c r="L95" s="63"/>
      <c r="M95" s="63"/>
      <c r="N95" s="17"/>
      <c r="O95" s="24"/>
      <c r="P95" s="141">
        <v>21</v>
      </c>
      <c r="Q95" s="310" t="s">
        <v>446</v>
      </c>
      <c r="R95" s="274" t="s">
        <v>452</v>
      </c>
      <c r="S95" s="274" t="s">
        <v>455</v>
      </c>
      <c r="T95" s="274">
        <v>3</v>
      </c>
      <c r="U95" s="310">
        <f t="shared" si="4"/>
        <v>108</v>
      </c>
      <c r="V95" s="60"/>
    </row>
    <row r="96" spans="9:22" ht="16.5" thickTop="1" thickBot="1">
      <c r="I96" s="24"/>
      <c r="J96" s="17"/>
      <c r="K96" s="63"/>
      <c r="L96" s="63"/>
      <c r="M96" s="63"/>
      <c r="N96" s="17"/>
      <c r="O96" s="24"/>
      <c r="P96" s="141">
        <v>22</v>
      </c>
      <c r="Q96" s="310" t="s">
        <v>446</v>
      </c>
      <c r="R96" s="274" t="s">
        <v>452</v>
      </c>
      <c r="S96" s="274" t="s">
        <v>454</v>
      </c>
      <c r="T96" s="274">
        <v>2</v>
      </c>
      <c r="U96" s="310">
        <f t="shared" si="4"/>
        <v>72</v>
      </c>
      <c r="V96" s="60"/>
    </row>
    <row r="97" spans="9:22" ht="16.5" thickTop="1" thickBot="1">
      <c r="I97" s="24"/>
      <c r="J97" s="17"/>
      <c r="K97" s="63"/>
      <c r="L97" s="63"/>
      <c r="M97" s="63"/>
      <c r="N97" s="17"/>
      <c r="O97" s="24"/>
      <c r="P97" s="141">
        <v>23</v>
      </c>
      <c r="Q97" s="310" t="s">
        <v>446</v>
      </c>
      <c r="R97" s="274" t="s">
        <v>452</v>
      </c>
      <c r="S97" s="274" t="s">
        <v>453</v>
      </c>
      <c r="T97" s="274">
        <v>4</v>
      </c>
      <c r="U97" s="310">
        <f t="shared" si="4"/>
        <v>144</v>
      </c>
      <c r="V97" s="60"/>
    </row>
    <row r="98" spans="9:22" ht="31.5" thickTop="1" thickBot="1">
      <c r="I98" s="24"/>
      <c r="J98" s="17"/>
      <c r="K98" s="63"/>
      <c r="L98" s="63"/>
      <c r="M98" s="63"/>
      <c r="N98" s="17"/>
      <c r="O98" s="24"/>
      <c r="P98" s="141">
        <v>24</v>
      </c>
      <c r="Q98" s="310" t="s">
        <v>446</v>
      </c>
      <c r="R98" s="274" t="s">
        <v>452</v>
      </c>
      <c r="S98" s="274" t="s">
        <v>451</v>
      </c>
      <c r="T98" s="274">
        <v>4</v>
      </c>
      <c r="U98" s="310">
        <f t="shared" si="4"/>
        <v>144</v>
      </c>
      <c r="V98" s="60"/>
    </row>
    <row r="99" spans="9:22" ht="16.5" thickTop="1" thickBot="1">
      <c r="I99" s="24"/>
      <c r="J99" s="17"/>
      <c r="K99" s="63"/>
      <c r="L99" s="63"/>
      <c r="M99" s="63"/>
      <c r="N99" s="17"/>
      <c r="O99" s="24"/>
      <c r="P99" s="141">
        <v>25</v>
      </c>
      <c r="Q99" s="274" t="s">
        <v>446</v>
      </c>
      <c r="R99" s="306" t="s">
        <v>450</v>
      </c>
      <c r="S99" s="308" t="s">
        <v>81</v>
      </c>
      <c r="T99" s="308">
        <v>1</v>
      </c>
      <c r="U99" s="274">
        <f t="shared" si="4"/>
        <v>36</v>
      </c>
      <c r="V99" s="60"/>
    </row>
    <row r="100" spans="9:22" ht="16.5" thickTop="1" thickBot="1">
      <c r="I100" s="24"/>
      <c r="J100" s="17"/>
      <c r="K100" s="63"/>
      <c r="L100" s="63"/>
      <c r="M100" s="63"/>
      <c r="N100" s="17"/>
      <c r="O100" s="24"/>
      <c r="P100" s="141">
        <v>26</v>
      </c>
      <c r="Q100" s="274" t="s">
        <v>446</v>
      </c>
      <c r="R100" s="308" t="s">
        <v>449</v>
      </c>
      <c r="S100" s="308" t="s">
        <v>105</v>
      </c>
      <c r="T100" s="308">
        <v>8</v>
      </c>
      <c r="U100" s="274">
        <f t="shared" si="4"/>
        <v>288</v>
      </c>
      <c r="V100" s="60"/>
    </row>
    <row r="101" spans="9:22" ht="16.5" thickTop="1" thickBot="1">
      <c r="I101" s="24"/>
      <c r="J101" s="17"/>
      <c r="K101" s="63"/>
      <c r="L101" s="63"/>
      <c r="M101" s="63"/>
      <c r="N101" s="17"/>
      <c r="O101" s="24"/>
      <c r="P101" s="141">
        <v>27</v>
      </c>
      <c r="Q101" s="274" t="s">
        <v>446</v>
      </c>
      <c r="R101" s="308" t="s">
        <v>449</v>
      </c>
      <c r="S101" s="308" t="s">
        <v>136</v>
      </c>
      <c r="T101" s="308">
        <v>7</v>
      </c>
      <c r="U101" s="274">
        <f t="shared" si="4"/>
        <v>252</v>
      </c>
      <c r="V101" s="60"/>
    </row>
    <row r="102" spans="9:22" ht="16.5" thickTop="1" thickBot="1">
      <c r="I102" s="24"/>
      <c r="J102" s="17"/>
      <c r="K102" s="63"/>
      <c r="L102" s="63"/>
      <c r="M102" s="63"/>
      <c r="N102" s="17"/>
      <c r="O102" s="24"/>
      <c r="P102" s="141">
        <v>28</v>
      </c>
      <c r="Q102" s="274" t="s">
        <v>446</v>
      </c>
      <c r="R102" s="308" t="s">
        <v>447</v>
      </c>
      <c r="S102" s="308" t="s">
        <v>448</v>
      </c>
      <c r="T102" s="308">
        <v>6</v>
      </c>
      <c r="U102" s="274">
        <f t="shared" si="4"/>
        <v>216</v>
      </c>
      <c r="V102" s="60"/>
    </row>
    <row r="103" spans="9:22" ht="16.5" thickTop="1" thickBot="1">
      <c r="I103" s="24"/>
      <c r="J103" s="17"/>
      <c r="K103" s="63"/>
      <c r="L103" s="63"/>
      <c r="M103" s="63"/>
      <c r="N103" s="17"/>
      <c r="O103" s="24"/>
      <c r="P103" s="141">
        <v>29</v>
      </c>
      <c r="Q103" s="310" t="s">
        <v>446</v>
      </c>
      <c r="R103" s="274" t="s">
        <v>445</v>
      </c>
      <c r="S103" s="308">
        <v>4</v>
      </c>
      <c r="T103" s="308">
        <v>13</v>
      </c>
      <c r="U103" s="310">
        <f t="shared" si="4"/>
        <v>468</v>
      </c>
      <c r="V103" s="60"/>
    </row>
    <row r="104" spans="9:22" ht="16.5" thickTop="1" thickBot="1">
      <c r="I104" s="24"/>
      <c r="J104" s="17"/>
      <c r="K104" s="63"/>
      <c r="L104" s="63"/>
      <c r="M104" s="63"/>
      <c r="N104" s="17"/>
      <c r="O104" s="24"/>
      <c r="P104" s="141">
        <v>30</v>
      </c>
      <c r="Q104" s="310" t="s">
        <v>446</v>
      </c>
      <c r="R104" s="274" t="s">
        <v>445</v>
      </c>
      <c r="S104" s="308" t="s">
        <v>178</v>
      </c>
      <c r="T104" s="308">
        <v>5</v>
      </c>
      <c r="U104" s="310">
        <f t="shared" si="4"/>
        <v>180</v>
      </c>
      <c r="V104" s="60"/>
    </row>
    <row r="105" spans="9:22" ht="16.5" thickTop="1" thickBot="1">
      <c r="I105" s="24"/>
      <c r="J105" s="17"/>
      <c r="K105" s="63"/>
      <c r="L105" s="63"/>
      <c r="M105" s="63"/>
      <c r="N105" s="17"/>
      <c r="O105" s="24"/>
      <c r="P105" s="141">
        <v>31</v>
      </c>
      <c r="Q105" s="310" t="s">
        <v>446</v>
      </c>
      <c r="R105" s="274" t="s">
        <v>445</v>
      </c>
      <c r="S105" s="308" t="s">
        <v>444</v>
      </c>
      <c r="T105" s="308">
        <v>5</v>
      </c>
      <c r="U105" s="310">
        <f t="shared" si="4"/>
        <v>180</v>
      </c>
      <c r="V105" s="60"/>
    </row>
    <row r="106" spans="9:22" ht="16.5" thickTop="1" thickBot="1">
      <c r="I106" s="24"/>
      <c r="J106" s="17"/>
      <c r="K106" s="63"/>
      <c r="L106" s="63"/>
      <c r="M106" s="63"/>
      <c r="N106" s="17"/>
      <c r="O106" s="24"/>
      <c r="P106" s="141">
        <v>32</v>
      </c>
      <c r="Q106" s="310" t="s">
        <v>446</v>
      </c>
      <c r="R106" s="274" t="s">
        <v>445</v>
      </c>
      <c r="S106" s="308" t="s">
        <v>256</v>
      </c>
      <c r="T106" s="308">
        <v>1</v>
      </c>
      <c r="U106" s="310">
        <f t="shared" si="4"/>
        <v>36</v>
      </c>
      <c r="V106" s="60"/>
    </row>
    <row r="107" spans="9:22" ht="16.5" thickTop="1" thickBot="1">
      <c r="I107" s="24"/>
      <c r="J107" s="17"/>
      <c r="K107" s="63"/>
      <c r="L107" s="63"/>
      <c r="M107" s="63"/>
      <c r="N107" s="17"/>
      <c r="O107" s="24"/>
      <c r="P107" s="141">
        <v>33</v>
      </c>
      <c r="Q107" s="310" t="s">
        <v>446</v>
      </c>
      <c r="R107" s="274" t="s">
        <v>450</v>
      </c>
      <c r="S107" s="308">
        <v>2</v>
      </c>
      <c r="T107" s="308">
        <v>1</v>
      </c>
      <c r="U107" s="310">
        <f t="shared" si="4"/>
        <v>36</v>
      </c>
      <c r="V107" s="60"/>
    </row>
    <row r="108" spans="9:22" ht="16.5" thickTop="1" thickBot="1">
      <c r="I108" s="24"/>
      <c r="J108" s="17"/>
      <c r="K108" s="63"/>
      <c r="L108" s="63"/>
      <c r="M108" s="63"/>
      <c r="N108" s="17"/>
      <c r="O108" s="24"/>
      <c r="P108" s="141">
        <v>35</v>
      </c>
      <c r="Q108" s="310" t="s">
        <v>446</v>
      </c>
      <c r="R108" s="274" t="s">
        <v>457</v>
      </c>
      <c r="S108" s="308">
        <v>53</v>
      </c>
      <c r="T108" s="308">
        <v>1</v>
      </c>
      <c r="U108" s="310">
        <f t="shared" si="4"/>
        <v>36</v>
      </c>
      <c r="V108" s="60"/>
    </row>
    <row r="109" spans="9:22" ht="16.5" thickTop="1" thickBot="1">
      <c r="I109" s="24"/>
      <c r="J109" s="17"/>
      <c r="K109" s="63"/>
      <c r="L109" s="63"/>
      <c r="M109" s="63"/>
      <c r="N109" s="17"/>
      <c r="O109" s="24"/>
      <c r="P109" s="141">
        <v>36</v>
      </c>
      <c r="Q109" s="310" t="s">
        <v>446</v>
      </c>
      <c r="R109" s="274" t="s">
        <v>457</v>
      </c>
      <c r="S109" s="308">
        <v>57</v>
      </c>
      <c r="T109" s="308">
        <v>1</v>
      </c>
      <c r="U109" s="310">
        <f t="shared" si="4"/>
        <v>36</v>
      </c>
      <c r="V109" s="60"/>
    </row>
    <row r="110" spans="9:22" ht="16.5" thickTop="1" thickBot="1">
      <c r="I110" s="24"/>
      <c r="J110" s="17"/>
      <c r="K110" s="63"/>
      <c r="L110" s="63"/>
      <c r="M110" s="63"/>
      <c r="N110" s="17"/>
      <c r="O110" s="24"/>
      <c r="P110" s="141"/>
      <c r="Q110" s="178"/>
      <c r="R110" s="178"/>
      <c r="S110" s="178"/>
      <c r="T110" s="317">
        <f>SUM(T75:T109)</f>
        <v>136</v>
      </c>
      <c r="U110" s="317">
        <f>SUM(U75:U109)</f>
        <v>4896</v>
      </c>
      <c r="V110" s="60"/>
    </row>
    <row r="111" spans="9:22" ht="16.5" thickTop="1" thickBot="1">
      <c r="I111" s="24"/>
      <c r="J111" s="17"/>
      <c r="K111" s="63"/>
      <c r="L111" s="63"/>
      <c r="M111" s="63"/>
      <c r="N111" s="17"/>
      <c r="O111" s="24"/>
      <c r="P111" s="141"/>
      <c r="Q111" s="274"/>
      <c r="R111" s="313"/>
      <c r="S111" s="314"/>
      <c r="T111" s="314"/>
      <c r="U111" s="141"/>
      <c r="V111" s="60"/>
    </row>
    <row r="112" spans="9:22" ht="15.75" thickTop="1">
      <c r="I112" s="24"/>
      <c r="J112" s="17"/>
      <c r="K112" s="63"/>
      <c r="L112" s="63"/>
      <c r="M112" s="63"/>
      <c r="N112" s="17"/>
      <c r="O112" s="24"/>
      <c r="P112" s="24"/>
      <c r="Q112" s="17"/>
      <c r="R112" s="66"/>
      <c r="S112" s="67"/>
      <c r="T112" s="67"/>
      <c r="U112" s="24"/>
      <c r="V112" s="60"/>
    </row>
    <row r="113" spans="9:22">
      <c r="I113" s="24"/>
      <c r="J113" s="17"/>
      <c r="K113" s="63"/>
      <c r="L113" s="63"/>
      <c r="M113" s="63"/>
      <c r="N113" s="17"/>
      <c r="O113" s="24"/>
      <c r="P113" s="24"/>
      <c r="Q113" s="17"/>
      <c r="R113" s="66"/>
      <c r="S113" s="67"/>
      <c r="T113" s="67"/>
      <c r="U113" s="24"/>
      <c r="V113" s="60"/>
    </row>
    <row r="114" spans="9:22">
      <c r="I114" s="24"/>
      <c r="J114" s="17"/>
      <c r="K114" s="63"/>
      <c r="L114" s="63"/>
      <c r="M114" s="63"/>
      <c r="N114" s="17"/>
      <c r="O114" s="24"/>
      <c r="P114" s="24"/>
      <c r="Q114" s="17"/>
      <c r="R114" s="66"/>
      <c r="S114" s="67"/>
      <c r="T114" s="67"/>
      <c r="U114" s="24"/>
      <c r="V114" s="60"/>
    </row>
    <row r="115" spans="9:22">
      <c r="I115" s="24"/>
      <c r="J115" s="17"/>
      <c r="K115" s="63"/>
      <c r="L115" s="63"/>
      <c r="M115" s="63"/>
      <c r="N115" s="17"/>
      <c r="O115" s="24"/>
      <c r="P115" s="24"/>
      <c r="Q115" s="17"/>
      <c r="R115" s="66"/>
      <c r="S115" s="67"/>
      <c r="T115" s="67"/>
      <c r="U115" s="24"/>
      <c r="V115" s="60"/>
    </row>
    <row r="116" spans="9:22">
      <c r="I116" s="24"/>
      <c r="J116" s="17"/>
      <c r="K116" s="63"/>
      <c r="L116" s="63"/>
      <c r="M116" s="63"/>
      <c r="N116" s="17"/>
      <c r="O116" s="24"/>
      <c r="P116" s="24"/>
      <c r="Q116" s="17"/>
      <c r="R116" s="66"/>
      <c r="S116" s="67"/>
      <c r="T116" s="67"/>
      <c r="U116" s="24"/>
      <c r="V116" s="60"/>
    </row>
    <row r="117" spans="9:22">
      <c r="I117" s="24"/>
      <c r="J117" s="17"/>
      <c r="K117" s="63"/>
      <c r="L117" s="63"/>
      <c r="M117" s="63"/>
      <c r="N117" s="17"/>
      <c r="O117" s="24"/>
      <c r="P117" s="24"/>
      <c r="Q117" s="17"/>
      <c r="R117" s="66"/>
      <c r="S117" s="67"/>
      <c r="T117" s="67"/>
      <c r="U117" s="24"/>
      <c r="V117" s="60"/>
    </row>
    <row r="118" spans="9:22">
      <c r="I118" s="24"/>
      <c r="J118" s="17"/>
      <c r="K118" s="63"/>
      <c r="L118" s="63"/>
      <c r="M118" s="63"/>
      <c r="N118" s="17"/>
      <c r="O118" s="24"/>
      <c r="P118" s="24"/>
      <c r="Q118" s="17"/>
      <c r="R118" s="66"/>
      <c r="S118" s="67"/>
      <c r="T118" s="67"/>
      <c r="U118" s="24"/>
      <c r="V118" s="60"/>
    </row>
    <row r="119" spans="9:22">
      <c r="I119" s="24"/>
      <c r="J119" s="17"/>
      <c r="K119" s="63"/>
      <c r="L119" s="63"/>
      <c r="M119" s="63"/>
      <c r="N119" s="17"/>
      <c r="O119" s="24"/>
      <c r="P119" s="24"/>
      <c r="Q119" s="17"/>
      <c r="R119" s="66"/>
      <c r="S119" s="67"/>
      <c r="T119" s="67"/>
      <c r="U119" s="24"/>
      <c r="V119" s="60"/>
    </row>
    <row r="120" spans="9:22">
      <c r="I120" s="24"/>
      <c r="J120" s="17"/>
      <c r="K120" s="63"/>
      <c r="L120" s="63"/>
      <c r="M120" s="63"/>
      <c r="N120" s="17"/>
      <c r="O120" s="24"/>
      <c r="P120" s="24"/>
      <c r="Q120" s="17"/>
      <c r="R120" s="66"/>
      <c r="S120" s="67"/>
      <c r="T120" s="67"/>
      <c r="U120" s="24"/>
      <c r="V120" s="60"/>
    </row>
    <row r="121" spans="9:22">
      <c r="I121" s="24"/>
      <c r="J121" s="17"/>
      <c r="K121" s="63"/>
      <c r="L121" s="63"/>
      <c r="M121" s="63"/>
      <c r="N121" s="17"/>
      <c r="O121" s="24"/>
      <c r="P121" s="24"/>
      <c r="Q121" s="17"/>
      <c r="R121" s="66"/>
      <c r="S121" s="67"/>
      <c r="T121" s="67"/>
      <c r="U121" s="24"/>
      <c r="V121" s="60"/>
    </row>
    <row r="122" spans="9:22">
      <c r="I122" s="24"/>
      <c r="J122" s="24"/>
      <c r="K122" s="24"/>
      <c r="L122" s="24"/>
      <c r="M122" s="64"/>
      <c r="N122" s="24"/>
      <c r="O122" s="24"/>
      <c r="P122" s="24"/>
      <c r="Q122" s="17"/>
      <c r="R122" s="66"/>
      <c r="S122" s="67"/>
      <c r="T122" s="67"/>
      <c r="U122" s="24"/>
      <c r="V122" s="60"/>
    </row>
    <row r="123" spans="9:22">
      <c r="I123" s="24"/>
      <c r="J123" s="24"/>
      <c r="K123" s="24"/>
      <c r="L123" s="24"/>
      <c r="M123" s="24"/>
      <c r="N123" s="24"/>
      <c r="O123" s="24"/>
      <c r="P123" s="24"/>
      <c r="Q123" s="17"/>
      <c r="R123" s="66"/>
      <c r="S123" s="67"/>
      <c r="T123" s="67"/>
      <c r="U123" s="24"/>
      <c r="V123" s="60"/>
    </row>
    <row r="124" spans="9:22">
      <c r="I124" s="24"/>
      <c r="J124" s="24"/>
      <c r="K124" s="24"/>
      <c r="L124" s="24"/>
      <c r="M124" s="24"/>
      <c r="N124" s="24"/>
      <c r="O124" s="24"/>
      <c r="P124" s="24"/>
      <c r="Q124" s="17"/>
      <c r="R124" s="66"/>
      <c r="S124" s="67"/>
      <c r="T124" s="67"/>
      <c r="U124" s="24"/>
      <c r="V124" s="60"/>
    </row>
    <row r="125" spans="9:22">
      <c r="I125" s="24"/>
      <c r="J125" s="24"/>
      <c r="K125" s="24"/>
      <c r="L125" s="24"/>
      <c r="M125" s="24"/>
      <c r="N125" s="24"/>
      <c r="O125" s="24"/>
      <c r="P125" s="24"/>
      <c r="Q125" s="17"/>
      <c r="R125" s="66"/>
      <c r="S125" s="67"/>
      <c r="T125" s="67"/>
      <c r="U125" s="24"/>
      <c r="V125" s="60"/>
    </row>
    <row r="126" spans="9:22">
      <c r="I126" s="24"/>
      <c r="J126" s="24"/>
      <c r="K126" s="24"/>
      <c r="L126" s="24"/>
      <c r="M126" s="24"/>
      <c r="N126" s="24"/>
      <c r="O126" s="24"/>
      <c r="P126" s="24"/>
      <c r="Q126" s="17"/>
      <c r="R126" s="66"/>
      <c r="S126" s="67"/>
      <c r="T126" s="67"/>
      <c r="U126" s="24"/>
      <c r="V126" s="60"/>
    </row>
    <row r="127" spans="9:22">
      <c r="I127" s="24"/>
      <c r="J127" s="24"/>
      <c r="K127" s="24"/>
      <c r="L127" s="24"/>
      <c r="M127" s="24"/>
      <c r="N127" s="24"/>
      <c r="O127" s="24"/>
      <c r="P127" s="24"/>
      <c r="Q127" s="17"/>
      <c r="R127" s="66"/>
      <c r="S127" s="67"/>
      <c r="T127" s="67"/>
      <c r="U127" s="24"/>
      <c r="V127" s="60"/>
    </row>
    <row r="128" spans="9:22">
      <c r="I128" s="24"/>
      <c r="J128" s="24"/>
      <c r="K128" s="24"/>
      <c r="L128" s="24"/>
      <c r="M128" s="24"/>
      <c r="N128" s="24"/>
      <c r="O128" s="24"/>
      <c r="P128" s="24"/>
      <c r="Q128" s="17"/>
      <c r="R128" s="66"/>
      <c r="S128" s="67"/>
      <c r="T128" s="67"/>
      <c r="U128" s="24"/>
      <c r="V128" s="60"/>
    </row>
    <row r="129" spans="9:22">
      <c r="I129" s="24"/>
      <c r="J129" s="24"/>
      <c r="K129" s="24"/>
      <c r="L129" s="24"/>
      <c r="M129" s="24"/>
      <c r="N129" s="24"/>
      <c r="O129" s="24"/>
      <c r="P129" s="24"/>
      <c r="Q129" s="17"/>
      <c r="R129" s="66"/>
      <c r="S129" s="67"/>
      <c r="T129" s="67"/>
      <c r="U129" s="24"/>
      <c r="V129" s="60"/>
    </row>
    <row r="130" spans="9:22">
      <c r="I130" s="24"/>
      <c r="J130" s="24"/>
      <c r="K130" s="24"/>
      <c r="L130" s="24"/>
      <c r="M130" s="24"/>
      <c r="N130" s="24"/>
      <c r="O130" s="24"/>
      <c r="P130" s="24"/>
      <c r="Q130" s="17"/>
      <c r="R130" s="66"/>
      <c r="S130" s="67"/>
      <c r="T130" s="67"/>
      <c r="U130" s="24"/>
      <c r="V130" s="60"/>
    </row>
    <row r="131" spans="9:22">
      <c r="I131" s="24"/>
      <c r="J131" s="24"/>
      <c r="K131" s="24"/>
      <c r="L131" s="24"/>
      <c r="M131" s="24"/>
      <c r="N131" s="24"/>
      <c r="O131" s="24"/>
      <c r="P131" s="24"/>
      <c r="Q131" s="17"/>
      <c r="R131" s="66"/>
      <c r="S131" s="67"/>
      <c r="T131" s="67"/>
      <c r="U131" s="24"/>
      <c r="V131" s="60"/>
    </row>
    <row r="132" spans="9:22">
      <c r="I132" s="24"/>
      <c r="J132" s="24"/>
      <c r="K132" s="24"/>
      <c r="L132" s="24"/>
      <c r="M132" s="24"/>
      <c r="N132" s="24"/>
      <c r="O132" s="24"/>
      <c r="P132" s="24"/>
      <c r="Q132" s="17"/>
      <c r="R132" s="66"/>
      <c r="S132" s="67"/>
      <c r="T132" s="67"/>
      <c r="U132" s="24"/>
      <c r="V132" s="60"/>
    </row>
    <row r="133" spans="9:22">
      <c r="I133" s="24"/>
      <c r="J133" s="24"/>
      <c r="K133" s="24"/>
      <c r="L133" s="24"/>
      <c r="M133" s="24"/>
      <c r="N133" s="24"/>
      <c r="O133" s="24"/>
      <c r="P133" s="24"/>
      <c r="Q133" s="17"/>
      <c r="R133" s="66"/>
      <c r="S133" s="67"/>
      <c r="T133" s="67"/>
      <c r="U133" s="24"/>
      <c r="V133" s="60"/>
    </row>
    <row r="134" spans="9:22">
      <c r="I134" s="24"/>
      <c r="J134" s="24"/>
      <c r="K134" s="24"/>
      <c r="L134" s="24"/>
      <c r="M134" s="24"/>
      <c r="N134" s="24"/>
      <c r="O134" s="24"/>
      <c r="P134" s="24"/>
      <c r="Q134" s="17"/>
      <c r="R134" s="66"/>
      <c r="S134" s="67"/>
      <c r="T134" s="67"/>
      <c r="U134" s="24"/>
      <c r="V134" s="60"/>
    </row>
    <row r="135" spans="9:22">
      <c r="I135" s="24"/>
      <c r="J135" s="24"/>
      <c r="K135" s="24"/>
      <c r="L135" s="24"/>
      <c r="M135" s="24"/>
      <c r="N135" s="24"/>
      <c r="O135" s="24"/>
      <c r="P135" s="24"/>
      <c r="Q135" s="17"/>
      <c r="R135" s="66"/>
      <c r="S135" s="67"/>
      <c r="T135" s="67"/>
      <c r="U135" s="24"/>
      <c r="V135" s="60"/>
    </row>
    <row r="136" spans="9:22">
      <c r="I136" s="24"/>
      <c r="J136" s="24"/>
      <c r="K136" s="24"/>
      <c r="L136" s="24"/>
      <c r="M136" s="24"/>
      <c r="N136" s="24"/>
      <c r="O136" s="24"/>
      <c r="P136" s="24"/>
      <c r="Q136" s="17"/>
      <c r="R136" s="66"/>
      <c r="S136" s="67"/>
      <c r="T136" s="67"/>
      <c r="U136" s="24"/>
      <c r="V136" s="60"/>
    </row>
    <row r="137" spans="9:22">
      <c r="I137" s="24"/>
      <c r="J137" s="24"/>
      <c r="K137" s="24"/>
      <c r="L137" s="24"/>
      <c r="M137" s="24"/>
      <c r="N137" s="24"/>
      <c r="O137" s="24"/>
      <c r="P137" s="24"/>
      <c r="Q137" s="17"/>
      <c r="R137" s="66"/>
      <c r="S137" s="67"/>
      <c r="T137" s="67"/>
      <c r="U137" s="24"/>
      <c r="V137" s="60"/>
    </row>
    <row r="138" spans="9:22">
      <c r="I138" s="24"/>
      <c r="J138" s="24"/>
      <c r="K138" s="24"/>
      <c r="L138" s="24"/>
      <c r="M138" s="24"/>
      <c r="N138" s="24"/>
      <c r="O138" s="24"/>
      <c r="P138" s="24"/>
      <c r="Q138" s="17"/>
      <c r="R138" s="66"/>
      <c r="S138" s="67"/>
      <c r="T138" s="67"/>
      <c r="U138" s="24"/>
      <c r="V138" s="60"/>
    </row>
    <row r="139" spans="9:22">
      <c r="I139" s="24"/>
      <c r="J139" s="24"/>
      <c r="K139" s="24"/>
      <c r="L139" s="24"/>
      <c r="M139" s="24"/>
      <c r="N139" s="24"/>
      <c r="O139" s="24"/>
      <c r="P139" s="24"/>
      <c r="Q139" s="17"/>
      <c r="R139" s="66"/>
      <c r="S139" s="67"/>
      <c r="T139" s="67"/>
      <c r="U139" s="24"/>
      <c r="V139" s="60"/>
    </row>
    <row r="140" spans="9:22">
      <c r="I140" s="24"/>
      <c r="J140" s="24"/>
      <c r="K140" s="24"/>
      <c r="L140" s="24"/>
      <c r="M140" s="24"/>
      <c r="N140" s="24"/>
      <c r="O140" s="24"/>
      <c r="P140" s="24"/>
      <c r="Q140" s="17"/>
      <c r="R140" s="66"/>
      <c r="S140" s="67"/>
      <c r="T140" s="67"/>
      <c r="U140" s="24"/>
    </row>
    <row r="141" spans="9:22">
      <c r="I141" s="24"/>
      <c r="J141" s="24"/>
      <c r="K141" s="24"/>
      <c r="L141" s="24"/>
      <c r="M141" s="24"/>
      <c r="N141" s="24"/>
      <c r="O141" s="24"/>
      <c r="P141" s="24"/>
      <c r="Q141" s="17"/>
      <c r="R141" s="66"/>
      <c r="S141" s="67"/>
      <c r="T141" s="67"/>
      <c r="U141" s="24"/>
    </row>
    <row r="142" spans="9:22">
      <c r="I142" s="24"/>
      <c r="J142" s="24"/>
      <c r="K142" s="24"/>
      <c r="L142" s="24"/>
      <c r="M142" s="24"/>
      <c r="N142" s="24"/>
      <c r="O142" s="24"/>
      <c r="P142" s="24"/>
      <c r="Q142" s="17"/>
      <c r="R142" s="66"/>
      <c r="S142" s="67"/>
      <c r="T142" s="67"/>
      <c r="U142" s="24"/>
    </row>
    <row r="143" spans="9:22">
      <c r="I143" s="24"/>
      <c r="J143" s="24"/>
      <c r="K143" s="24"/>
      <c r="L143" s="24"/>
      <c r="M143" s="24"/>
      <c r="N143" s="24"/>
      <c r="O143" s="24"/>
      <c r="P143" s="24"/>
      <c r="Q143" s="17"/>
      <c r="R143" s="66"/>
      <c r="S143" s="67"/>
      <c r="T143" s="67"/>
      <c r="U143" s="24"/>
    </row>
    <row r="144" spans="9:22">
      <c r="I144" s="24"/>
      <c r="J144" s="24"/>
      <c r="K144" s="24"/>
      <c r="L144" s="24"/>
      <c r="M144" s="24"/>
      <c r="N144" s="24"/>
      <c r="O144" s="24"/>
      <c r="P144" s="24"/>
      <c r="Q144" s="17"/>
      <c r="R144" s="66"/>
      <c r="S144" s="67"/>
      <c r="T144" s="67"/>
      <c r="U144" s="24"/>
    </row>
    <row r="145" spans="9:21">
      <c r="I145" s="24"/>
      <c r="J145" s="24"/>
      <c r="K145" s="24"/>
      <c r="L145" s="24"/>
      <c r="M145" s="24"/>
      <c r="N145" s="24"/>
      <c r="O145" s="24"/>
      <c r="P145" s="24"/>
      <c r="Q145" s="17"/>
      <c r="R145" s="66"/>
      <c r="S145" s="67"/>
      <c r="T145" s="67"/>
      <c r="U145" s="24"/>
    </row>
    <row r="146" spans="9:21">
      <c r="I146" s="24"/>
      <c r="J146" s="24"/>
      <c r="K146" s="24"/>
      <c r="L146" s="24"/>
      <c r="M146" s="24"/>
      <c r="N146" s="24"/>
      <c r="O146" s="24"/>
      <c r="P146" s="24"/>
      <c r="Q146" s="17"/>
      <c r="R146" s="66"/>
      <c r="S146" s="67"/>
      <c r="T146" s="67"/>
      <c r="U146" s="24"/>
    </row>
    <row r="147" spans="9:21">
      <c r="I147" s="24"/>
      <c r="J147" s="24"/>
      <c r="K147" s="24"/>
      <c r="L147" s="24"/>
      <c r="M147" s="24"/>
      <c r="N147" s="24"/>
      <c r="O147" s="24"/>
      <c r="P147" s="24"/>
      <c r="Q147" s="17"/>
      <c r="R147" s="66"/>
      <c r="S147" s="67"/>
      <c r="T147" s="67"/>
      <c r="U147" s="24"/>
    </row>
    <row r="148" spans="9:21">
      <c r="I148" s="24"/>
      <c r="J148" s="24"/>
      <c r="K148" s="24"/>
      <c r="L148" s="24"/>
      <c r="M148" s="24"/>
      <c r="N148" s="24"/>
      <c r="O148" s="24"/>
      <c r="P148" s="24"/>
      <c r="Q148" s="17"/>
      <c r="R148" s="66"/>
      <c r="S148" s="67"/>
      <c r="T148" s="67"/>
      <c r="U148" s="24"/>
    </row>
    <row r="149" spans="9:21">
      <c r="I149" s="24"/>
      <c r="J149" s="24"/>
      <c r="K149" s="24"/>
      <c r="L149" s="24"/>
      <c r="M149" s="24"/>
      <c r="N149" s="24"/>
      <c r="O149" s="24"/>
      <c r="P149" s="24"/>
      <c r="Q149" s="17"/>
      <c r="R149" s="66"/>
      <c r="S149" s="67"/>
      <c r="T149" s="67"/>
      <c r="U149" s="24"/>
    </row>
    <row r="150" spans="9:21">
      <c r="I150" s="24"/>
      <c r="J150" s="24"/>
      <c r="K150" s="24"/>
      <c r="L150" s="24"/>
      <c r="M150" s="24"/>
      <c r="N150" s="24"/>
      <c r="O150" s="24"/>
      <c r="P150" s="24"/>
      <c r="Q150" s="17"/>
      <c r="R150" s="66"/>
      <c r="S150" s="67"/>
      <c r="T150" s="67"/>
      <c r="U150" s="24"/>
    </row>
    <row r="151" spans="9:21">
      <c r="I151" s="24"/>
      <c r="J151" s="24"/>
      <c r="K151" s="24"/>
      <c r="L151" s="24"/>
      <c r="M151" s="24"/>
      <c r="N151" s="24"/>
      <c r="O151" s="24"/>
      <c r="P151" s="24"/>
      <c r="Q151" s="17"/>
      <c r="R151" s="66"/>
      <c r="S151" s="67"/>
      <c r="T151" s="67"/>
      <c r="U151" s="24"/>
    </row>
    <row r="152" spans="9:21">
      <c r="I152" s="24"/>
      <c r="J152" s="24"/>
      <c r="K152" s="24"/>
      <c r="L152" s="24"/>
      <c r="M152" s="24"/>
      <c r="N152" s="24"/>
      <c r="O152" s="24"/>
      <c r="P152" s="24"/>
      <c r="Q152" s="17"/>
      <c r="R152" s="66"/>
      <c r="S152" s="67"/>
      <c r="T152" s="67"/>
      <c r="U152" s="24"/>
    </row>
    <row r="153" spans="9:21">
      <c r="I153" s="24"/>
      <c r="J153" s="24"/>
      <c r="K153" s="24"/>
      <c r="L153" s="24"/>
      <c r="M153" s="24"/>
      <c r="N153" s="24"/>
      <c r="O153" s="24"/>
      <c r="P153" s="24"/>
      <c r="Q153" s="17"/>
      <c r="R153" s="66"/>
      <c r="S153" s="67"/>
      <c r="T153" s="67"/>
      <c r="U153" s="24"/>
    </row>
    <row r="154" spans="9:21">
      <c r="I154" s="24"/>
      <c r="J154" s="24"/>
      <c r="K154" s="24"/>
      <c r="L154" s="24"/>
      <c r="M154" s="24"/>
      <c r="N154" s="24"/>
      <c r="O154" s="24"/>
      <c r="P154" s="24"/>
      <c r="Q154" s="17"/>
      <c r="R154" s="66"/>
      <c r="S154" s="67"/>
      <c r="T154" s="67"/>
      <c r="U154" s="24"/>
    </row>
    <row r="155" spans="9:21">
      <c r="I155" s="24"/>
      <c r="J155" s="24"/>
      <c r="K155" s="24"/>
      <c r="L155" s="24"/>
      <c r="M155" s="24"/>
      <c r="N155" s="24"/>
      <c r="O155" s="24"/>
      <c r="P155" s="24"/>
      <c r="Q155" s="17"/>
      <c r="R155" s="66"/>
      <c r="S155" s="67"/>
      <c r="T155" s="67"/>
      <c r="U155" s="24"/>
    </row>
    <row r="156" spans="9:21">
      <c r="I156" s="24"/>
      <c r="J156" s="24"/>
      <c r="K156" s="24"/>
      <c r="L156" s="24"/>
      <c r="M156" s="24"/>
      <c r="N156" s="24"/>
      <c r="O156" s="24"/>
      <c r="P156" s="24"/>
      <c r="Q156" s="17"/>
      <c r="R156" s="66"/>
      <c r="S156" s="67"/>
      <c r="T156" s="67"/>
      <c r="U156" s="24"/>
    </row>
    <row r="157" spans="9:21">
      <c r="I157" s="24"/>
      <c r="J157" s="24"/>
      <c r="K157" s="24"/>
      <c r="L157" s="24"/>
      <c r="M157" s="24"/>
      <c r="N157" s="24"/>
      <c r="O157" s="24"/>
      <c r="P157" s="24"/>
      <c r="Q157" s="17"/>
      <c r="R157" s="66"/>
      <c r="S157" s="67"/>
      <c r="T157" s="67"/>
      <c r="U157" s="24"/>
    </row>
    <row r="158" spans="9:21">
      <c r="I158" s="24"/>
      <c r="J158" s="24"/>
      <c r="K158" s="24"/>
      <c r="L158" s="24"/>
      <c r="M158" s="24"/>
      <c r="N158" s="24"/>
      <c r="O158" s="24"/>
      <c r="P158" s="24"/>
      <c r="Q158" s="17"/>
      <c r="R158" s="66"/>
      <c r="S158" s="67"/>
      <c r="T158" s="67"/>
      <c r="U158" s="24"/>
    </row>
    <row r="159" spans="9:21">
      <c r="I159" s="24"/>
      <c r="J159" s="24"/>
      <c r="K159" s="24"/>
      <c r="L159" s="24"/>
      <c r="M159" s="24"/>
      <c r="N159" s="24"/>
      <c r="O159" s="24"/>
      <c r="P159" s="24"/>
      <c r="Q159" s="17"/>
      <c r="R159" s="66"/>
      <c r="S159" s="67"/>
      <c r="T159" s="67"/>
      <c r="U159" s="24"/>
    </row>
    <row r="160" spans="9:21">
      <c r="I160" s="24"/>
      <c r="J160" s="24"/>
      <c r="K160" s="24"/>
      <c r="L160" s="24"/>
      <c r="M160" s="24"/>
      <c r="N160" s="24"/>
      <c r="O160" s="24"/>
      <c r="P160" s="24"/>
      <c r="Q160" s="17"/>
      <c r="R160" s="66"/>
      <c r="S160" s="67"/>
      <c r="T160" s="67"/>
      <c r="U160" s="24"/>
    </row>
    <row r="161" spans="9:21">
      <c r="I161" s="24"/>
      <c r="J161" s="24"/>
      <c r="K161" s="24"/>
      <c r="L161" s="24"/>
      <c r="M161" s="24"/>
      <c r="N161" s="24"/>
      <c r="O161" s="24"/>
      <c r="P161" s="24"/>
      <c r="Q161" s="17"/>
      <c r="R161" s="66"/>
      <c r="S161" s="67"/>
      <c r="T161" s="67"/>
      <c r="U161" s="24"/>
    </row>
    <row r="162" spans="9:21">
      <c r="I162" s="24"/>
      <c r="J162" s="24"/>
      <c r="K162" s="24"/>
      <c r="L162" s="24"/>
      <c r="M162" s="24"/>
      <c r="N162" s="24"/>
      <c r="O162" s="24"/>
      <c r="P162" s="24"/>
      <c r="Q162" s="17"/>
      <c r="R162" s="66"/>
      <c r="S162" s="67"/>
      <c r="T162" s="67"/>
      <c r="U162" s="24"/>
    </row>
    <row r="163" spans="9:21">
      <c r="I163" s="24"/>
      <c r="J163" s="24"/>
      <c r="K163" s="24"/>
      <c r="L163" s="24"/>
      <c r="M163" s="24"/>
      <c r="N163" s="24"/>
      <c r="O163" s="24"/>
      <c r="P163" s="24"/>
      <c r="Q163" s="17"/>
      <c r="R163" s="66"/>
      <c r="S163" s="67"/>
      <c r="T163" s="67"/>
      <c r="U163" s="24"/>
    </row>
    <row r="164" spans="9:21">
      <c r="I164" s="24"/>
      <c r="J164" s="24"/>
      <c r="K164" s="24"/>
      <c r="L164" s="24"/>
      <c r="M164" s="24"/>
      <c r="N164" s="24"/>
      <c r="O164" s="24"/>
      <c r="P164" s="24"/>
      <c r="Q164" s="24"/>
      <c r="R164" s="11"/>
      <c r="S164" s="10"/>
      <c r="T164" s="9"/>
      <c r="U164" s="68"/>
    </row>
    <row r="165" spans="9:21">
      <c r="O165" s="24"/>
    </row>
    <row r="166" spans="9:21">
      <c r="O166" s="24"/>
    </row>
    <row r="167" spans="9:21">
      <c r="O167" s="24"/>
    </row>
    <row r="168" spans="9:21">
      <c r="O168" s="24"/>
    </row>
    <row r="169" spans="9:21">
      <c r="O169" s="24"/>
    </row>
    <row r="170" spans="9:21">
      <c r="O170" s="24"/>
    </row>
    <row r="171" spans="9:21">
      <c r="O171" s="24"/>
    </row>
    <row r="172" spans="9:21">
      <c r="O172" s="24"/>
    </row>
    <row r="173" spans="9:21">
      <c r="O173" s="24"/>
    </row>
    <row r="174" spans="9:21">
      <c r="O174" s="24"/>
    </row>
    <row r="175" spans="9:21">
      <c r="O175" s="24"/>
    </row>
    <row r="176" spans="9:21">
      <c r="O176" s="24"/>
    </row>
    <row r="177" spans="15:15">
      <c r="O177" s="24"/>
    </row>
    <row r="178" spans="15:15">
      <c r="O178" s="24"/>
    </row>
    <row r="179" spans="15:15">
      <c r="O179" s="24"/>
    </row>
    <row r="180" spans="15:15">
      <c r="O180" s="24"/>
    </row>
  </sheetData>
  <mergeCells count="4">
    <mergeCell ref="A35:F35"/>
    <mergeCell ref="A37:C37"/>
    <mergeCell ref="A44:C44"/>
    <mergeCell ref="A47:C47"/>
  </mergeCells>
  <hyperlinks>
    <hyperlink ref="A56:C56" location="'ВЫБОР РАЙОНА'!A1" display="Назад к выбору района" xr:uid="{00000000-0004-0000-06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4" tint="-0.249977111117893"/>
  </sheetPr>
  <dimension ref="A1:V161"/>
  <sheetViews>
    <sheetView showGridLines="0" showRowColHeaders="0" workbookViewId="0">
      <selection activeCell="T85" sqref="T85:U85"/>
    </sheetView>
  </sheetViews>
  <sheetFormatPr defaultColWidth="9.140625" defaultRowHeight="15"/>
  <cols>
    <col min="1" max="1" width="30" style="60" customWidth="1"/>
    <col min="2" max="2" width="17.42578125" style="60" customWidth="1"/>
    <col min="3" max="3" width="16" style="60" customWidth="1"/>
    <col min="4" max="4" width="19.7109375" style="60" customWidth="1"/>
    <col min="5" max="5" width="18.42578125" style="60" customWidth="1"/>
    <col min="6" max="6" width="17.7109375" style="60" customWidth="1"/>
    <col min="7" max="8" width="9.140625" style="60"/>
    <col min="9" max="9" width="6" style="24" customWidth="1"/>
    <col min="10" max="10" width="24" style="24" customWidth="1"/>
    <col min="11" max="11" width="29.7109375" style="24" customWidth="1"/>
    <col min="12" max="12" width="20.42578125" style="24" customWidth="1"/>
    <col min="13" max="13" width="9.140625" style="24" customWidth="1"/>
    <col min="14" max="14" width="12.42578125" style="24" customWidth="1"/>
    <col min="15" max="15" width="9.140625" style="60"/>
    <col min="16" max="16" width="6.42578125" style="24" customWidth="1"/>
    <col min="17" max="17" width="20" style="24" customWidth="1"/>
    <col min="18" max="18" width="23.7109375" style="24" customWidth="1"/>
    <col min="19" max="20" width="9.140625" style="24"/>
    <col min="21" max="21" width="13.140625" style="24" customWidth="1"/>
    <col min="22" max="16384" width="9.140625" style="60"/>
  </cols>
  <sheetData>
    <row r="1" spans="9:21" ht="25.5" customHeight="1" thickTop="1" thickBot="1">
      <c r="I1" s="315" t="s">
        <v>37</v>
      </c>
      <c r="J1" s="315" t="s">
        <v>36</v>
      </c>
      <c r="K1" s="315" t="s">
        <v>35</v>
      </c>
      <c r="L1" s="315" t="s">
        <v>34</v>
      </c>
      <c r="M1" s="315" t="s">
        <v>1022</v>
      </c>
      <c r="N1" s="315" t="s">
        <v>33</v>
      </c>
      <c r="O1" s="24"/>
      <c r="P1" s="165" t="s">
        <v>37</v>
      </c>
      <c r="Q1" s="165" t="s">
        <v>36</v>
      </c>
      <c r="R1" s="165" t="s">
        <v>35</v>
      </c>
      <c r="S1" s="165" t="s">
        <v>34</v>
      </c>
      <c r="T1" s="165" t="s">
        <v>20</v>
      </c>
      <c r="U1" s="165" t="s">
        <v>33</v>
      </c>
    </row>
    <row r="2" spans="9:21" ht="17.25" thickTop="1" thickBot="1">
      <c r="I2" s="321">
        <v>1</v>
      </c>
      <c r="J2" s="322" t="s">
        <v>1044</v>
      </c>
      <c r="K2" s="322" t="s">
        <v>1057</v>
      </c>
      <c r="L2" s="322">
        <v>44</v>
      </c>
      <c r="M2" s="322">
        <v>4</v>
      </c>
      <c r="N2" s="323">
        <v>489</v>
      </c>
      <c r="O2" s="24"/>
      <c r="P2" s="141">
        <v>1</v>
      </c>
      <c r="Q2" s="141" t="s">
        <v>685</v>
      </c>
      <c r="R2" s="141" t="s">
        <v>650</v>
      </c>
      <c r="S2" s="141">
        <v>220</v>
      </c>
      <c r="T2" s="141">
        <v>10</v>
      </c>
      <c r="U2" s="289">
        <f t="shared" ref="U2:U29" si="0">T2*36</f>
        <v>360</v>
      </c>
    </row>
    <row r="3" spans="9:21" ht="16.5" thickTop="1" thickBot="1">
      <c r="O3" s="24"/>
      <c r="P3" s="141">
        <v>2</v>
      </c>
      <c r="Q3" s="141" t="s">
        <v>685</v>
      </c>
      <c r="R3" s="141" t="s">
        <v>651</v>
      </c>
      <c r="S3" s="141">
        <v>22</v>
      </c>
      <c r="T3" s="141">
        <v>5</v>
      </c>
      <c r="U3" s="289">
        <f t="shared" si="0"/>
        <v>180</v>
      </c>
    </row>
    <row r="4" spans="9:21" ht="17.25" thickTop="1" thickBot="1">
      <c r="I4" s="315" t="s">
        <v>37</v>
      </c>
      <c r="J4" s="315" t="s">
        <v>36</v>
      </c>
      <c r="K4" s="315" t="s">
        <v>35</v>
      </c>
      <c r="L4" s="315" t="s">
        <v>34</v>
      </c>
      <c r="M4" s="315" t="s">
        <v>20</v>
      </c>
      <c r="N4" s="315" t="s">
        <v>33</v>
      </c>
      <c r="O4" s="24"/>
      <c r="P4" s="141">
        <v>3</v>
      </c>
      <c r="Q4" s="141" t="s">
        <v>685</v>
      </c>
      <c r="R4" s="141" t="s">
        <v>651</v>
      </c>
      <c r="S4" s="141">
        <v>43</v>
      </c>
      <c r="T4" s="141">
        <v>2</v>
      </c>
      <c r="U4" s="289">
        <f t="shared" si="0"/>
        <v>72</v>
      </c>
    </row>
    <row r="5" spans="9:21" ht="33" thickTop="1" thickBot="1">
      <c r="I5" s="304">
        <v>1</v>
      </c>
      <c r="J5" s="324" t="s">
        <v>1103</v>
      </c>
      <c r="K5" s="325" t="s">
        <v>982</v>
      </c>
      <c r="L5" s="325" t="s">
        <v>984</v>
      </c>
      <c r="M5" s="325">
        <v>8</v>
      </c>
      <c r="N5" s="326">
        <v>236</v>
      </c>
      <c r="O5" s="24"/>
      <c r="P5" s="141">
        <v>4</v>
      </c>
      <c r="Q5" s="141" t="s">
        <v>685</v>
      </c>
      <c r="R5" s="141" t="s">
        <v>651</v>
      </c>
      <c r="S5" s="141">
        <v>54</v>
      </c>
      <c r="T5" s="141">
        <v>1</v>
      </c>
      <c r="U5" s="289">
        <f t="shared" si="0"/>
        <v>36</v>
      </c>
    </row>
    <row r="6" spans="9:21" ht="33" thickTop="1" thickBot="1">
      <c r="I6" s="304">
        <v>2</v>
      </c>
      <c r="J6" s="324" t="s">
        <v>1103</v>
      </c>
      <c r="K6" s="325" t="s">
        <v>982</v>
      </c>
      <c r="L6" s="325" t="s">
        <v>983</v>
      </c>
      <c r="M6" s="325">
        <v>15</v>
      </c>
      <c r="N6" s="326">
        <v>606</v>
      </c>
      <c r="O6" s="24"/>
      <c r="P6" s="141">
        <v>5</v>
      </c>
      <c r="Q6" s="141" t="s">
        <v>685</v>
      </c>
      <c r="R6" s="141" t="s">
        <v>706</v>
      </c>
      <c r="S6" s="141">
        <v>4</v>
      </c>
      <c r="T6" s="141">
        <v>1</v>
      </c>
      <c r="U6" s="289">
        <f t="shared" si="0"/>
        <v>36</v>
      </c>
    </row>
    <row r="7" spans="9:21" ht="33" thickTop="1" thickBot="1">
      <c r="I7" s="304">
        <v>3</v>
      </c>
      <c r="J7" s="324" t="s">
        <v>1103</v>
      </c>
      <c r="K7" s="325" t="s">
        <v>982</v>
      </c>
      <c r="L7" s="325" t="s">
        <v>981</v>
      </c>
      <c r="M7" s="325">
        <v>6</v>
      </c>
      <c r="N7" s="326">
        <v>303</v>
      </c>
      <c r="O7" s="24"/>
      <c r="P7" s="141">
        <v>6</v>
      </c>
      <c r="Q7" s="141" t="s">
        <v>685</v>
      </c>
      <c r="R7" s="141" t="s">
        <v>708</v>
      </c>
      <c r="S7" s="141">
        <v>49</v>
      </c>
      <c r="T7" s="141">
        <v>4</v>
      </c>
      <c r="U7" s="289">
        <f t="shared" si="0"/>
        <v>144</v>
      </c>
    </row>
    <row r="8" spans="9:21" ht="17.25" thickTop="1" thickBot="1">
      <c r="I8" s="304"/>
      <c r="J8" s="324"/>
      <c r="K8" s="324"/>
      <c r="L8" s="324"/>
      <c r="M8" s="332">
        <f>SUM(M5:M7)</f>
        <v>29</v>
      </c>
      <c r="N8" s="332">
        <f>SUM(N5:N7)</f>
        <v>1145</v>
      </c>
      <c r="O8" s="24"/>
      <c r="P8" s="141">
        <v>7</v>
      </c>
      <c r="Q8" s="141" t="s">
        <v>685</v>
      </c>
      <c r="R8" s="141" t="s">
        <v>708</v>
      </c>
      <c r="S8" s="141">
        <v>63</v>
      </c>
      <c r="T8" s="141">
        <v>4</v>
      </c>
      <c r="U8" s="289">
        <f t="shared" si="0"/>
        <v>144</v>
      </c>
    </row>
    <row r="9" spans="9:21" ht="16.5" thickTop="1" thickBot="1">
      <c r="O9" s="24"/>
      <c r="P9" s="141">
        <v>8</v>
      </c>
      <c r="Q9" s="141" t="s">
        <v>685</v>
      </c>
      <c r="R9" s="141" t="s">
        <v>708</v>
      </c>
      <c r="S9" s="141">
        <v>71</v>
      </c>
      <c r="T9" s="141">
        <v>2</v>
      </c>
      <c r="U9" s="289">
        <f t="shared" si="0"/>
        <v>72</v>
      </c>
    </row>
    <row r="10" spans="9:21" ht="17.25" thickTop="1" thickBot="1">
      <c r="I10" s="315" t="s">
        <v>37</v>
      </c>
      <c r="J10" s="315" t="s">
        <v>36</v>
      </c>
      <c r="K10" s="315" t="s">
        <v>35</v>
      </c>
      <c r="L10" s="315" t="s">
        <v>34</v>
      </c>
      <c r="M10" s="315" t="s">
        <v>20</v>
      </c>
      <c r="N10" s="315" t="s">
        <v>33</v>
      </c>
      <c r="O10" s="24"/>
      <c r="P10" s="141">
        <v>9</v>
      </c>
      <c r="Q10" s="141" t="s">
        <v>685</v>
      </c>
      <c r="R10" s="141" t="s">
        <v>708</v>
      </c>
      <c r="S10" s="141">
        <v>83</v>
      </c>
      <c r="T10" s="141">
        <v>2</v>
      </c>
      <c r="U10" s="289">
        <f t="shared" si="0"/>
        <v>72</v>
      </c>
    </row>
    <row r="11" spans="9:21" ht="17.25" thickTop="1" thickBot="1">
      <c r="I11" s="304">
        <v>1</v>
      </c>
      <c r="J11" s="324" t="s">
        <v>1104</v>
      </c>
      <c r="K11" s="324" t="s">
        <v>980</v>
      </c>
      <c r="L11" s="324" t="s">
        <v>237</v>
      </c>
      <c r="M11" s="327">
        <v>4</v>
      </c>
      <c r="N11" s="326">
        <v>195</v>
      </c>
      <c r="O11" s="24"/>
      <c r="P11" s="141">
        <v>10</v>
      </c>
      <c r="Q11" s="141" t="s">
        <v>685</v>
      </c>
      <c r="R11" s="141" t="s">
        <v>704</v>
      </c>
      <c r="S11" s="141">
        <v>64</v>
      </c>
      <c r="T11" s="141">
        <v>2</v>
      </c>
      <c r="U11" s="289">
        <f t="shared" si="0"/>
        <v>72</v>
      </c>
    </row>
    <row r="12" spans="9:21" ht="17.25" thickTop="1" thickBot="1">
      <c r="I12" s="304">
        <v>2</v>
      </c>
      <c r="J12" s="324" t="s">
        <v>1104</v>
      </c>
      <c r="K12" s="324" t="s">
        <v>980</v>
      </c>
      <c r="L12" s="324" t="s">
        <v>140</v>
      </c>
      <c r="M12" s="324">
        <v>4</v>
      </c>
      <c r="N12" s="326">
        <v>154</v>
      </c>
      <c r="O12" s="24"/>
      <c r="P12" s="141">
        <v>11</v>
      </c>
      <c r="Q12" s="141" t="s">
        <v>685</v>
      </c>
      <c r="R12" s="141" t="s">
        <v>706</v>
      </c>
      <c r="S12" s="141">
        <v>14</v>
      </c>
      <c r="T12" s="141">
        <v>1</v>
      </c>
      <c r="U12" s="289">
        <f t="shared" si="0"/>
        <v>36</v>
      </c>
    </row>
    <row r="13" spans="9:21" ht="17.25" thickTop="1" thickBot="1">
      <c r="I13" s="304"/>
      <c r="J13" s="324"/>
      <c r="K13" s="324"/>
      <c r="L13" s="324"/>
      <c r="M13" s="332">
        <f>SUM(M11:M12)</f>
        <v>8</v>
      </c>
      <c r="N13" s="332">
        <f>N11+N12</f>
        <v>349</v>
      </c>
      <c r="O13" s="24"/>
      <c r="P13" s="141">
        <v>12</v>
      </c>
      <c r="Q13" s="141" t="s">
        <v>685</v>
      </c>
      <c r="R13" s="141" t="s">
        <v>706</v>
      </c>
      <c r="S13" s="141">
        <v>22</v>
      </c>
      <c r="T13" s="141">
        <v>2</v>
      </c>
      <c r="U13" s="289">
        <f t="shared" si="0"/>
        <v>72</v>
      </c>
    </row>
    <row r="14" spans="9:21" ht="19.5" customHeight="1" thickTop="1" thickBot="1">
      <c r="O14" s="24"/>
      <c r="P14" s="141">
        <v>13</v>
      </c>
      <c r="Q14" s="141" t="s">
        <v>685</v>
      </c>
      <c r="R14" s="141" t="s">
        <v>706</v>
      </c>
      <c r="S14" s="141">
        <v>5</v>
      </c>
      <c r="T14" s="141">
        <v>2</v>
      </c>
      <c r="U14" s="289">
        <f t="shared" si="0"/>
        <v>72</v>
      </c>
    </row>
    <row r="15" spans="9:21" ht="16.5" thickTop="1" thickBot="1">
      <c r="O15" s="24"/>
      <c r="P15" s="141">
        <v>14</v>
      </c>
      <c r="Q15" s="141" t="s">
        <v>685</v>
      </c>
      <c r="R15" s="141" t="s">
        <v>704</v>
      </c>
      <c r="S15" s="141">
        <v>44</v>
      </c>
      <c r="T15" s="141">
        <v>1</v>
      </c>
      <c r="U15" s="289">
        <f t="shared" si="0"/>
        <v>36</v>
      </c>
    </row>
    <row r="16" spans="9:21" ht="16.5" thickTop="1" thickBot="1">
      <c r="I16" s="165" t="s">
        <v>37</v>
      </c>
      <c r="J16" s="165" t="s">
        <v>36</v>
      </c>
      <c r="K16" s="165" t="s">
        <v>35</v>
      </c>
      <c r="L16" s="165" t="s">
        <v>34</v>
      </c>
      <c r="M16" s="165" t="s">
        <v>20</v>
      </c>
      <c r="N16" s="165" t="s">
        <v>33</v>
      </c>
      <c r="O16" s="24"/>
      <c r="P16" s="141">
        <v>15</v>
      </c>
      <c r="Q16" s="141" t="s">
        <v>685</v>
      </c>
      <c r="R16" s="141" t="s">
        <v>704</v>
      </c>
      <c r="S16" s="141">
        <v>46</v>
      </c>
      <c r="T16" s="141">
        <v>1</v>
      </c>
      <c r="U16" s="289">
        <f t="shared" si="0"/>
        <v>36</v>
      </c>
    </row>
    <row r="17" spans="1:21" ht="16.5" thickTop="1" thickBot="1">
      <c r="I17" s="141">
        <v>1</v>
      </c>
      <c r="J17" s="264" t="s">
        <v>690</v>
      </c>
      <c r="K17" s="274" t="s">
        <v>650</v>
      </c>
      <c r="L17" s="328" t="s">
        <v>714</v>
      </c>
      <c r="M17" s="264">
        <v>9</v>
      </c>
      <c r="N17" s="310">
        <f t="shared" ref="N17:N37" si="1">M17*36</f>
        <v>324</v>
      </c>
      <c r="O17" s="24"/>
      <c r="P17" s="141">
        <v>16</v>
      </c>
      <c r="Q17" s="141" t="s">
        <v>685</v>
      </c>
      <c r="R17" s="141" t="s">
        <v>651</v>
      </c>
      <c r="S17" s="141" t="s">
        <v>702</v>
      </c>
      <c r="T17" s="141">
        <v>4</v>
      </c>
      <c r="U17" s="289">
        <f t="shared" si="0"/>
        <v>144</v>
      </c>
    </row>
    <row r="18" spans="1:21" ht="16.5" thickTop="1" thickBot="1">
      <c r="I18" s="141">
        <v>2</v>
      </c>
      <c r="J18" s="264" t="s">
        <v>690</v>
      </c>
      <c r="K18" s="274" t="s">
        <v>674</v>
      </c>
      <c r="L18" s="275" t="s">
        <v>671</v>
      </c>
      <c r="M18" s="274">
        <v>3</v>
      </c>
      <c r="N18" s="310">
        <f t="shared" si="1"/>
        <v>108</v>
      </c>
      <c r="O18" s="24"/>
      <c r="P18" s="141">
        <v>17</v>
      </c>
      <c r="Q18" s="141" t="s">
        <v>685</v>
      </c>
      <c r="R18" s="141" t="s">
        <v>651</v>
      </c>
      <c r="S18" s="141" t="s">
        <v>700</v>
      </c>
      <c r="T18" s="141">
        <v>2</v>
      </c>
      <c r="U18" s="289">
        <f t="shared" si="0"/>
        <v>72</v>
      </c>
    </row>
    <row r="19" spans="1:21" ht="16.5" thickTop="1" thickBot="1">
      <c r="I19" s="141">
        <v>3</v>
      </c>
      <c r="J19" s="264" t="s">
        <v>690</v>
      </c>
      <c r="K19" s="274" t="s">
        <v>674</v>
      </c>
      <c r="L19" s="275" t="s">
        <v>713</v>
      </c>
      <c r="M19" s="274">
        <v>9</v>
      </c>
      <c r="N19" s="310">
        <f t="shared" si="1"/>
        <v>324</v>
      </c>
      <c r="O19" s="24"/>
      <c r="P19" s="141">
        <v>18</v>
      </c>
      <c r="Q19" s="141" t="s">
        <v>685</v>
      </c>
      <c r="R19" s="141" t="s">
        <v>697</v>
      </c>
      <c r="S19" s="141">
        <v>10</v>
      </c>
      <c r="T19" s="141">
        <v>4</v>
      </c>
      <c r="U19" s="289">
        <f t="shared" si="0"/>
        <v>144</v>
      </c>
    </row>
    <row r="20" spans="1:21" ht="16.5" thickTop="1" thickBot="1">
      <c r="I20" s="141">
        <v>4</v>
      </c>
      <c r="J20" s="264" t="s">
        <v>690</v>
      </c>
      <c r="K20" s="274" t="s">
        <v>692</v>
      </c>
      <c r="L20" s="275" t="s">
        <v>712</v>
      </c>
      <c r="M20" s="274">
        <v>4</v>
      </c>
      <c r="N20" s="310">
        <f t="shared" si="1"/>
        <v>144</v>
      </c>
      <c r="O20" s="24"/>
      <c r="P20" s="141">
        <v>19</v>
      </c>
      <c r="Q20" s="141" t="s">
        <v>685</v>
      </c>
      <c r="R20" s="141" t="s">
        <v>697</v>
      </c>
      <c r="S20" s="141">
        <v>14</v>
      </c>
      <c r="T20" s="141">
        <v>4</v>
      </c>
      <c r="U20" s="289">
        <f t="shared" si="0"/>
        <v>144</v>
      </c>
    </row>
    <row r="21" spans="1:21" ht="16.5" thickTop="1" thickBot="1">
      <c r="I21" s="141">
        <v>5</v>
      </c>
      <c r="J21" s="264" t="s">
        <v>690</v>
      </c>
      <c r="K21" s="264" t="s">
        <v>711</v>
      </c>
      <c r="L21" s="328" t="s">
        <v>137</v>
      </c>
      <c r="M21" s="264">
        <v>4</v>
      </c>
      <c r="N21" s="310">
        <f t="shared" si="1"/>
        <v>144</v>
      </c>
      <c r="O21" s="24"/>
      <c r="P21" s="141">
        <v>20</v>
      </c>
      <c r="Q21" s="141" t="s">
        <v>685</v>
      </c>
      <c r="R21" s="141" t="s">
        <v>697</v>
      </c>
      <c r="S21" s="141" t="s">
        <v>698</v>
      </c>
      <c r="T21" s="141">
        <v>12</v>
      </c>
      <c r="U21" s="289">
        <f t="shared" si="0"/>
        <v>432</v>
      </c>
    </row>
    <row r="22" spans="1:21" ht="16.5" thickTop="1" thickBot="1">
      <c r="I22" s="141">
        <v>6</v>
      </c>
      <c r="J22" s="264" t="s">
        <v>690</v>
      </c>
      <c r="K22" s="264" t="s">
        <v>711</v>
      </c>
      <c r="L22" s="329" t="s">
        <v>438</v>
      </c>
      <c r="M22" s="329">
        <v>4</v>
      </c>
      <c r="N22" s="310">
        <f t="shared" si="1"/>
        <v>144</v>
      </c>
      <c r="O22" s="24"/>
      <c r="P22" s="141">
        <v>21</v>
      </c>
      <c r="Q22" s="141" t="s">
        <v>685</v>
      </c>
      <c r="R22" s="141" t="s">
        <v>697</v>
      </c>
      <c r="S22" s="141">
        <v>2</v>
      </c>
      <c r="T22" s="141">
        <v>5</v>
      </c>
      <c r="U22" s="289">
        <f t="shared" si="0"/>
        <v>180</v>
      </c>
    </row>
    <row r="23" spans="1:21" ht="16.5" thickTop="1" thickBot="1">
      <c r="I23" s="141">
        <v>7</v>
      </c>
      <c r="J23" s="264" t="s">
        <v>690</v>
      </c>
      <c r="K23" s="329" t="s">
        <v>710</v>
      </c>
      <c r="L23" s="329">
        <v>108</v>
      </c>
      <c r="M23" s="329">
        <v>4</v>
      </c>
      <c r="N23" s="310">
        <f t="shared" si="1"/>
        <v>144</v>
      </c>
      <c r="O23" s="24"/>
      <c r="P23" s="141">
        <v>22</v>
      </c>
      <c r="Q23" s="141" t="s">
        <v>685</v>
      </c>
      <c r="R23" s="141" t="s">
        <v>694</v>
      </c>
      <c r="S23" s="141" t="s">
        <v>696</v>
      </c>
      <c r="T23" s="141">
        <v>4</v>
      </c>
      <c r="U23" s="289">
        <f t="shared" si="0"/>
        <v>144</v>
      </c>
    </row>
    <row r="24" spans="1:21" ht="16.5" thickTop="1" thickBot="1">
      <c r="I24" s="141">
        <v>8</v>
      </c>
      <c r="J24" s="264" t="s">
        <v>690</v>
      </c>
      <c r="K24" s="329" t="s">
        <v>709</v>
      </c>
      <c r="L24" s="329">
        <v>10</v>
      </c>
      <c r="M24" s="329">
        <v>2</v>
      </c>
      <c r="N24" s="310">
        <f t="shared" si="1"/>
        <v>72</v>
      </c>
      <c r="O24" s="24"/>
      <c r="P24" s="141">
        <v>23</v>
      </c>
      <c r="Q24" s="141" t="s">
        <v>685</v>
      </c>
      <c r="R24" s="141" t="s">
        <v>694</v>
      </c>
      <c r="S24" s="141" t="s">
        <v>693</v>
      </c>
      <c r="T24" s="141">
        <v>4</v>
      </c>
      <c r="U24" s="289">
        <f t="shared" si="0"/>
        <v>144</v>
      </c>
    </row>
    <row r="25" spans="1:21" ht="16.5" thickTop="1" thickBot="1">
      <c r="I25" s="141">
        <v>9</v>
      </c>
      <c r="J25" s="264" t="s">
        <v>690</v>
      </c>
      <c r="K25" s="329" t="s">
        <v>709</v>
      </c>
      <c r="L25" s="329">
        <v>74</v>
      </c>
      <c r="M25" s="329">
        <v>2</v>
      </c>
      <c r="N25" s="310">
        <f t="shared" si="1"/>
        <v>72</v>
      </c>
      <c r="O25" s="24"/>
      <c r="P25" s="141">
        <v>24</v>
      </c>
      <c r="Q25" s="141" t="s">
        <v>685</v>
      </c>
      <c r="R25" s="141" t="s">
        <v>669</v>
      </c>
      <c r="S25" s="141">
        <v>18</v>
      </c>
      <c r="T25" s="141">
        <v>4</v>
      </c>
      <c r="U25" s="289">
        <f t="shared" si="0"/>
        <v>144</v>
      </c>
    </row>
    <row r="26" spans="1:21" ht="16.5" thickTop="1" thickBot="1">
      <c r="I26" s="141">
        <v>10</v>
      </c>
      <c r="J26" s="264" t="s">
        <v>690</v>
      </c>
      <c r="K26" s="329" t="s">
        <v>707</v>
      </c>
      <c r="L26" s="329">
        <v>121</v>
      </c>
      <c r="M26" s="329">
        <v>2</v>
      </c>
      <c r="N26" s="310">
        <f t="shared" si="1"/>
        <v>72</v>
      </c>
      <c r="O26" s="24"/>
      <c r="P26" s="141">
        <v>25</v>
      </c>
      <c r="Q26" s="141" t="s">
        <v>685</v>
      </c>
      <c r="R26" s="141" t="s">
        <v>669</v>
      </c>
      <c r="S26" s="141">
        <v>4</v>
      </c>
      <c r="T26" s="141">
        <v>4</v>
      </c>
      <c r="U26" s="289">
        <f t="shared" si="0"/>
        <v>144</v>
      </c>
    </row>
    <row r="27" spans="1:21" ht="16.5" thickTop="1" thickBot="1">
      <c r="I27" s="141">
        <v>11</v>
      </c>
      <c r="J27" s="264" t="s">
        <v>690</v>
      </c>
      <c r="K27" s="329" t="s">
        <v>707</v>
      </c>
      <c r="L27" s="329">
        <v>98</v>
      </c>
      <c r="M27" s="329">
        <v>1</v>
      </c>
      <c r="N27" s="310">
        <f t="shared" si="1"/>
        <v>36</v>
      </c>
      <c r="O27" s="24"/>
      <c r="P27" s="141">
        <v>26</v>
      </c>
      <c r="Q27" s="141" t="s">
        <v>685</v>
      </c>
      <c r="R27" s="141" t="s">
        <v>669</v>
      </c>
      <c r="S27" s="141">
        <v>6</v>
      </c>
      <c r="T27" s="141">
        <v>4</v>
      </c>
      <c r="U27" s="289">
        <f t="shared" si="0"/>
        <v>144</v>
      </c>
    </row>
    <row r="28" spans="1:21" ht="17.25" thickTop="1" thickBot="1">
      <c r="A28" s="411" t="s">
        <v>695</v>
      </c>
      <c r="B28" s="411"/>
      <c r="C28" s="411"/>
      <c r="D28" s="411"/>
      <c r="E28" s="411"/>
      <c r="F28" s="411"/>
      <c r="I28" s="141">
        <v>12</v>
      </c>
      <c r="J28" s="264" t="s">
        <v>690</v>
      </c>
      <c r="K28" s="329" t="s">
        <v>635</v>
      </c>
      <c r="L28" s="329">
        <v>205</v>
      </c>
      <c r="M28" s="329">
        <v>8</v>
      </c>
      <c r="N28" s="310">
        <f t="shared" si="1"/>
        <v>288</v>
      </c>
      <c r="O28" s="24"/>
      <c r="P28" s="141">
        <v>27</v>
      </c>
      <c r="Q28" s="141" t="s">
        <v>685</v>
      </c>
      <c r="R28" s="141" t="s">
        <v>669</v>
      </c>
      <c r="S28" s="141">
        <v>8</v>
      </c>
      <c r="T28" s="141">
        <v>3</v>
      </c>
      <c r="U28" s="289">
        <f t="shared" si="0"/>
        <v>108</v>
      </c>
    </row>
    <row r="29" spans="1:21" ht="28.5" customHeight="1" thickTop="1" thickBot="1">
      <c r="A29" s="193" t="s">
        <v>123</v>
      </c>
      <c r="B29" s="193" t="s">
        <v>1041</v>
      </c>
      <c r="C29" s="193" t="s">
        <v>122</v>
      </c>
      <c r="D29" s="193" t="s">
        <v>121</v>
      </c>
      <c r="E29" s="193" t="s">
        <v>120</v>
      </c>
      <c r="F29" s="193" t="s">
        <v>119</v>
      </c>
      <c r="I29" s="141">
        <v>13</v>
      </c>
      <c r="J29" s="264" t="s">
        <v>690</v>
      </c>
      <c r="K29" s="264" t="s">
        <v>705</v>
      </c>
      <c r="L29" s="328" t="s">
        <v>250</v>
      </c>
      <c r="M29" s="264">
        <v>10</v>
      </c>
      <c r="N29" s="310">
        <f t="shared" si="1"/>
        <v>360</v>
      </c>
      <c r="O29" s="24"/>
      <c r="P29" s="141">
        <v>28</v>
      </c>
      <c r="Q29" s="141" t="s">
        <v>685</v>
      </c>
      <c r="R29" s="141" t="s">
        <v>652</v>
      </c>
      <c r="S29" s="141">
        <v>37</v>
      </c>
      <c r="T29" s="141">
        <v>3</v>
      </c>
      <c r="U29" s="289">
        <f t="shared" si="0"/>
        <v>108</v>
      </c>
    </row>
    <row r="30" spans="1:21" ht="17.25" thickTop="1" thickBot="1">
      <c r="A30" s="412" t="s">
        <v>117</v>
      </c>
      <c r="B30" s="412"/>
      <c r="C30" s="412"/>
      <c r="D30" s="295">
        <v>750</v>
      </c>
      <c r="E30" s="295">
        <v>420</v>
      </c>
      <c r="F30" s="295">
        <v>250</v>
      </c>
      <c r="I30" s="141">
        <v>14</v>
      </c>
      <c r="J30" s="264" t="s">
        <v>690</v>
      </c>
      <c r="K30" s="264" t="s">
        <v>705</v>
      </c>
      <c r="L30" s="328" t="s">
        <v>76</v>
      </c>
      <c r="M30" s="264">
        <v>6</v>
      </c>
      <c r="N30" s="310">
        <f t="shared" si="1"/>
        <v>216</v>
      </c>
      <c r="O30" s="24"/>
      <c r="P30" s="141"/>
      <c r="Q30" s="310"/>
      <c r="R30" s="310"/>
      <c r="S30" s="310"/>
      <c r="T30" s="333">
        <f>SUM(T2:T29)</f>
        <v>97</v>
      </c>
      <c r="U30" s="333">
        <f>SUM(U2:U29)</f>
        <v>3492</v>
      </c>
    </row>
    <row r="31" spans="1:21" ht="18.75" customHeight="1" thickTop="1" thickBot="1">
      <c r="A31" s="296" t="s">
        <v>690</v>
      </c>
      <c r="B31" s="184" t="s">
        <v>1094</v>
      </c>
      <c r="C31" s="297">
        <f>M38</f>
        <v>99</v>
      </c>
      <c r="D31" s="298">
        <f>C31*D30</f>
        <v>74250</v>
      </c>
      <c r="E31" s="298">
        <f>C31*E30</f>
        <v>41580</v>
      </c>
      <c r="F31" s="298">
        <f>C31*F30</f>
        <v>24750</v>
      </c>
      <c r="I31" s="141">
        <v>15</v>
      </c>
      <c r="J31" s="264" t="s">
        <v>690</v>
      </c>
      <c r="K31" s="329" t="s">
        <v>699</v>
      </c>
      <c r="L31" s="329" t="s">
        <v>304</v>
      </c>
      <c r="M31" s="329">
        <v>4</v>
      </c>
      <c r="N31" s="310">
        <f t="shared" si="1"/>
        <v>144</v>
      </c>
      <c r="O31" s="24"/>
      <c r="P31" s="60"/>
      <c r="Q31" s="60"/>
      <c r="R31" s="60"/>
      <c r="S31" s="60"/>
      <c r="T31" s="60"/>
      <c r="U31" s="60"/>
    </row>
    <row r="32" spans="1:21" ht="17.25" customHeight="1" thickTop="1" thickBot="1">
      <c r="A32" s="296" t="s">
        <v>655</v>
      </c>
      <c r="B32" s="184" t="s">
        <v>1094</v>
      </c>
      <c r="C32" s="297">
        <f>M70</f>
        <v>69</v>
      </c>
      <c r="D32" s="298">
        <f>C32*D30</f>
        <v>51750</v>
      </c>
      <c r="E32" s="298">
        <f>C32*E30</f>
        <v>28980</v>
      </c>
      <c r="F32" s="298">
        <f>C32*F30</f>
        <v>17250</v>
      </c>
      <c r="G32" s="62"/>
      <c r="H32" s="62"/>
      <c r="I32" s="141">
        <v>16</v>
      </c>
      <c r="J32" s="264" t="s">
        <v>690</v>
      </c>
      <c r="K32" s="329" t="s">
        <v>699</v>
      </c>
      <c r="L32" s="329" t="s">
        <v>320</v>
      </c>
      <c r="M32" s="329">
        <v>4</v>
      </c>
      <c r="N32" s="310">
        <f t="shared" si="1"/>
        <v>144</v>
      </c>
      <c r="O32" s="24"/>
      <c r="P32" s="165" t="s">
        <v>37</v>
      </c>
      <c r="Q32" s="165" t="s">
        <v>36</v>
      </c>
      <c r="R32" s="165" t="s">
        <v>35</v>
      </c>
      <c r="S32" s="165" t="s">
        <v>34</v>
      </c>
      <c r="T32" s="165" t="s">
        <v>20</v>
      </c>
      <c r="U32" s="165" t="s">
        <v>33</v>
      </c>
    </row>
    <row r="33" spans="1:21" ht="17.25" thickTop="1" thickBot="1">
      <c r="A33" s="296" t="s">
        <v>685</v>
      </c>
      <c r="B33" s="184" t="s">
        <v>1094</v>
      </c>
      <c r="C33" s="299">
        <f>T30</f>
        <v>97</v>
      </c>
      <c r="D33" s="298">
        <f>C33*D30</f>
        <v>72750</v>
      </c>
      <c r="E33" s="298">
        <f>C33*E30</f>
        <v>40740</v>
      </c>
      <c r="F33" s="298">
        <f>C33*F30</f>
        <v>24250</v>
      </c>
      <c r="I33" s="141">
        <v>17</v>
      </c>
      <c r="J33" s="264" t="s">
        <v>690</v>
      </c>
      <c r="K33" s="329" t="s">
        <v>699</v>
      </c>
      <c r="L33" s="329" t="s">
        <v>703</v>
      </c>
      <c r="M33" s="329">
        <v>8</v>
      </c>
      <c r="N33" s="310">
        <f t="shared" si="1"/>
        <v>288</v>
      </c>
      <c r="P33" s="141">
        <v>1</v>
      </c>
      <c r="Q33" s="141" t="s">
        <v>648</v>
      </c>
      <c r="R33" s="289" t="s">
        <v>647</v>
      </c>
      <c r="S33" s="289">
        <v>21</v>
      </c>
      <c r="T33" s="289">
        <v>4</v>
      </c>
      <c r="U33" s="289">
        <f t="shared" ref="U33:U61" si="2">T33*36</f>
        <v>144</v>
      </c>
    </row>
    <row r="34" spans="1:21" ht="17.25" thickTop="1" thickBot="1">
      <c r="A34" s="296" t="s">
        <v>648</v>
      </c>
      <c r="B34" s="184" t="s">
        <v>1094</v>
      </c>
      <c r="C34" s="299">
        <f>T62</f>
        <v>107</v>
      </c>
      <c r="D34" s="298">
        <f>D30*C34</f>
        <v>80250</v>
      </c>
      <c r="E34" s="298">
        <f>E30*C34</f>
        <v>44940</v>
      </c>
      <c r="F34" s="298">
        <f>F30*C34</f>
        <v>26750</v>
      </c>
      <c r="I34" s="141">
        <v>18</v>
      </c>
      <c r="J34" s="264" t="s">
        <v>690</v>
      </c>
      <c r="K34" s="329" t="s">
        <v>699</v>
      </c>
      <c r="L34" s="329" t="s">
        <v>701</v>
      </c>
      <c r="M34" s="329">
        <v>4</v>
      </c>
      <c r="N34" s="310">
        <f t="shared" si="1"/>
        <v>144</v>
      </c>
      <c r="O34" s="24"/>
      <c r="P34" s="289">
        <v>2</v>
      </c>
      <c r="Q34" s="141" t="s">
        <v>648</v>
      </c>
      <c r="R34" s="289" t="s">
        <v>647</v>
      </c>
      <c r="S34" s="289">
        <v>23</v>
      </c>
      <c r="T34" s="289">
        <v>10</v>
      </c>
      <c r="U34" s="289">
        <f t="shared" si="2"/>
        <v>360</v>
      </c>
    </row>
    <row r="35" spans="1:21" ht="17.25" thickTop="1" thickBot="1">
      <c r="A35" s="296" t="s">
        <v>629</v>
      </c>
      <c r="B35" s="184" t="s">
        <v>1094</v>
      </c>
      <c r="C35" s="299">
        <f>T85</f>
        <v>69</v>
      </c>
      <c r="D35" s="298">
        <f>D30*C35</f>
        <v>51750</v>
      </c>
      <c r="E35" s="298">
        <f>E30*C35</f>
        <v>28980</v>
      </c>
      <c r="F35" s="298">
        <f>F30*C35</f>
        <v>17250</v>
      </c>
      <c r="I35" s="141">
        <v>19</v>
      </c>
      <c r="J35" s="264" t="s">
        <v>690</v>
      </c>
      <c r="K35" s="329" t="s">
        <v>699</v>
      </c>
      <c r="L35" s="329" t="s">
        <v>190</v>
      </c>
      <c r="M35" s="329">
        <v>1</v>
      </c>
      <c r="N35" s="310">
        <f t="shared" si="1"/>
        <v>36</v>
      </c>
      <c r="O35" s="24"/>
      <c r="P35" s="141">
        <v>3</v>
      </c>
      <c r="Q35" s="141" t="s">
        <v>648</v>
      </c>
      <c r="R35" s="289" t="s">
        <v>647</v>
      </c>
      <c r="S35" s="289">
        <v>25</v>
      </c>
      <c r="T35" s="289">
        <v>3</v>
      </c>
      <c r="U35" s="289">
        <f t="shared" si="2"/>
        <v>108</v>
      </c>
    </row>
    <row r="36" spans="1:21" ht="17.25" thickTop="1" thickBot="1">
      <c r="A36" s="296" t="s">
        <v>634</v>
      </c>
      <c r="B36" s="184" t="s">
        <v>1094</v>
      </c>
      <c r="C36" s="299">
        <f>M93</f>
        <v>46</v>
      </c>
      <c r="D36" s="298">
        <f>D30*C36</f>
        <v>34500</v>
      </c>
      <c r="E36" s="298">
        <f>E30*C36</f>
        <v>19320</v>
      </c>
      <c r="F36" s="298">
        <f>F30*C36</f>
        <v>11500</v>
      </c>
      <c r="I36" s="141">
        <v>20</v>
      </c>
      <c r="J36" s="264" t="s">
        <v>690</v>
      </c>
      <c r="K36" s="329" t="s">
        <v>699</v>
      </c>
      <c r="L36" s="329" t="s">
        <v>439</v>
      </c>
      <c r="M36" s="329">
        <v>4</v>
      </c>
      <c r="N36" s="310">
        <f t="shared" si="1"/>
        <v>144</v>
      </c>
      <c r="O36" s="24"/>
      <c r="P36" s="141">
        <v>4</v>
      </c>
      <c r="Q36" s="141" t="s">
        <v>648</v>
      </c>
      <c r="R36" s="289" t="s">
        <v>647</v>
      </c>
      <c r="S36" s="289">
        <v>27</v>
      </c>
      <c r="T36" s="289">
        <v>4</v>
      </c>
      <c r="U36" s="289">
        <f t="shared" si="2"/>
        <v>144</v>
      </c>
    </row>
    <row r="37" spans="1:21" ht="18.75" customHeight="1" thickTop="1" thickBot="1">
      <c r="A37" s="237" t="s">
        <v>5</v>
      </c>
      <c r="B37" s="237"/>
      <c r="C37" s="300">
        <f>SUM(C31:C36)</f>
        <v>487</v>
      </c>
      <c r="D37" s="239">
        <f>SUM(D31:D36)</f>
        <v>365250</v>
      </c>
      <c r="E37" s="239">
        <f>SUM(E31:E36)</f>
        <v>204540</v>
      </c>
      <c r="F37" s="239">
        <f>SUM(F31:F36)</f>
        <v>121750</v>
      </c>
      <c r="I37" s="141">
        <v>21</v>
      </c>
      <c r="J37" s="264" t="s">
        <v>690</v>
      </c>
      <c r="K37" s="329" t="s">
        <v>699</v>
      </c>
      <c r="L37" s="329" t="s">
        <v>67</v>
      </c>
      <c r="M37" s="329">
        <v>6</v>
      </c>
      <c r="N37" s="310">
        <f t="shared" si="1"/>
        <v>216</v>
      </c>
      <c r="O37" s="24"/>
      <c r="P37" s="141">
        <v>5</v>
      </c>
      <c r="Q37" s="141" t="s">
        <v>648</v>
      </c>
      <c r="R37" s="289" t="s">
        <v>647</v>
      </c>
      <c r="S37" s="289">
        <v>9</v>
      </c>
      <c r="T37" s="289">
        <v>6</v>
      </c>
      <c r="U37" s="289">
        <f t="shared" si="2"/>
        <v>216</v>
      </c>
    </row>
    <row r="38" spans="1:21" ht="16.5" customHeight="1" thickTop="1" thickBot="1">
      <c r="A38" s="412" t="s">
        <v>117</v>
      </c>
      <c r="B38" s="412"/>
      <c r="C38" s="412"/>
      <c r="D38" s="295">
        <v>1400</v>
      </c>
      <c r="E38" s="295">
        <v>750</v>
      </c>
      <c r="F38" s="295">
        <v>430</v>
      </c>
      <c r="I38" s="141"/>
      <c r="J38" s="310"/>
      <c r="K38" s="310"/>
      <c r="L38" s="310"/>
      <c r="M38" s="333">
        <f>SUM(M17:M37)</f>
        <v>99</v>
      </c>
      <c r="N38" s="333">
        <f>SUM(N17:N37)</f>
        <v>3564</v>
      </c>
      <c r="O38" s="24"/>
      <c r="P38" s="289">
        <v>6</v>
      </c>
      <c r="Q38" s="141" t="s">
        <v>648</v>
      </c>
      <c r="R38" s="289" t="s">
        <v>651</v>
      </c>
      <c r="S38" s="289">
        <v>20</v>
      </c>
      <c r="T38" s="289">
        <v>3</v>
      </c>
      <c r="U38" s="289">
        <f t="shared" si="2"/>
        <v>108</v>
      </c>
    </row>
    <row r="39" spans="1:21" ht="18.75" customHeight="1" thickTop="1" thickBot="1">
      <c r="A39" s="296" t="s">
        <v>1103</v>
      </c>
      <c r="B39" s="184" t="s">
        <v>1094</v>
      </c>
      <c r="C39" s="297">
        <f>M8</f>
        <v>29</v>
      </c>
      <c r="D39" s="298">
        <f>C39*D38</f>
        <v>40600</v>
      </c>
      <c r="E39" s="298">
        <f>C39*E38</f>
        <v>21750</v>
      </c>
      <c r="F39" s="298">
        <f>C39*F38</f>
        <v>12470</v>
      </c>
      <c r="I39" s="60"/>
      <c r="J39" s="60"/>
      <c r="K39" s="60"/>
      <c r="L39" s="60"/>
      <c r="M39" s="60"/>
      <c r="N39" s="60"/>
      <c r="O39" s="24"/>
      <c r="P39" s="141">
        <v>7</v>
      </c>
      <c r="Q39" s="141" t="s">
        <v>648</v>
      </c>
      <c r="R39" s="141" t="s">
        <v>669</v>
      </c>
      <c r="S39" s="141">
        <v>3</v>
      </c>
      <c r="T39" s="141">
        <v>5</v>
      </c>
      <c r="U39" s="289">
        <f t="shared" si="2"/>
        <v>180</v>
      </c>
    </row>
    <row r="40" spans="1:21" ht="17.25" thickTop="1" thickBot="1">
      <c r="A40" s="296" t="s">
        <v>1104</v>
      </c>
      <c r="B40" s="184" t="s">
        <v>1094</v>
      </c>
      <c r="C40" s="297">
        <f>M13</f>
        <v>8</v>
      </c>
      <c r="D40" s="298">
        <f>C40*D38</f>
        <v>11200</v>
      </c>
      <c r="E40" s="298">
        <f>C40*E38</f>
        <v>6000</v>
      </c>
      <c r="F40" s="298">
        <f>C40*F38</f>
        <v>3440</v>
      </c>
      <c r="I40" s="165" t="s">
        <v>37</v>
      </c>
      <c r="J40" s="165" t="s">
        <v>36</v>
      </c>
      <c r="K40" s="165" t="s">
        <v>35</v>
      </c>
      <c r="L40" s="165" t="s">
        <v>34</v>
      </c>
      <c r="M40" s="165" t="s">
        <v>20</v>
      </c>
      <c r="N40" s="165" t="s">
        <v>33</v>
      </c>
      <c r="O40" s="24"/>
      <c r="P40" s="141">
        <v>8</v>
      </c>
      <c r="Q40" s="141" t="s">
        <v>648</v>
      </c>
      <c r="R40" s="141" t="s">
        <v>669</v>
      </c>
      <c r="S40" s="141">
        <v>5</v>
      </c>
      <c r="T40" s="141">
        <v>3</v>
      </c>
      <c r="U40" s="289">
        <f t="shared" si="2"/>
        <v>108</v>
      </c>
    </row>
    <row r="41" spans="1:21" ht="17.25" thickTop="1" thickBot="1">
      <c r="A41" s="237" t="s">
        <v>5</v>
      </c>
      <c r="B41" s="237"/>
      <c r="C41" s="300">
        <f>SUM(C39:C40)</f>
        <v>37</v>
      </c>
      <c r="D41" s="239">
        <f>SUM(D39:D40)</f>
        <v>51800</v>
      </c>
      <c r="E41" s="239">
        <f>SUM(E39:E40)</f>
        <v>27750</v>
      </c>
      <c r="F41" s="239">
        <f>SUM(F39:F40)</f>
        <v>15910</v>
      </c>
      <c r="I41" s="141">
        <v>1</v>
      </c>
      <c r="J41" s="141" t="s">
        <v>655</v>
      </c>
      <c r="K41" s="253" t="s">
        <v>681</v>
      </c>
      <c r="L41" s="330" t="s">
        <v>691</v>
      </c>
      <c r="M41" s="253">
        <v>2</v>
      </c>
      <c r="N41" s="289">
        <f t="shared" ref="N41:N69" si="3">M41*36</f>
        <v>72</v>
      </c>
      <c r="O41" s="24"/>
      <c r="P41" s="141">
        <v>9</v>
      </c>
      <c r="Q41" s="141" t="s">
        <v>648</v>
      </c>
      <c r="R41" s="141" t="s">
        <v>669</v>
      </c>
      <c r="S41" s="141">
        <v>7</v>
      </c>
      <c r="T41" s="141">
        <v>4</v>
      </c>
      <c r="U41" s="289">
        <f t="shared" si="2"/>
        <v>144</v>
      </c>
    </row>
    <row r="42" spans="1:21" ht="16.5" thickTop="1" thickBot="1">
      <c r="I42" s="141">
        <v>2</v>
      </c>
      <c r="J42" s="141" t="s">
        <v>655</v>
      </c>
      <c r="K42" s="253" t="s">
        <v>681</v>
      </c>
      <c r="L42" s="330" t="s">
        <v>689</v>
      </c>
      <c r="M42" s="253">
        <v>2</v>
      </c>
      <c r="N42" s="289">
        <f t="shared" si="3"/>
        <v>72</v>
      </c>
      <c r="O42" s="24"/>
      <c r="P42" s="289">
        <v>10</v>
      </c>
      <c r="Q42" s="141" t="s">
        <v>648</v>
      </c>
      <c r="R42" s="141" t="s">
        <v>666</v>
      </c>
      <c r="S42" s="141">
        <v>11</v>
      </c>
      <c r="T42" s="141">
        <v>4</v>
      </c>
      <c r="U42" s="289">
        <f t="shared" si="2"/>
        <v>144</v>
      </c>
    </row>
    <row r="43" spans="1:21" ht="33" thickTop="1" thickBot="1">
      <c r="A43" s="193" t="s">
        <v>123</v>
      </c>
      <c r="B43" s="193" t="s">
        <v>1041</v>
      </c>
      <c r="C43" s="150" t="s">
        <v>1025</v>
      </c>
      <c r="D43" s="158" t="s">
        <v>1180</v>
      </c>
      <c r="E43" s="158" t="s">
        <v>1179</v>
      </c>
      <c r="I43" s="141">
        <v>3</v>
      </c>
      <c r="J43" s="141" t="s">
        <v>655</v>
      </c>
      <c r="K43" s="253" t="s">
        <v>681</v>
      </c>
      <c r="L43" s="330" t="s">
        <v>688</v>
      </c>
      <c r="M43" s="253">
        <v>2</v>
      </c>
      <c r="N43" s="289">
        <f t="shared" si="3"/>
        <v>72</v>
      </c>
      <c r="O43" s="24"/>
      <c r="P43" s="141">
        <v>11</v>
      </c>
      <c r="Q43" s="141" t="s">
        <v>648</v>
      </c>
      <c r="R43" s="141" t="s">
        <v>666</v>
      </c>
      <c r="S43" s="141">
        <v>13</v>
      </c>
      <c r="T43" s="141">
        <v>5</v>
      </c>
      <c r="U43" s="289">
        <f t="shared" si="2"/>
        <v>180</v>
      </c>
    </row>
    <row r="44" spans="1:21" ht="15.75" customHeight="1" thickTop="1" thickBot="1">
      <c r="A44" s="413" t="s">
        <v>1024</v>
      </c>
      <c r="B44" s="413"/>
      <c r="C44" s="413"/>
      <c r="D44" s="239">
        <v>3000</v>
      </c>
      <c r="E44" s="239">
        <v>2400</v>
      </c>
      <c r="I44" s="141">
        <v>4</v>
      </c>
      <c r="J44" s="141" t="s">
        <v>655</v>
      </c>
      <c r="K44" s="253" t="s">
        <v>681</v>
      </c>
      <c r="L44" s="330" t="s">
        <v>687</v>
      </c>
      <c r="M44" s="253">
        <v>2</v>
      </c>
      <c r="N44" s="289">
        <f t="shared" si="3"/>
        <v>72</v>
      </c>
      <c r="O44" s="24"/>
      <c r="P44" s="141">
        <v>12</v>
      </c>
      <c r="Q44" s="141" t="s">
        <v>648</v>
      </c>
      <c r="R44" s="141" t="s">
        <v>666</v>
      </c>
      <c r="S44" s="141">
        <v>9</v>
      </c>
      <c r="T44" s="141">
        <v>2</v>
      </c>
      <c r="U44" s="289">
        <f t="shared" si="2"/>
        <v>72</v>
      </c>
    </row>
    <row r="45" spans="1:21" ht="17.25" thickTop="1" thickBot="1">
      <c r="A45" s="318" t="s">
        <v>1044</v>
      </c>
      <c r="B45" s="296" t="s">
        <v>1042</v>
      </c>
      <c r="C45" s="319">
        <f>M2</f>
        <v>4</v>
      </c>
      <c r="D45" s="320">
        <f>D44*C45</f>
        <v>12000</v>
      </c>
      <c r="E45" s="320">
        <f>C45*E44</f>
        <v>9600</v>
      </c>
      <c r="I45" s="141">
        <v>5</v>
      </c>
      <c r="J45" s="141" t="s">
        <v>655</v>
      </c>
      <c r="K45" s="253" t="s">
        <v>681</v>
      </c>
      <c r="L45" s="330" t="s">
        <v>686</v>
      </c>
      <c r="M45" s="253">
        <v>2</v>
      </c>
      <c r="N45" s="289">
        <f t="shared" si="3"/>
        <v>72</v>
      </c>
      <c r="O45" s="24"/>
      <c r="P45" s="141">
        <v>13</v>
      </c>
      <c r="Q45" s="141" t="s">
        <v>648</v>
      </c>
      <c r="R45" s="141" t="s">
        <v>653</v>
      </c>
      <c r="S45" s="141">
        <v>9</v>
      </c>
      <c r="T45" s="141">
        <v>2</v>
      </c>
      <c r="U45" s="289">
        <f t="shared" si="2"/>
        <v>72</v>
      </c>
    </row>
    <row r="46" spans="1:21" ht="33" customHeight="1" thickTop="1" thickBot="1">
      <c r="A46" s="237" t="s">
        <v>5</v>
      </c>
      <c r="B46" s="237"/>
      <c r="C46" s="300">
        <f>SUM(C45)</f>
        <v>4</v>
      </c>
      <c r="D46" s="239">
        <f>SUM(D45)</f>
        <v>12000</v>
      </c>
      <c r="E46" s="239">
        <f>SUM(E45)</f>
        <v>9600</v>
      </c>
      <c r="I46" s="141">
        <v>6</v>
      </c>
      <c r="J46" s="141" t="s">
        <v>655</v>
      </c>
      <c r="K46" s="253" t="s">
        <v>681</v>
      </c>
      <c r="L46" s="330" t="s">
        <v>684</v>
      </c>
      <c r="M46" s="253">
        <v>2</v>
      </c>
      <c r="N46" s="289">
        <f t="shared" si="3"/>
        <v>72</v>
      </c>
      <c r="O46" s="24"/>
      <c r="P46" s="289">
        <v>14</v>
      </c>
      <c r="Q46" s="141" t="s">
        <v>648</v>
      </c>
      <c r="R46" s="141" t="s">
        <v>669</v>
      </c>
      <c r="S46" s="141">
        <v>19</v>
      </c>
      <c r="T46" s="141">
        <v>5</v>
      </c>
      <c r="U46" s="289">
        <f t="shared" si="2"/>
        <v>180</v>
      </c>
    </row>
    <row r="47" spans="1:21" ht="16.5" thickTop="1" thickBot="1">
      <c r="I47" s="141">
        <v>7</v>
      </c>
      <c r="J47" s="141" t="s">
        <v>655</v>
      </c>
      <c r="K47" s="253" t="s">
        <v>681</v>
      </c>
      <c r="L47" s="330" t="s">
        <v>683</v>
      </c>
      <c r="M47" s="253">
        <v>2</v>
      </c>
      <c r="N47" s="289">
        <f t="shared" si="3"/>
        <v>72</v>
      </c>
      <c r="O47" s="24"/>
      <c r="P47" s="141">
        <v>15</v>
      </c>
      <c r="Q47" s="141" t="s">
        <v>648</v>
      </c>
      <c r="R47" s="141" t="s">
        <v>652</v>
      </c>
      <c r="S47" s="141">
        <v>35</v>
      </c>
      <c r="T47" s="141">
        <v>2</v>
      </c>
      <c r="U47" s="289">
        <f t="shared" si="2"/>
        <v>72</v>
      </c>
    </row>
    <row r="48" spans="1:21" ht="18.75" customHeight="1" thickTop="1" thickBot="1">
      <c r="A48" s="201" t="s">
        <v>1083</v>
      </c>
      <c r="B48" s="202">
        <f>C46+C41+C37</f>
        <v>528</v>
      </c>
      <c r="I48" s="141">
        <v>8</v>
      </c>
      <c r="J48" s="141" t="s">
        <v>655</v>
      </c>
      <c r="K48" s="253" t="s">
        <v>681</v>
      </c>
      <c r="L48" s="330" t="s">
        <v>682</v>
      </c>
      <c r="M48" s="253">
        <v>2</v>
      </c>
      <c r="N48" s="289">
        <f t="shared" si="3"/>
        <v>72</v>
      </c>
      <c r="O48" s="24"/>
      <c r="P48" s="141">
        <v>16</v>
      </c>
      <c r="Q48" s="141" t="s">
        <v>648</v>
      </c>
      <c r="R48" s="141" t="s">
        <v>666</v>
      </c>
      <c r="S48" s="141">
        <v>20</v>
      </c>
      <c r="T48" s="141">
        <v>3</v>
      </c>
      <c r="U48" s="289">
        <f t="shared" si="2"/>
        <v>108</v>
      </c>
    </row>
    <row r="49" spans="1:21" ht="16.5" thickTop="1" thickBot="1">
      <c r="I49" s="141">
        <v>9</v>
      </c>
      <c r="J49" s="141" t="s">
        <v>655</v>
      </c>
      <c r="K49" s="253" t="s">
        <v>681</v>
      </c>
      <c r="L49" s="330" t="s">
        <v>680</v>
      </c>
      <c r="M49" s="253">
        <v>1</v>
      </c>
      <c r="N49" s="289">
        <f t="shared" si="3"/>
        <v>36</v>
      </c>
      <c r="O49" s="24"/>
      <c r="P49" s="141">
        <v>17</v>
      </c>
      <c r="Q49" s="141" t="s">
        <v>648</v>
      </c>
      <c r="R49" s="289" t="s">
        <v>661</v>
      </c>
      <c r="S49" s="289">
        <v>41</v>
      </c>
      <c r="T49" s="289">
        <v>3</v>
      </c>
      <c r="U49" s="289">
        <f t="shared" si="2"/>
        <v>108</v>
      </c>
    </row>
    <row r="50" spans="1:21" ht="16.5" thickTop="1" thickBot="1">
      <c r="I50" s="141">
        <v>10</v>
      </c>
      <c r="J50" s="141" t="s">
        <v>655</v>
      </c>
      <c r="K50" s="274" t="s">
        <v>345</v>
      </c>
      <c r="L50" s="275" t="s">
        <v>679</v>
      </c>
      <c r="M50" s="274">
        <v>1</v>
      </c>
      <c r="N50" s="289">
        <f t="shared" si="3"/>
        <v>36</v>
      </c>
      <c r="O50" s="24"/>
      <c r="P50" s="289">
        <v>18</v>
      </c>
      <c r="Q50" s="141" t="s">
        <v>648</v>
      </c>
      <c r="R50" s="289" t="s">
        <v>661</v>
      </c>
      <c r="S50" s="289">
        <v>43</v>
      </c>
      <c r="T50" s="289">
        <v>2</v>
      </c>
      <c r="U50" s="289">
        <f t="shared" si="2"/>
        <v>72</v>
      </c>
    </row>
    <row r="51" spans="1:21" ht="30" customHeight="1" thickTop="1" thickBot="1">
      <c r="I51" s="141">
        <v>11</v>
      </c>
      <c r="J51" s="141" t="s">
        <v>655</v>
      </c>
      <c r="K51" s="274" t="s">
        <v>345</v>
      </c>
      <c r="L51" s="275" t="s">
        <v>678</v>
      </c>
      <c r="M51" s="274">
        <v>1</v>
      </c>
      <c r="N51" s="289">
        <f t="shared" si="3"/>
        <v>36</v>
      </c>
      <c r="O51" s="24"/>
      <c r="P51" s="141">
        <v>19</v>
      </c>
      <c r="Q51" s="141" t="s">
        <v>648</v>
      </c>
      <c r="R51" s="289" t="s">
        <v>661</v>
      </c>
      <c r="S51" s="289">
        <v>47</v>
      </c>
      <c r="T51" s="289">
        <v>2</v>
      </c>
      <c r="U51" s="289">
        <f t="shared" si="2"/>
        <v>72</v>
      </c>
    </row>
    <row r="52" spans="1:21" ht="17.25" customHeight="1" thickTop="1" thickBot="1">
      <c r="A52" s="301" t="s">
        <v>1009</v>
      </c>
      <c r="B52" s="301"/>
      <c r="C52" s="160"/>
      <c r="I52" s="141">
        <v>12</v>
      </c>
      <c r="J52" s="141" t="s">
        <v>655</v>
      </c>
      <c r="K52" s="274" t="s">
        <v>674</v>
      </c>
      <c r="L52" s="275" t="s">
        <v>677</v>
      </c>
      <c r="M52" s="274">
        <v>1</v>
      </c>
      <c r="N52" s="289">
        <f t="shared" si="3"/>
        <v>36</v>
      </c>
      <c r="O52" s="24"/>
      <c r="P52" s="141">
        <v>20</v>
      </c>
      <c r="Q52" s="141" t="s">
        <v>648</v>
      </c>
      <c r="R52" s="289" t="s">
        <v>660</v>
      </c>
      <c r="S52" s="289">
        <v>27</v>
      </c>
      <c r="T52" s="289">
        <v>10</v>
      </c>
      <c r="U52" s="289">
        <f t="shared" si="2"/>
        <v>360</v>
      </c>
    </row>
    <row r="53" spans="1:21" ht="16.5" thickTop="1" thickBot="1">
      <c r="I53" s="141">
        <v>13</v>
      </c>
      <c r="J53" s="141" t="s">
        <v>655</v>
      </c>
      <c r="K53" s="274" t="s">
        <v>674</v>
      </c>
      <c r="L53" s="275" t="s">
        <v>676</v>
      </c>
      <c r="M53" s="274">
        <v>1</v>
      </c>
      <c r="N53" s="289">
        <f t="shared" si="3"/>
        <v>36</v>
      </c>
      <c r="O53" s="24"/>
      <c r="P53" s="141">
        <v>21</v>
      </c>
      <c r="Q53" s="141" t="s">
        <v>648</v>
      </c>
      <c r="R53" s="289" t="s">
        <v>635</v>
      </c>
      <c r="S53" s="289" t="s">
        <v>657</v>
      </c>
      <c r="T53" s="289">
        <v>3</v>
      </c>
      <c r="U53" s="289">
        <f t="shared" si="2"/>
        <v>108</v>
      </c>
    </row>
    <row r="54" spans="1:21" ht="16.5" thickTop="1" thickBot="1">
      <c r="I54" s="141">
        <v>14</v>
      </c>
      <c r="J54" s="141" t="s">
        <v>655</v>
      </c>
      <c r="K54" s="274" t="s">
        <v>674</v>
      </c>
      <c r="L54" s="275" t="s">
        <v>675</v>
      </c>
      <c r="M54" s="274">
        <v>1</v>
      </c>
      <c r="N54" s="289">
        <f t="shared" si="3"/>
        <v>36</v>
      </c>
      <c r="O54" s="24"/>
      <c r="P54" s="289">
        <v>22</v>
      </c>
      <c r="Q54" s="141" t="s">
        <v>648</v>
      </c>
      <c r="R54" s="289" t="s">
        <v>635</v>
      </c>
      <c r="S54" s="289">
        <v>204</v>
      </c>
      <c r="T54" s="289">
        <v>5</v>
      </c>
      <c r="U54" s="289">
        <f t="shared" si="2"/>
        <v>180</v>
      </c>
    </row>
    <row r="55" spans="1:21" ht="15" customHeight="1" thickTop="1" thickBot="1">
      <c r="I55" s="141">
        <v>15</v>
      </c>
      <c r="J55" s="141" t="s">
        <v>655</v>
      </c>
      <c r="K55" s="274" t="s">
        <v>650</v>
      </c>
      <c r="L55" s="275" t="s">
        <v>673</v>
      </c>
      <c r="M55" s="274">
        <v>2</v>
      </c>
      <c r="N55" s="289">
        <f t="shared" si="3"/>
        <v>72</v>
      </c>
      <c r="O55" s="24"/>
      <c r="P55" s="141">
        <v>23</v>
      </c>
      <c r="Q55" s="141" t="s">
        <v>648</v>
      </c>
      <c r="R55" s="289" t="s">
        <v>654</v>
      </c>
      <c r="S55" s="289">
        <v>18</v>
      </c>
      <c r="T55" s="289">
        <v>2</v>
      </c>
      <c r="U55" s="289">
        <f t="shared" si="2"/>
        <v>72</v>
      </c>
    </row>
    <row r="56" spans="1:21" ht="15.75" customHeight="1" thickTop="1" thickBot="1">
      <c r="I56" s="141">
        <v>16</v>
      </c>
      <c r="J56" s="141" t="s">
        <v>655</v>
      </c>
      <c r="K56" s="274" t="s">
        <v>650</v>
      </c>
      <c r="L56" s="275" t="s">
        <v>672</v>
      </c>
      <c r="M56" s="274">
        <v>4</v>
      </c>
      <c r="N56" s="289">
        <f t="shared" si="3"/>
        <v>144</v>
      </c>
      <c r="O56" s="24"/>
      <c r="P56" s="141">
        <v>24</v>
      </c>
      <c r="Q56" s="141" t="s">
        <v>648</v>
      </c>
      <c r="R56" s="289" t="s">
        <v>654</v>
      </c>
      <c r="S56" s="289">
        <v>21</v>
      </c>
      <c r="T56" s="289">
        <v>1</v>
      </c>
      <c r="U56" s="289">
        <f t="shared" si="2"/>
        <v>36</v>
      </c>
    </row>
    <row r="57" spans="1:21" ht="16.5" thickTop="1" thickBot="1">
      <c r="I57" s="141">
        <v>17</v>
      </c>
      <c r="J57" s="141" t="s">
        <v>655</v>
      </c>
      <c r="K57" s="274" t="s">
        <v>650</v>
      </c>
      <c r="L57" s="275" t="s">
        <v>670</v>
      </c>
      <c r="M57" s="274">
        <v>3</v>
      </c>
      <c r="N57" s="289">
        <f t="shared" si="3"/>
        <v>108</v>
      </c>
      <c r="O57" s="24"/>
      <c r="P57" s="141">
        <v>25</v>
      </c>
      <c r="Q57" s="141" t="s">
        <v>648</v>
      </c>
      <c r="R57" s="289" t="s">
        <v>647</v>
      </c>
      <c r="S57" s="289">
        <v>10</v>
      </c>
      <c r="T57" s="289">
        <v>2</v>
      </c>
      <c r="U57" s="289">
        <f t="shared" si="2"/>
        <v>72</v>
      </c>
    </row>
    <row r="58" spans="1:21" ht="16.5" thickTop="1" thickBot="1">
      <c r="I58" s="141">
        <v>18</v>
      </c>
      <c r="J58" s="141" t="s">
        <v>655</v>
      </c>
      <c r="K58" s="274" t="s">
        <v>650</v>
      </c>
      <c r="L58" s="275" t="s">
        <v>668</v>
      </c>
      <c r="M58" s="274">
        <v>1</v>
      </c>
      <c r="N58" s="289">
        <f t="shared" si="3"/>
        <v>36</v>
      </c>
      <c r="O58" s="24"/>
      <c r="P58" s="289">
        <v>26</v>
      </c>
      <c r="Q58" s="141" t="s">
        <v>648</v>
      </c>
      <c r="R58" s="141" t="s">
        <v>653</v>
      </c>
      <c r="S58" s="289">
        <v>28</v>
      </c>
      <c r="T58" s="289">
        <v>3</v>
      </c>
      <c r="U58" s="289">
        <f t="shared" si="2"/>
        <v>108</v>
      </c>
    </row>
    <row r="59" spans="1:21" ht="16.5" thickTop="1" thickBot="1">
      <c r="I59" s="141">
        <v>19</v>
      </c>
      <c r="J59" s="141" t="s">
        <v>655</v>
      </c>
      <c r="K59" s="274" t="s">
        <v>650</v>
      </c>
      <c r="L59" s="275" t="s">
        <v>667</v>
      </c>
      <c r="M59" s="274">
        <v>2</v>
      </c>
      <c r="N59" s="289">
        <f t="shared" si="3"/>
        <v>72</v>
      </c>
      <c r="O59" s="24"/>
      <c r="P59" s="141">
        <v>27</v>
      </c>
      <c r="Q59" s="141" t="s">
        <v>648</v>
      </c>
      <c r="R59" s="141" t="s">
        <v>651</v>
      </c>
      <c r="S59" s="289">
        <v>4</v>
      </c>
      <c r="T59" s="289">
        <v>1</v>
      </c>
      <c r="U59" s="289">
        <f t="shared" si="2"/>
        <v>36</v>
      </c>
    </row>
    <row r="60" spans="1:21" ht="29.25" customHeight="1" thickTop="1" thickBot="1">
      <c r="I60" s="141">
        <v>20</v>
      </c>
      <c r="J60" s="141" t="s">
        <v>655</v>
      </c>
      <c r="K60" s="274" t="s">
        <v>650</v>
      </c>
      <c r="L60" s="275" t="s">
        <v>665</v>
      </c>
      <c r="M60" s="274">
        <v>5</v>
      </c>
      <c r="N60" s="289">
        <f t="shared" si="3"/>
        <v>180</v>
      </c>
      <c r="O60" s="24"/>
      <c r="P60" s="141">
        <v>28</v>
      </c>
      <c r="Q60" s="141" t="s">
        <v>648</v>
      </c>
      <c r="R60" s="141" t="s">
        <v>651</v>
      </c>
      <c r="S60" s="289">
        <v>8</v>
      </c>
      <c r="T60" s="289">
        <v>2</v>
      </c>
      <c r="U60" s="289">
        <f t="shared" si="2"/>
        <v>72</v>
      </c>
    </row>
    <row r="61" spans="1:21" ht="18.75" customHeight="1" thickTop="1" thickBot="1">
      <c r="I61" s="141">
        <v>21</v>
      </c>
      <c r="J61" s="141" t="s">
        <v>655</v>
      </c>
      <c r="K61" s="253" t="s">
        <v>647</v>
      </c>
      <c r="L61" s="330" t="s">
        <v>664</v>
      </c>
      <c r="M61" s="253">
        <v>3</v>
      </c>
      <c r="N61" s="289">
        <f t="shared" si="3"/>
        <v>108</v>
      </c>
      <c r="O61" s="24"/>
      <c r="P61" s="141">
        <v>29</v>
      </c>
      <c r="Q61" s="141" t="s">
        <v>648</v>
      </c>
      <c r="R61" s="289" t="s">
        <v>647</v>
      </c>
      <c r="S61" s="289">
        <v>16</v>
      </c>
      <c r="T61" s="289">
        <v>6</v>
      </c>
      <c r="U61" s="289">
        <f t="shared" si="2"/>
        <v>216</v>
      </c>
    </row>
    <row r="62" spans="1:21" ht="15.75" customHeight="1" thickTop="1" thickBot="1">
      <c r="I62" s="141">
        <v>22</v>
      </c>
      <c r="J62" s="141" t="s">
        <v>655</v>
      </c>
      <c r="K62" s="253" t="s">
        <v>662</v>
      </c>
      <c r="L62" s="330" t="s">
        <v>663</v>
      </c>
      <c r="M62" s="253">
        <v>2</v>
      </c>
      <c r="N62" s="289">
        <f t="shared" si="3"/>
        <v>72</v>
      </c>
      <c r="O62" s="24"/>
      <c r="P62" s="141"/>
      <c r="Q62" s="310"/>
      <c r="R62" s="310"/>
      <c r="S62" s="310"/>
      <c r="T62" s="333">
        <f>SUM(T33:T61)</f>
        <v>107</v>
      </c>
      <c r="U62" s="333">
        <f>SUM(U33:U61)</f>
        <v>3852</v>
      </c>
    </row>
    <row r="63" spans="1:21" ht="30.75" customHeight="1" thickTop="1" thickBot="1">
      <c r="I63" s="141">
        <v>23</v>
      </c>
      <c r="J63" s="141" t="s">
        <v>655</v>
      </c>
      <c r="K63" s="253" t="s">
        <v>659</v>
      </c>
      <c r="L63" s="330" t="s">
        <v>658</v>
      </c>
      <c r="M63" s="253">
        <v>4</v>
      </c>
      <c r="N63" s="289">
        <f t="shared" si="3"/>
        <v>144</v>
      </c>
      <c r="O63" s="24"/>
    </row>
    <row r="64" spans="1:21" ht="16.5" thickTop="1" thickBot="1">
      <c r="E64" s="24"/>
      <c r="I64" s="141">
        <v>24</v>
      </c>
      <c r="J64" s="141" t="s">
        <v>655</v>
      </c>
      <c r="K64" s="289" t="s">
        <v>643</v>
      </c>
      <c r="L64" s="289">
        <v>22</v>
      </c>
      <c r="M64" s="289">
        <v>2</v>
      </c>
      <c r="N64" s="289">
        <f t="shared" si="3"/>
        <v>72</v>
      </c>
      <c r="O64" s="24"/>
      <c r="P64" s="165" t="s">
        <v>37</v>
      </c>
      <c r="Q64" s="165" t="s">
        <v>36</v>
      </c>
      <c r="R64" s="165" t="s">
        <v>35</v>
      </c>
      <c r="S64" s="165" t="s">
        <v>34</v>
      </c>
      <c r="T64" s="165" t="s">
        <v>20</v>
      </c>
      <c r="U64" s="165" t="s">
        <v>33</v>
      </c>
    </row>
    <row r="65" spans="5:22" ht="16.5" thickTop="1" thickBot="1">
      <c r="E65" s="24"/>
      <c r="I65" s="141">
        <v>25</v>
      </c>
      <c r="J65" s="141" t="s">
        <v>655</v>
      </c>
      <c r="K65" s="289" t="s">
        <v>639</v>
      </c>
      <c r="L65" s="289">
        <v>10</v>
      </c>
      <c r="M65" s="289">
        <v>2</v>
      </c>
      <c r="N65" s="289">
        <f t="shared" si="3"/>
        <v>72</v>
      </c>
      <c r="O65" s="24"/>
      <c r="P65" s="141">
        <v>1</v>
      </c>
      <c r="Q65" s="141" t="s">
        <v>629</v>
      </c>
      <c r="R65" s="289" t="s">
        <v>643</v>
      </c>
      <c r="S65" s="289">
        <v>38</v>
      </c>
      <c r="T65" s="289">
        <v>4</v>
      </c>
      <c r="U65" s="289">
        <f t="shared" ref="U65:U84" si="4">T65*36</f>
        <v>144</v>
      </c>
    </row>
    <row r="66" spans="5:22" ht="16.5" thickTop="1" thickBot="1">
      <c r="E66" s="24"/>
      <c r="I66" s="141">
        <v>26</v>
      </c>
      <c r="J66" s="141" t="s">
        <v>655</v>
      </c>
      <c r="K66" s="289" t="s">
        <v>639</v>
      </c>
      <c r="L66" s="289">
        <v>22</v>
      </c>
      <c r="M66" s="289">
        <v>3</v>
      </c>
      <c r="N66" s="289">
        <f t="shared" si="3"/>
        <v>108</v>
      </c>
      <c r="O66" s="24"/>
      <c r="P66" s="141">
        <v>2</v>
      </c>
      <c r="Q66" s="141" t="s">
        <v>629</v>
      </c>
      <c r="R66" s="289" t="s">
        <v>643</v>
      </c>
      <c r="S66" s="289">
        <v>43</v>
      </c>
      <c r="T66" s="289">
        <v>4</v>
      </c>
      <c r="U66" s="289">
        <f t="shared" si="4"/>
        <v>144</v>
      </c>
    </row>
    <row r="67" spans="5:22" ht="16.5" thickTop="1" thickBot="1">
      <c r="E67" s="24"/>
      <c r="I67" s="141">
        <v>27</v>
      </c>
      <c r="J67" s="141" t="s">
        <v>655</v>
      </c>
      <c r="K67" s="289" t="s">
        <v>635</v>
      </c>
      <c r="L67" s="289" t="s">
        <v>656</v>
      </c>
      <c r="M67" s="289">
        <v>4</v>
      </c>
      <c r="N67" s="289">
        <f t="shared" si="3"/>
        <v>144</v>
      </c>
      <c r="O67" s="24"/>
      <c r="P67" s="141">
        <v>3</v>
      </c>
      <c r="Q67" s="141" t="s">
        <v>629</v>
      </c>
      <c r="R67" s="289" t="s">
        <v>643</v>
      </c>
      <c r="S67" s="289">
        <v>53</v>
      </c>
      <c r="T67" s="289">
        <v>2</v>
      </c>
      <c r="U67" s="289">
        <f t="shared" si="4"/>
        <v>72</v>
      </c>
    </row>
    <row r="68" spans="5:22" ht="16.5" thickTop="1" thickBot="1">
      <c r="I68" s="141">
        <v>28</v>
      </c>
      <c r="J68" s="141" t="s">
        <v>655</v>
      </c>
      <c r="K68" s="289" t="s">
        <v>635</v>
      </c>
      <c r="L68" s="289">
        <v>147</v>
      </c>
      <c r="M68" s="289">
        <v>4</v>
      </c>
      <c r="N68" s="289">
        <f t="shared" si="3"/>
        <v>144</v>
      </c>
      <c r="O68" s="24"/>
      <c r="P68" s="141">
        <v>4</v>
      </c>
      <c r="Q68" s="141" t="s">
        <v>629</v>
      </c>
      <c r="R68" s="289" t="s">
        <v>643</v>
      </c>
      <c r="S68" s="289">
        <v>55</v>
      </c>
      <c r="T68" s="289">
        <v>1</v>
      </c>
      <c r="U68" s="289">
        <f t="shared" si="4"/>
        <v>36</v>
      </c>
    </row>
    <row r="69" spans="5:22" ht="16.5" thickTop="1" thickBot="1">
      <c r="I69" s="141">
        <v>29</v>
      </c>
      <c r="J69" s="141" t="s">
        <v>655</v>
      </c>
      <c r="K69" s="289" t="s">
        <v>635</v>
      </c>
      <c r="L69" s="289">
        <v>153</v>
      </c>
      <c r="M69" s="289">
        <v>6</v>
      </c>
      <c r="N69" s="289">
        <f t="shared" si="3"/>
        <v>216</v>
      </c>
      <c r="O69" s="24"/>
      <c r="P69" s="141">
        <v>5</v>
      </c>
      <c r="Q69" s="141" t="s">
        <v>629</v>
      </c>
      <c r="R69" s="289" t="s">
        <v>639</v>
      </c>
      <c r="S69" s="289">
        <v>36</v>
      </c>
      <c r="T69" s="289">
        <v>7</v>
      </c>
      <c r="U69" s="289">
        <f t="shared" si="4"/>
        <v>252</v>
      </c>
    </row>
    <row r="70" spans="5:22" ht="16.5" thickTop="1" thickBot="1">
      <c r="I70" s="141"/>
      <c r="J70" s="310"/>
      <c r="K70" s="310"/>
      <c r="L70" s="310"/>
      <c r="M70" s="333">
        <f>SUM(M41:M69)</f>
        <v>69</v>
      </c>
      <c r="N70" s="333">
        <f>SUM(N41:N69)</f>
        <v>2484</v>
      </c>
      <c r="O70" s="24"/>
      <c r="P70" s="141">
        <v>6</v>
      </c>
      <c r="Q70" s="141" t="s">
        <v>629</v>
      </c>
      <c r="R70" s="289" t="s">
        <v>639</v>
      </c>
      <c r="S70" s="289">
        <v>38</v>
      </c>
      <c r="T70" s="289">
        <v>4</v>
      </c>
      <c r="U70" s="289">
        <f t="shared" si="4"/>
        <v>144</v>
      </c>
    </row>
    <row r="71" spans="5:22" ht="16.5" thickTop="1" thickBot="1">
      <c r="O71" s="24"/>
      <c r="P71" s="141">
        <v>7</v>
      </c>
      <c r="Q71" s="141" t="s">
        <v>629</v>
      </c>
      <c r="R71" s="289" t="s">
        <v>639</v>
      </c>
      <c r="S71" s="289">
        <v>42</v>
      </c>
      <c r="T71" s="289">
        <v>3</v>
      </c>
      <c r="U71" s="289">
        <f t="shared" si="4"/>
        <v>108</v>
      </c>
    </row>
    <row r="72" spans="5:22" ht="16.5" thickTop="1" thickBot="1">
      <c r="I72" s="165" t="s">
        <v>37</v>
      </c>
      <c r="J72" s="165" t="s">
        <v>36</v>
      </c>
      <c r="K72" s="165" t="s">
        <v>35</v>
      </c>
      <c r="L72" s="165" t="s">
        <v>34</v>
      </c>
      <c r="M72" s="165" t="s">
        <v>20</v>
      </c>
      <c r="N72" s="165" t="s">
        <v>33</v>
      </c>
      <c r="O72" s="24"/>
      <c r="P72" s="141">
        <v>8</v>
      </c>
      <c r="Q72" s="141" t="s">
        <v>629</v>
      </c>
      <c r="R72" s="289" t="s">
        <v>639</v>
      </c>
      <c r="S72" s="289">
        <v>48</v>
      </c>
      <c r="T72" s="289">
        <v>2</v>
      </c>
      <c r="U72" s="289">
        <f t="shared" si="4"/>
        <v>72</v>
      </c>
      <c r="V72" s="24"/>
    </row>
    <row r="73" spans="5:22" ht="16.5" thickTop="1" thickBot="1">
      <c r="I73" s="141">
        <v>1</v>
      </c>
      <c r="J73" s="141" t="s">
        <v>634</v>
      </c>
      <c r="K73" s="141" t="s">
        <v>636</v>
      </c>
      <c r="L73" s="141">
        <v>4</v>
      </c>
      <c r="M73" s="141">
        <v>1</v>
      </c>
      <c r="N73" s="289">
        <f t="shared" ref="N73:N92" si="5">M73*36</f>
        <v>36</v>
      </c>
      <c r="O73" s="24"/>
      <c r="P73" s="141">
        <v>9</v>
      </c>
      <c r="Q73" s="141" t="s">
        <v>629</v>
      </c>
      <c r="R73" s="289" t="s">
        <v>638</v>
      </c>
      <c r="S73" s="289">
        <v>5</v>
      </c>
      <c r="T73" s="289">
        <v>1</v>
      </c>
      <c r="U73" s="289">
        <f t="shared" si="4"/>
        <v>36</v>
      </c>
    </row>
    <row r="74" spans="5:22" ht="16.5" thickTop="1" thickBot="1">
      <c r="I74" s="141">
        <v>2</v>
      </c>
      <c r="J74" s="141" t="s">
        <v>634</v>
      </c>
      <c r="K74" s="141" t="s">
        <v>650</v>
      </c>
      <c r="L74" s="141">
        <v>62</v>
      </c>
      <c r="M74" s="141">
        <v>2</v>
      </c>
      <c r="N74" s="289">
        <f t="shared" si="5"/>
        <v>72</v>
      </c>
      <c r="O74" s="24"/>
      <c r="P74" s="141">
        <v>10</v>
      </c>
      <c r="Q74" s="141" t="s">
        <v>629</v>
      </c>
      <c r="R74" s="289" t="s">
        <v>635</v>
      </c>
      <c r="S74" s="289">
        <v>182</v>
      </c>
      <c r="T74" s="289">
        <v>2</v>
      </c>
      <c r="U74" s="289">
        <f t="shared" si="4"/>
        <v>72</v>
      </c>
    </row>
    <row r="75" spans="5:22" ht="16.5" thickTop="1" thickBot="1">
      <c r="I75" s="141">
        <v>3</v>
      </c>
      <c r="J75" s="141" t="s">
        <v>634</v>
      </c>
      <c r="K75" s="141" t="s">
        <v>650</v>
      </c>
      <c r="L75" s="141">
        <v>64</v>
      </c>
      <c r="M75" s="141">
        <v>2</v>
      </c>
      <c r="N75" s="289">
        <f t="shared" si="5"/>
        <v>72</v>
      </c>
      <c r="O75" s="24"/>
      <c r="P75" s="141">
        <v>11</v>
      </c>
      <c r="Q75" s="141" t="s">
        <v>629</v>
      </c>
      <c r="R75" s="289" t="s">
        <v>635</v>
      </c>
      <c r="S75" s="289">
        <v>184</v>
      </c>
      <c r="T75" s="289">
        <v>6</v>
      </c>
      <c r="U75" s="289">
        <f t="shared" si="4"/>
        <v>216</v>
      </c>
    </row>
    <row r="76" spans="5:22" ht="16.5" thickTop="1" thickBot="1">
      <c r="I76" s="141">
        <v>4</v>
      </c>
      <c r="J76" s="141" t="s">
        <v>634</v>
      </c>
      <c r="K76" s="141" t="s">
        <v>650</v>
      </c>
      <c r="L76" s="141">
        <v>86</v>
      </c>
      <c r="M76" s="141">
        <v>8</v>
      </c>
      <c r="N76" s="289">
        <f t="shared" si="5"/>
        <v>288</v>
      </c>
      <c r="O76" s="24"/>
      <c r="P76" s="141">
        <v>12</v>
      </c>
      <c r="Q76" s="141" t="s">
        <v>629</v>
      </c>
      <c r="R76" s="289" t="s">
        <v>635</v>
      </c>
      <c r="S76" s="289">
        <v>186</v>
      </c>
      <c r="T76" s="289">
        <v>4</v>
      </c>
      <c r="U76" s="289">
        <f t="shared" si="4"/>
        <v>144</v>
      </c>
    </row>
    <row r="77" spans="5:22" ht="16.5" thickTop="1" thickBot="1">
      <c r="I77" s="141">
        <v>5</v>
      </c>
      <c r="J77" s="141" t="s">
        <v>634</v>
      </c>
      <c r="K77" s="141" t="s">
        <v>649</v>
      </c>
      <c r="L77" s="141">
        <v>96</v>
      </c>
      <c r="M77" s="141">
        <v>3</v>
      </c>
      <c r="N77" s="289">
        <f t="shared" si="5"/>
        <v>108</v>
      </c>
      <c r="O77" s="24"/>
      <c r="P77" s="141">
        <v>13</v>
      </c>
      <c r="Q77" s="141" t="s">
        <v>629</v>
      </c>
      <c r="R77" s="289" t="s">
        <v>632</v>
      </c>
      <c r="S77" s="289">
        <v>11</v>
      </c>
      <c r="T77" s="289">
        <v>3</v>
      </c>
      <c r="U77" s="289">
        <f t="shared" si="4"/>
        <v>108</v>
      </c>
    </row>
    <row r="78" spans="5:22" ht="16.5" thickTop="1" thickBot="1">
      <c r="I78" s="141">
        <v>6</v>
      </c>
      <c r="J78" s="141" t="s">
        <v>634</v>
      </c>
      <c r="K78" s="141" t="s">
        <v>637</v>
      </c>
      <c r="L78" s="141">
        <v>1</v>
      </c>
      <c r="M78" s="141">
        <v>2</v>
      </c>
      <c r="N78" s="289">
        <f t="shared" si="5"/>
        <v>72</v>
      </c>
      <c r="O78" s="24"/>
      <c r="P78" s="141">
        <v>14</v>
      </c>
      <c r="Q78" s="141" t="s">
        <v>629</v>
      </c>
      <c r="R78" s="289" t="s">
        <v>631</v>
      </c>
      <c r="S78" s="289">
        <v>13</v>
      </c>
      <c r="T78" s="289">
        <v>5</v>
      </c>
      <c r="U78" s="289">
        <f t="shared" si="4"/>
        <v>180</v>
      </c>
    </row>
    <row r="79" spans="5:22" ht="16.5" thickTop="1" thickBot="1">
      <c r="I79" s="141">
        <v>7</v>
      </c>
      <c r="J79" s="141" t="s">
        <v>634</v>
      </c>
      <c r="K79" s="141" t="s">
        <v>637</v>
      </c>
      <c r="L79" s="141" t="s">
        <v>646</v>
      </c>
      <c r="M79" s="141">
        <v>2</v>
      </c>
      <c r="N79" s="289">
        <f t="shared" si="5"/>
        <v>72</v>
      </c>
      <c r="O79" s="24"/>
      <c r="P79" s="141">
        <v>15</v>
      </c>
      <c r="Q79" s="141" t="s">
        <v>629</v>
      </c>
      <c r="R79" s="289" t="s">
        <v>631</v>
      </c>
      <c r="S79" s="289">
        <v>19</v>
      </c>
      <c r="T79" s="289">
        <v>3</v>
      </c>
      <c r="U79" s="289">
        <f t="shared" si="4"/>
        <v>108</v>
      </c>
    </row>
    <row r="80" spans="5:22" ht="16.5" thickTop="1" thickBot="1">
      <c r="I80" s="141">
        <v>8</v>
      </c>
      <c r="J80" s="141" t="s">
        <v>634</v>
      </c>
      <c r="K80" s="141" t="s">
        <v>637</v>
      </c>
      <c r="L80" s="331" t="s">
        <v>645</v>
      </c>
      <c r="M80" s="141">
        <v>4</v>
      </c>
      <c r="N80" s="289">
        <f t="shared" si="5"/>
        <v>144</v>
      </c>
      <c r="O80" s="24"/>
      <c r="P80" s="141">
        <v>16</v>
      </c>
      <c r="Q80" s="141" t="s">
        <v>629</v>
      </c>
      <c r="R80" s="289" t="s">
        <v>631</v>
      </c>
      <c r="S80" s="289">
        <v>27</v>
      </c>
      <c r="T80" s="289">
        <v>2</v>
      </c>
      <c r="U80" s="289">
        <f t="shared" si="4"/>
        <v>72</v>
      </c>
    </row>
    <row r="81" spans="9:21" ht="17.25" customHeight="1" thickTop="1" thickBot="1">
      <c r="I81" s="141">
        <v>9</v>
      </c>
      <c r="J81" s="141" t="s">
        <v>634</v>
      </c>
      <c r="K81" s="289" t="s">
        <v>635</v>
      </c>
      <c r="L81" s="289">
        <v>106</v>
      </c>
      <c r="M81" s="289">
        <v>5</v>
      </c>
      <c r="N81" s="289">
        <f t="shared" si="5"/>
        <v>180</v>
      </c>
      <c r="O81" s="24"/>
      <c r="P81" s="141">
        <v>17</v>
      </c>
      <c r="Q81" s="141" t="s">
        <v>629</v>
      </c>
      <c r="R81" s="289" t="s">
        <v>631</v>
      </c>
      <c r="S81" s="289">
        <v>7</v>
      </c>
      <c r="T81" s="289">
        <v>4</v>
      </c>
      <c r="U81" s="289">
        <f t="shared" si="4"/>
        <v>144</v>
      </c>
    </row>
    <row r="82" spans="9:21" ht="16.5" thickTop="1" thickBot="1">
      <c r="I82" s="141">
        <v>10</v>
      </c>
      <c r="J82" s="141" t="s">
        <v>634</v>
      </c>
      <c r="K82" s="289" t="s">
        <v>635</v>
      </c>
      <c r="L82" s="289">
        <v>128</v>
      </c>
      <c r="M82" s="289">
        <v>1</v>
      </c>
      <c r="N82" s="289">
        <f t="shared" si="5"/>
        <v>36</v>
      </c>
      <c r="O82" s="24"/>
      <c r="P82" s="141">
        <v>18</v>
      </c>
      <c r="Q82" s="141" t="s">
        <v>629</v>
      </c>
      <c r="R82" s="289" t="s">
        <v>630</v>
      </c>
      <c r="S82" s="289">
        <v>1</v>
      </c>
      <c r="T82" s="289">
        <v>3</v>
      </c>
      <c r="U82" s="289">
        <f t="shared" si="4"/>
        <v>108</v>
      </c>
    </row>
    <row r="83" spans="9:21" ht="16.5" thickTop="1" thickBot="1">
      <c r="I83" s="141">
        <v>11</v>
      </c>
      <c r="J83" s="141" t="s">
        <v>634</v>
      </c>
      <c r="K83" s="289" t="s">
        <v>635</v>
      </c>
      <c r="L83" s="289" t="s">
        <v>644</v>
      </c>
      <c r="M83" s="289">
        <v>3</v>
      </c>
      <c r="N83" s="289">
        <f t="shared" si="5"/>
        <v>108</v>
      </c>
      <c r="O83" s="24"/>
      <c r="P83" s="141">
        <v>19</v>
      </c>
      <c r="Q83" s="141" t="s">
        <v>629</v>
      </c>
      <c r="R83" s="289" t="s">
        <v>630</v>
      </c>
      <c r="S83" s="289">
        <v>10</v>
      </c>
      <c r="T83" s="289">
        <v>5</v>
      </c>
      <c r="U83" s="289">
        <f t="shared" si="4"/>
        <v>180</v>
      </c>
    </row>
    <row r="84" spans="9:21" ht="16.5" thickTop="1" thickBot="1">
      <c r="I84" s="141">
        <v>12</v>
      </c>
      <c r="J84" s="141" t="s">
        <v>634</v>
      </c>
      <c r="K84" s="289" t="s">
        <v>635</v>
      </c>
      <c r="L84" s="289">
        <v>138</v>
      </c>
      <c r="M84" s="289">
        <v>4</v>
      </c>
      <c r="N84" s="289">
        <f t="shared" si="5"/>
        <v>144</v>
      </c>
      <c r="O84" s="24"/>
      <c r="P84" s="141">
        <v>20</v>
      </c>
      <c r="Q84" s="141" t="s">
        <v>629</v>
      </c>
      <c r="R84" s="289" t="s">
        <v>628</v>
      </c>
      <c r="S84" s="289">
        <v>3</v>
      </c>
      <c r="T84" s="289">
        <v>4</v>
      </c>
      <c r="U84" s="289">
        <f t="shared" si="4"/>
        <v>144</v>
      </c>
    </row>
    <row r="85" spans="9:21" ht="16.5" thickTop="1" thickBot="1">
      <c r="I85" s="141">
        <v>13</v>
      </c>
      <c r="J85" s="141" t="s">
        <v>634</v>
      </c>
      <c r="K85" s="289" t="s">
        <v>642</v>
      </c>
      <c r="L85" s="289" t="s">
        <v>641</v>
      </c>
      <c r="M85" s="289">
        <v>1</v>
      </c>
      <c r="N85" s="289">
        <f t="shared" si="5"/>
        <v>36</v>
      </c>
      <c r="O85" s="24"/>
      <c r="P85" s="141"/>
      <c r="Q85" s="310"/>
      <c r="R85" s="310"/>
      <c r="S85" s="310"/>
      <c r="T85" s="333">
        <f>SUM(T65:T84)</f>
        <v>69</v>
      </c>
      <c r="U85" s="333">
        <f>SUM(U65:U84)</f>
        <v>2484</v>
      </c>
    </row>
    <row r="86" spans="9:21" ht="16.5" thickTop="1" thickBot="1">
      <c r="I86" s="141">
        <v>14</v>
      </c>
      <c r="J86" s="141" t="s">
        <v>634</v>
      </c>
      <c r="K86" s="289" t="s">
        <v>640</v>
      </c>
      <c r="L86" s="289">
        <v>5</v>
      </c>
      <c r="M86" s="289">
        <v>1</v>
      </c>
      <c r="N86" s="289">
        <f t="shared" si="5"/>
        <v>36</v>
      </c>
      <c r="O86" s="24"/>
      <c r="Q86" s="17"/>
      <c r="R86" s="17"/>
      <c r="S86" s="17"/>
      <c r="T86" s="17"/>
      <c r="U86" s="17"/>
    </row>
    <row r="87" spans="9:21" ht="16.5" thickTop="1" thickBot="1">
      <c r="I87" s="141">
        <v>15</v>
      </c>
      <c r="J87" s="141" t="s">
        <v>634</v>
      </c>
      <c r="K87" s="289" t="s">
        <v>637</v>
      </c>
      <c r="L87" s="289">
        <v>7</v>
      </c>
      <c r="M87" s="289">
        <v>1</v>
      </c>
      <c r="N87" s="289">
        <f t="shared" si="5"/>
        <v>36</v>
      </c>
      <c r="O87" s="24"/>
      <c r="Q87" s="17"/>
      <c r="R87" s="71"/>
      <c r="S87" s="71"/>
      <c r="T87" s="71"/>
      <c r="U87" s="17"/>
    </row>
    <row r="88" spans="9:21" ht="16.5" thickTop="1" thickBot="1">
      <c r="I88" s="141">
        <v>16</v>
      </c>
      <c r="J88" s="141" t="s">
        <v>634</v>
      </c>
      <c r="K88" s="289" t="s">
        <v>637</v>
      </c>
      <c r="L88" s="289">
        <v>21</v>
      </c>
      <c r="M88" s="289">
        <v>1</v>
      </c>
      <c r="N88" s="289">
        <f t="shared" si="5"/>
        <v>36</v>
      </c>
      <c r="O88" s="24"/>
      <c r="Q88" s="17"/>
      <c r="R88" s="71"/>
      <c r="S88" s="71"/>
      <c r="T88" s="71"/>
      <c r="U88" s="17"/>
    </row>
    <row r="89" spans="9:21" ht="16.5" thickTop="1" thickBot="1">
      <c r="I89" s="141">
        <v>17</v>
      </c>
      <c r="J89" s="141" t="s">
        <v>634</v>
      </c>
      <c r="K89" s="289" t="s">
        <v>637</v>
      </c>
      <c r="L89" s="289">
        <v>23</v>
      </c>
      <c r="M89" s="289">
        <v>1</v>
      </c>
      <c r="N89" s="289">
        <f t="shared" si="5"/>
        <v>36</v>
      </c>
      <c r="O89" s="24"/>
      <c r="Q89" s="17"/>
      <c r="R89" s="17"/>
      <c r="S89" s="71"/>
      <c r="T89" s="71"/>
      <c r="U89" s="17"/>
    </row>
    <row r="90" spans="9:21" ht="16.5" thickTop="1" thickBot="1">
      <c r="I90" s="141">
        <v>18</v>
      </c>
      <c r="J90" s="141" t="s">
        <v>634</v>
      </c>
      <c r="K90" s="289" t="s">
        <v>636</v>
      </c>
      <c r="L90" s="289">
        <v>3</v>
      </c>
      <c r="M90" s="289">
        <v>2</v>
      </c>
      <c r="N90" s="289">
        <f t="shared" si="5"/>
        <v>72</v>
      </c>
      <c r="O90" s="24"/>
      <c r="Q90" s="17"/>
      <c r="R90" s="17"/>
      <c r="S90" s="71"/>
      <c r="T90" s="71"/>
      <c r="U90" s="17"/>
    </row>
    <row r="91" spans="9:21" ht="16.5" thickTop="1" thickBot="1">
      <c r="I91" s="141">
        <v>19</v>
      </c>
      <c r="J91" s="141" t="s">
        <v>634</v>
      </c>
      <c r="K91" s="289" t="s">
        <v>633</v>
      </c>
      <c r="L91" s="289">
        <v>14</v>
      </c>
      <c r="M91" s="289">
        <v>1</v>
      </c>
      <c r="N91" s="289">
        <f t="shared" si="5"/>
        <v>36</v>
      </c>
      <c r="O91" s="24"/>
      <c r="Q91" s="17"/>
      <c r="R91" s="17"/>
      <c r="S91" s="71"/>
      <c r="T91" s="71"/>
      <c r="U91" s="17"/>
    </row>
    <row r="92" spans="9:21" ht="16.5" thickTop="1" thickBot="1">
      <c r="I92" s="141">
        <v>20</v>
      </c>
      <c r="J92" s="141" t="s">
        <v>634</v>
      </c>
      <c r="K92" s="289" t="s">
        <v>650</v>
      </c>
      <c r="L92" s="289">
        <v>74</v>
      </c>
      <c r="M92" s="289">
        <v>1</v>
      </c>
      <c r="N92" s="289">
        <f t="shared" si="5"/>
        <v>36</v>
      </c>
      <c r="O92" s="24"/>
      <c r="Q92" s="68"/>
      <c r="R92" s="68"/>
      <c r="S92" s="68"/>
      <c r="T92" s="33"/>
      <c r="U92" s="68"/>
    </row>
    <row r="93" spans="9:21" ht="16.5" thickTop="1" thickBot="1">
      <c r="I93" s="141"/>
      <c r="J93" s="310"/>
      <c r="K93" s="310"/>
      <c r="L93" s="310"/>
      <c r="M93" s="333">
        <f>SUM(M73:M92)</f>
        <v>46</v>
      </c>
      <c r="N93" s="333">
        <f>SUM(N73:N92)</f>
        <v>1656</v>
      </c>
      <c r="O93" s="24"/>
      <c r="Q93" s="17"/>
      <c r="R93" s="66"/>
      <c r="S93" s="67"/>
      <c r="T93" s="67"/>
    </row>
    <row r="94" spans="9:21" ht="15.75" thickTop="1">
      <c r="O94" s="24"/>
      <c r="Q94" s="17"/>
      <c r="R94" s="66"/>
      <c r="S94" s="67"/>
      <c r="T94" s="67"/>
    </row>
    <row r="95" spans="9:21">
      <c r="O95" s="24"/>
      <c r="Q95" s="17"/>
      <c r="R95" s="66"/>
      <c r="S95" s="67"/>
      <c r="T95" s="67"/>
    </row>
    <row r="96" spans="9:21">
      <c r="O96" s="24"/>
      <c r="Q96" s="17"/>
      <c r="R96" s="66"/>
      <c r="S96" s="67"/>
      <c r="T96" s="67"/>
    </row>
    <row r="97" spans="7:20">
      <c r="O97" s="24"/>
      <c r="Q97" s="17"/>
      <c r="R97" s="66"/>
      <c r="S97" s="67"/>
      <c r="T97" s="67"/>
    </row>
    <row r="98" spans="7:20">
      <c r="O98" s="24"/>
      <c r="Q98" s="17"/>
      <c r="R98" s="66"/>
      <c r="S98" s="67"/>
      <c r="T98" s="67"/>
    </row>
    <row r="99" spans="7:20">
      <c r="O99" s="24"/>
      <c r="Q99" s="17"/>
      <c r="R99" s="66"/>
      <c r="S99" s="67"/>
      <c r="T99" s="67"/>
    </row>
    <row r="100" spans="7:20">
      <c r="O100" s="24"/>
      <c r="Q100" s="17"/>
      <c r="R100" s="66"/>
      <c r="S100" s="67"/>
      <c r="T100" s="67"/>
    </row>
    <row r="101" spans="7:20">
      <c r="O101" s="24"/>
      <c r="Q101" s="17"/>
      <c r="R101" s="66"/>
      <c r="S101" s="67"/>
      <c r="T101" s="67"/>
    </row>
    <row r="102" spans="7:20">
      <c r="O102" s="24"/>
      <c r="Q102" s="17"/>
      <c r="R102" s="66"/>
      <c r="S102" s="67"/>
      <c r="T102" s="67"/>
    </row>
    <row r="103" spans="7:20">
      <c r="O103" s="24"/>
      <c r="Q103" s="17"/>
      <c r="R103" s="66"/>
      <c r="S103" s="67"/>
      <c r="T103" s="67"/>
    </row>
    <row r="104" spans="7:20">
      <c r="O104" s="24"/>
      <c r="Q104" s="17"/>
      <c r="R104" s="66"/>
      <c r="S104" s="67"/>
      <c r="T104" s="67"/>
    </row>
    <row r="105" spans="7:20">
      <c r="O105" s="24"/>
      <c r="Q105" s="17"/>
      <c r="R105" s="66"/>
      <c r="S105" s="67"/>
      <c r="T105" s="67"/>
    </row>
    <row r="106" spans="7:20">
      <c r="O106" s="24"/>
      <c r="Q106" s="17"/>
      <c r="R106" s="66"/>
      <c r="S106" s="67"/>
      <c r="T106" s="67"/>
    </row>
    <row r="107" spans="7:20">
      <c r="O107" s="24"/>
      <c r="Q107" s="17"/>
      <c r="R107" s="66"/>
      <c r="S107" s="67"/>
      <c r="T107" s="67"/>
    </row>
    <row r="108" spans="7:20">
      <c r="O108" s="24"/>
      <c r="Q108" s="17"/>
      <c r="R108" s="66"/>
      <c r="S108" s="67"/>
      <c r="T108" s="67"/>
    </row>
    <row r="109" spans="7:20">
      <c r="O109" s="24"/>
      <c r="Q109" s="17"/>
      <c r="R109" s="66"/>
      <c r="S109" s="67"/>
      <c r="T109" s="67"/>
    </row>
    <row r="110" spans="7:20">
      <c r="G110" s="24"/>
      <c r="H110" s="24"/>
      <c r="O110" s="24"/>
      <c r="Q110" s="17"/>
      <c r="R110" s="66"/>
      <c r="S110" s="67"/>
      <c r="T110" s="67"/>
    </row>
    <row r="111" spans="7:20">
      <c r="O111" s="24"/>
      <c r="Q111" s="17"/>
      <c r="R111" s="66"/>
      <c r="S111" s="67"/>
      <c r="T111" s="67"/>
    </row>
    <row r="112" spans="7:20">
      <c r="O112" s="24"/>
      <c r="Q112" s="17"/>
      <c r="R112" s="66"/>
      <c r="S112" s="67"/>
      <c r="T112" s="67"/>
    </row>
    <row r="113" spans="15:20">
      <c r="O113" s="24"/>
      <c r="Q113" s="17"/>
      <c r="R113" s="66"/>
      <c r="S113" s="67"/>
      <c r="T113" s="67"/>
    </row>
    <row r="114" spans="15:20">
      <c r="O114" s="24"/>
      <c r="Q114" s="17"/>
      <c r="R114" s="66"/>
      <c r="S114" s="67"/>
      <c r="T114" s="67"/>
    </row>
    <row r="115" spans="15:20">
      <c r="O115" s="24"/>
      <c r="Q115" s="17"/>
      <c r="R115" s="66"/>
      <c r="S115" s="67"/>
      <c r="T115" s="67"/>
    </row>
    <row r="116" spans="15:20">
      <c r="O116" s="24"/>
      <c r="Q116" s="17"/>
      <c r="R116" s="66"/>
      <c r="S116" s="67"/>
      <c r="T116" s="67"/>
    </row>
    <row r="117" spans="15:20">
      <c r="O117" s="24"/>
      <c r="Q117" s="17"/>
      <c r="R117" s="66"/>
      <c r="S117" s="67"/>
      <c r="T117" s="67"/>
    </row>
    <row r="118" spans="15:20">
      <c r="O118" s="24"/>
      <c r="Q118" s="17"/>
      <c r="R118" s="66"/>
      <c r="S118" s="67"/>
      <c r="T118" s="67"/>
    </row>
    <row r="119" spans="15:20">
      <c r="O119" s="24"/>
      <c r="Q119" s="17"/>
      <c r="R119" s="66"/>
      <c r="S119" s="67"/>
      <c r="T119" s="67"/>
    </row>
    <row r="120" spans="15:20">
      <c r="O120" s="24"/>
      <c r="Q120" s="17"/>
      <c r="R120" s="66"/>
      <c r="S120" s="67"/>
      <c r="T120" s="67"/>
    </row>
    <row r="121" spans="15:20">
      <c r="O121" s="24"/>
      <c r="Q121" s="17"/>
      <c r="R121" s="66"/>
      <c r="S121" s="67"/>
      <c r="T121" s="67"/>
    </row>
    <row r="122" spans="15:20">
      <c r="O122" s="24"/>
      <c r="Q122" s="17"/>
      <c r="R122" s="66"/>
      <c r="S122" s="67"/>
      <c r="T122" s="67"/>
    </row>
    <row r="123" spans="15:20">
      <c r="O123" s="24"/>
      <c r="Q123" s="17"/>
      <c r="R123" s="66"/>
      <c r="S123" s="67"/>
      <c r="T123" s="67"/>
    </row>
    <row r="124" spans="15:20">
      <c r="O124" s="24"/>
      <c r="Q124" s="17"/>
      <c r="R124" s="66"/>
      <c r="S124" s="67"/>
      <c r="T124" s="67"/>
    </row>
    <row r="125" spans="15:20">
      <c r="O125" s="24"/>
      <c r="Q125" s="17"/>
      <c r="R125" s="66"/>
      <c r="S125" s="67"/>
      <c r="T125" s="67"/>
    </row>
    <row r="126" spans="15:20">
      <c r="O126" s="24"/>
      <c r="Q126" s="17"/>
      <c r="R126" s="66"/>
      <c r="S126" s="67"/>
      <c r="T126" s="67"/>
    </row>
    <row r="127" spans="15:20">
      <c r="O127" s="24"/>
      <c r="Q127" s="17"/>
      <c r="R127" s="66"/>
      <c r="S127" s="67"/>
      <c r="T127" s="67"/>
    </row>
    <row r="128" spans="15:20">
      <c r="O128" s="24"/>
      <c r="Q128" s="17"/>
      <c r="R128" s="66"/>
      <c r="S128" s="67"/>
      <c r="T128" s="67"/>
    </row>
    <row r="129" spans="15:20">
      <c r="O129" s="24"/>
      <c r="Q129" s="17"/>
      <c r="R129" s="66"/>
      <c r="S129" s="67"/>
      <c r="T129" s="67"/>
    </row>
    <row r="130" spans="15:20">
      <c r="O130" s="24"/>
      <c r="Q130" s="17"/>
      <c r="R130" s="66"/>
      <c r="S130" s="67"/>
      <c r="T130" s="67"/>
    </row>
    <row r="131" spans="15:20">
      <c r="O131" s="24"/>
      <c r="Q131" s="17"/>
      <c r="R131" s="66"/>
      <c r="S131" s="67"/>
      <c r="T131" s="67"/>
    </row>
    <row r="132" spans="15:20">
      <c r="O132" s="24"/>
      <c r="Q132" s="17"/>
      <c r="R132" s="66"/>
      <c r="S132" s="67"/>
      <c r="T132" s="67"/>
    </row>
    <row r="133" spans="15:20">
      <c r="O133" s="24"/>
      <c r="Q133" s="17"/>
      <c r="R133" s="66"/>
      <c r="S133" s="67"/>
      <c r="T133" s="67"/>
    </row>
    <row r="134" spans="15:20">
      <c r="O134" s="24"/>
      <c r="Q134" s="17"/>
      <c r="R134" s="66"/>
      <c r="S134" s="67"/>
      <c r="T134" s="67"/>
    </row>
    <row r="135" spans="15:20">
      <c r="O135" s="24"/>
      <c r="Q135" s="17"/>
      <c r="R135" s="66"/>
      <c r="S135" s="67"/>
      <c r="T135" s="67"/>
    </row>
    <row r="136" spans="15:20">
      <c r="O136" s="24"/>
      <c r="Q136" s="17"/>
      <c r="R136" s="66"/>
      <c r="S136" s="67"/>
      <c r="T136" s="67"/>
    </row>
    <row r="137" spans="15:20">
      <c r="O137" s="24"/>
      <c r="Q137" s="17"/>
      <c r="R137" s="66"/>
      <c r="S137" s="67"/>
      <c r="T137" s="67"/>
    </row>
    <row r="138" spans="15:20">
      <c r="O138" s="24"/>
      <c r="Q138" s="17"/>
      <c r="R138" s="66"/>
      <c r="S138" s="67"/>
      <c r="T138" s="67"/>
    </row>
    <row r="139" spans="15:20">
      <c r="O139" s="24"/>
      <c r="Q139" s="17"/>
      <c r="R139" s="66"/>
      <c r="S139" s="67"/>
      <c r="T139" s="67"/>
    </row>
    <row r="140" spans="15:20">
      <c r="O140" s="24"/>
      <c r="Q140" s="17"/>
      <c r="R140" s="66"/>
      <c r="S140" s="67"/>
      <c r="T140" s="67"/>
    </row>
    <row r="141" spans="15:20">
      <c r="O141" s="24"/>
      <c r="Q141" s="17"/>
      <c r="R141" s="66"/>
      <c r="S141" s="67"/>
      <c r="T141" s="67"/>
    </row>
    <row r="142" spans="15:20">
      <c r="O142" s="24"/>
      <c r="Q142" s="17"/>
      <c r="R142" s="66"/>
      <c r="S142" s="67"/>
      <c r="T142" s="67"/>
    </row>
    <row r="143" spans="15:20">
      <c r="O143" s="24"/>
      <c r="Q143" s="17"/>
      <c r="R143" s="66"/>
      <c r="S143" s="67"/>
      <c r="T143" s="67"/>
    </row>
    <row r="144" spans="15:20">
      <c r="O144" s="24"/>
      <c r="Q144" s="17"/>
      <c r="R144" s="66"/>
      <c r="S144" s="67"/>
      <c r="T144" s="67"/>
    </row>
    <row r="145" spans="15:21">
      <c r="O145" s="24"/>
      <c r="Q145" s="17"/>
      <c r="R145" s="66"/>
      <c r="S145" s="67"/>
      <c r="T145" s="67"/>
    </row>
    <row r="146" spans="15:21">
      <c r="O146" s="24"/>
      <c r="R146" s="11"/>
      <c r="S146" s="10"/>
      <c r="T146" s="9"/>
      <c r="U146" s="68"/>
    </row>
    <row r="147" spans="15:21">
      <c r="O147" s="24"/>
    </row>
    <row r="148" spans="15:21">
      <c r="O148" s="24"/>
    </row>
    <row r="149" spans="15:21">
      <c r="O149" s="24"/>
    </row>
    <row r="150" spans="15:21">
      <c r="O150" s="24"/>
    </row>
    <row r="151" spans="15:21">
      <c r="O151" s="24"/>
    </row>
    <row r="152" spans="15:21">
      <c r="O152" s="24"/>
    </row>
    <row r="153" spans="15:21">
      <c r="O153" s="24"/>
    </row>
    <row r="154" spans="15:21">
      <c r="O154" s="24"/>
    </row>
    <row r="155" spans="15:21">
      <c r="O155" s="24"/>
    </row>
    <row r="156" spans="15:21">
      <c r="O156" s="24"/>
    </row>
    <row r="157" spans="15:21">
      <c r="O157" s="24"/>
    </row>
    <row r="158" spans="15:21">
      <c r="O158" s="24"/>
    </row>
    <row r="159" spans="15:21">
      <c r="O159" s="24"/>
    </row>
    <row r="160" spans="15:21">
      <c r="O160" s="24"/>
    </row>
    <row r="161" spans="15:15">
      <c r="O161" s="24"/>
    </row>
  </sheetData>
  <mergeCells count="4">
    <mergeCell ref="A44:C44"/>
    <mergeCell ref="A28:F28"/>
    <mergeCell ref="A30:C30"/>
    <mergeCell ref="A38:C38"/>
  </mergeCells>
  <hyperlinks>
    <hyperlink ref="A52:C52" location="'ВЫБОР РАЙОНА'!A1" display="Назад к выбору района" xr:uid="{00000000-0004-0000-07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7030A0"/>
  </sheetPr>
  <dimension ref="A1:U170"/>
  <sheetViews>
    <sheetView showGridLines="0" showRowColHeaders="0" zoomScaleNormal="100" workbookViewId="0">
      <selection activeCell="T65" sqref="T65:U65"/>
    </sheetView>
  </sheetViews>
  <sheetFormatPr defaultColWidth="9.140625" defaultRowHeight="15"/>
  <cols>
    <col min="1" max="1" width="29" style="6" customWidth="1"/>
    <col min="2" max="2" width="16.42578125" style="6" customWidth="1"/>
    <col min="3" max="3" width="15.28515625" style="6" customWidth="1"/>
    <col min="4" max="4" width="21" style="6" customWidth="1"/>
    <col min="5" max="5" width="20.85546875" style="6" customWidth="1"/>
    <col min="6" max="6" width="17.140625" style="6" customWidth="1"/>
    <col min="7" max="8" width="9.140625" style="6"/>
    <col min="9" max="9" width="6" style="7" customWidth="1"/>
    <col min="10" max="10" width="24.42578125" style="7" customWidth="1"/>
    <col min="11" max="11" width="24.28515625" style="7" customWidth="1"/>
    <col min="12" max="12" width="13.140625" style="7" customWidth="1"/>
    <col min="13" max="13" width="11.140625" style="7" customWidth="1"/>
    <col min="14" max="14" width="12.42578125" style="7" customWidth="1"/>
    <col min="15" max="15" width="9.140625" style="6"/>
    <col min="16" max="16" width="6.42578125" style="7" customWidth="1"/>
    <col min="17" max="17" width="20" style="7" customWidth="1"/>
    <col min="18" max="18" width="27.42578125" style="7" customWidth="1"/>
    <col min="19" max="20" width="9.140625" style="7"/>
    <col min="21" max="21" width="13.140625" style="7" customWidth="1"/>
    <col min="22" max="16384" width="9.140625" style="6"/>
  </cols>
  <sheetData>
    <row r="1" spans="9:21" s="60" customFormat="1" ht="17.25" thickTop="1" thickBot="1">
      <c r="I1" s="224" t="s">
        <v>37</v>
      </c>
      <c r="J1" s="224" t="s">
        <v>36</v>
      </c>
      <c r="K1" s="224" t="s">
        <v>35</v>
      </c>
      <c r="L1" s="224" t="s">
        <v>34</v>
      </c>
      <c r="M1" s="315" t="s">
        <v>1022</v>
      </c>
      <c r="N1" s="224" t="s">
        <v>33</v>
      </c>
      <c r="O1" s="24"/>
      <c r="P1" s="165" t="s">
        <v>37</v>
      </c>
      <c r="Q1" s="165" t="s">
        <v>36</v>
      </c>
      <c r="R1" s="165" t="s">
        <v>35</v>
      </c>
      <c r="S1" s="165" t="s">
        <v>34</v>
      </c>
      <c r="T1" s="165" t="s">
        <v>20</v>
      </c>
      <c r="U1" s="165" t="s">
        <v>33</v>
      </c>
    </row>
    <row r="2" spans="9:21" ht="16.5" thickTop="1" thickBot="1">
      <c r="I2" s="187">
        <v>1</v>
      </c>
      <c r="J2" s="342" t="s">
        <v>1156</v>
      </c>
      <c r="K2" s="342" t="s">
        <v>1060</v>
      </c>
      <c r="L2" s="342" t="s">
        <v>1157</v>
      </c>
      <c r="M2" s="342">
        <v>2</v>
      </c>
      <c r="N2" s="342">
        <v>198</v>
      </c>
      <c r="O2" s="7"/>
      <c r="P2" s="187">
        <v>1</v>
      </c>
      <c r="Q2" s="204" t="s">
        <v>594</v>
      </c>
      <c r="R2" s="141" t="s">
        <v>625</v>
      </c>
      <c r="S2" s="331" t="s">
        <v>627</v>
      </c>
      <c r="T2" s="141">
        <v>3</v>
      </c>
      <c r="U2" s="187">
        <f t="shared" ref="U2:U11" si="0">T2*36</f>
        <v>108</v>
      </c>
    </row>
    <row r="3" spans="9:21" ht="16.5" thickTop="1" thickBot="1">
      <c r="O3" s="7"/>
      <c r="P3" s="187">
        <v>2</v>
      </c>
      <c r="Q3" s="204" t="s">
        <v>594</v>
      </c>
      <c r="R3" s="141" t="s">
        <v>625</v>
      </c>
      <c r="S3" s="141" t="s">
        <v>626</v>
      </c>
      <c r="T3" s="141">
        <v>2</v>
      </c>
      <c r="U3" s="187">
        <f t="shared" si="0"/>
        <v>72</v>
      </c>
    </row>
    <row r="4" spans="9:21" ht="17.25" thickTop="1" thickBot="1">
      <c r="I4" s="224" t="s">
        <v>37</v>
      </c>
      <c r="J4" s="224" t="s">
        <v>36</v>
      </c>
      <c r="K4" s="224" t="s">
        <v>35</v>
      </c>
      <c r="L4" s="224" t="s">
        <v>34</v>
      </c>
      <c r="M4" s="315" t="s">
        <v>1022</v>
      </c>
      <c r="N4" s="224" t="s">
        <v>33</v>
      </c>
      <c r="O4" s="7"/>
      <c r="P4" s="187">
        <v>3</v>
      </c>
      <c r="Q4" s="204" t="s">
        <v>594</v>
      </c>
      <c r="R4" s="141" t="s">
        <v>625</v>
      </c>
      <c r="S4" s="141" t="s">
        <v>624</v>
      </c>
      <c r="T4" s="141">
        <v>4</v>
      </c>
      <c r="U4" s="187">
        <f t="shared" si="0"/>
        <v>144</v>
      </c>
    </row>
    <row r="5" spans="9:21" ht="16.5" thickTop="1" thickBot="1">
      <c r="I5" s="187">
        <v>1</v>
      </c>
      <c r="J5" s="342" t="s">
        <v>1045</v>
      </c>
      <c r="K5" s="342" t="s">
        <v>1060</v>
      </c>
      <c r="L5" s="342" t="s">
        <v>1097</v>
      </c>
      <c r="M5" s="342">
        <v>5</v>
      </c>
      <c r="N5" s="342">
        <v>437</v>
      </c>
      <c r="O5" s="7"/>
      <c r="P5" s="187">
        <v>4</v>
      </c>
      <c r="Q5" s="204" t="s">
        <v>594</v>
      </c>
      <c r="R5" s="141" t="s">
        <v>618</v>
      </c>
      <c r="S5" s="141">
        <v>18</v>
      </c>
      <c r="T5" s="141">
        <v>12</v>
      </c>
      <c r="U5" s="187">
        <f t="shared" si="0"/>
        <v>432</v>
      </c>
    </row>
    <row r="6" spans="9:21" ht="16.5" thickTop="1" thickBot="1">
      <c r="I6" s="187">
        <v>2</v>
      </c>
      <c r="J6" s="342" t="s">
        <v>1045</v>
      </c>
      <c r="K6" s="342" t="s">
        <v>1060</v>
      </c>
      <c r="L6" s="342" t="s">
        <v>1098</v>
      </c>
      <c r="M6" s="342">
        <v>2</v>
      </c>
      <c r="N6" s="342">
        <v>336</v>
      </c>
      <c r="O6" s="7"/>
      <c r="P6" s="187">
        <v>5</v>
      </c>
      <c r="Q6" s="204" t="s">
        <v>594</v>
      </c>
      <c r="R6" s="141" t="s">
        <v>623</v>
      </c>
      <c r="S6" s="141">
        <v>5</v>
      </c>
      <c r="T6" s="141">
        <v>1</v>
      </c>
      <c r="U6" s="187">
        <f t="shared" si="0"/>
        <v>36</v>
      </c>
    </row>
    <row r="7" spans="9:21" ht="16.5" thickTop="1" thickBot="1">
      <c r="I7" s="206"/>
      <c r="J7" s="305"/>
      <c r="K7" s="305"/>
      <c r="L7" s="305"/>
      <c r="M7" s="345">
        <f>SUM(M5:M6)</f>
        <v>7</v>
      </c>
      <c r="N7" s="345">
        <f>SUM(N5:N6)</f>
        <v>773</v>
      </c>
      <c r="O7" s="7"/>
      <c r="P7" s="187">
        <v>6</v>
      </c>
      <c r="Q7" s="204" t="s">
        <v>594</v>
      </c>
      <c r="R7" s="141" t="s">
        <v>623</v>
      </c>
      <c r="S7" s="141">
        <v>9</v>
      </c>
      <c r="T7" s="141">
        <v>6</v>
      </c>
      <c r="U7" s="187">
        <f t="shared" si="0"/>
        <v>216</v>
      </c>
    </row>
    <row r="8" spans="9:21" ht="16.5" thickTop="1" thickBot="1">
      <c r="I8" s="89"/>
      <c r="J8" s="90"/>
      <c r="K8" s="90"/>
      <c r="L8" s="90"/>
      <c r="M8" s="91"/>
      <c r="N8" s="91"/>
      <c r="O8" s="7"/>
      <c r="P8" s="187">
        <v>7</v>
      </c>
      <c r="Q8" s="204" t="s">
        <v>594</v>
      </c>
      <c r="R8" s="141" t="s">
        <v>622</v>
      </c>
      <c r="S8" s="141" t="s">
        <v>621</v>
      </c>
      <c r="T8" s="141">
        <v>2</v>
      </c>
      <c r="U8" s="187">
        <f t="shared" si="0"/>
        <v>72</v>
      </c>
    </row>
    <row r="9" spans="9:21" ht="17.25" thickTop="1" thickBot="1">
      <c r="I9" s="224" t="s">
        <v>37</v>
      </c>
      <c r="J9" s="224" t="s">
        <v>36</v>
      </c>
      <c r="K9" s="224" t="s">
        <v>35</v>
      </c>
      <c r="L9" s="224" t="s">
        <v>34</v>
      </c>
      <c r="M9" s="315" t="s">
        <v>1022</v>
      </c>
      <c r="N9" s="224" t="s">
        <v>33</v>
      </c>
      <c r="O9" s="7"/>
      <c r="P9" s="187">
        <v>8</v>
      </c>
      <c r="Q9" s="204" t="s">
        <v>594</v>
      </c>
      <c r="R9" s="141" t="s">
        <v>618</v>
      </c>
      <c r="S9" s="141">
        <v>13</v>
      </c>
      <c r="T9" s="141">
        <v>6</v>
      </c>
      <c r="U9" s="187">
        <f t="shared" si="0"/>
        <v>216</v>
      </c>
    </row>
    <row r="10" spans="9:21" ht="16.5" thickTop="1" thickBot="1">
      <c r="I10" s="187">
        <v>1</v>
      </c>
      <c r="J10" s="342" t="s">
        <v>1061</v>
      </c>
      <c r="K10" s="342" t="s">
        <v>1059</v>
      </c>
      <c r="L10" s="342" t="s">
        <v>1062</v>
      </c>
      <c r="M10" s="342">
        <v>4</v>
      </c>
      <c r="N10" s="342">
        <v>371</v>
      </c>
      <c r="O10" s="7"/>
      <c r="P10" s="187">
        <v>9</v>
      </c>
      <c r="Q10" s="204" t="s">
        <v>594</v>
      </c>
      <c r="R10" s="141" t="s">
        <v>614</v>
      </c>
      <c r="S10" s="141" t="s">
        <v>56</v>
      </c>
      <c r="T10" s="141">
        <v>2</v>
      </c>
      <c r="U10" s="187">
        <f t="shared" si="0"/>
        <v>72</v>
      </c>
    </row>
    <row r="11" spans="9:21" ht="16.5" thickTop="1" thickBot="1">
      <c r="O11" s="7"/>
      <c r="P11" s="187">
        <v>10</v>
      </c>
      <c r="Q11" s="204" t="s">
        <v>594</v>
      </c>
      <c r="R11" s="141" t="s">
        <v>614</v>
      </c>
      <c r="S11" s="141" t="s">
        <v>613</v>
      </c>
      <c r="T11" s="141">
        <v>2</v>
      </c>
      <c r="U11" s="187">
        <f t="shared" si="0"/>
        <v>72</v>
      </c>
    </row>
    <row r="12" spans="9:21" ht="17.25" thickTop="1" thickBot="1">
      <c r="I12" s="224" t="s">
        <v>37</v>
      </c>
      <c r="J12" s="224" t="s">
        <v>36</v>
      </c>
      <c r="K12" s="224" t="s">
        <v>35</v>
      </c>
      <c r="L12" s="224" t="s">
        <v>34</v>
      </c>
      <c r="M12" s="315" t="s">
        <v>1022</v>
      </c>
      <c r="N12" s="224" t="s">
        <v>33</v>
      </c>
      <c r="O12" s="7"/>
      <c r="P12" s="187"/>
      <c r="Q12" s="187"/>
      <c r="R12" s="187"/>
      <c r="S12" s="187"/>
      <c r="T12" s="230">
        <f>SUM(T2:T11)</f>
        <v>40</v>
      </c>
      <c r="U12" s="230">
        <f>SUM(U2:U11)</f>
        <v>1440</v>
      </c>
    </row>
    <row r="13" spans="9:21" ht="16.5" thickTop="1" thickBot="1">
      <c r="I13" s="187">
        <v>1</v>
      </c>
      <c r="J13" s="342" t="s">
        <v>1064</v>
      </c>
      <c r="K13" s="342" t="s">
        <v>572</v>
      </c>
      <c r="L13" s="342" t="s">
        <v>1065</v>
      </c>
      <c r="M13" s="342">
        <v>2</v>
      </c>
      <c r="N13" s="342">
        <v>150</v>
      </c>
      <c r="O13" s="82"/>
    </row>
    <row r="14" spans="9:21" ht="16.5" thickTop="1" thickBot="1">
      <c r="O14" s="82"/>
      <c r="P14" s="224" t="s">
        <v>37</v>
      </c>
      <c r="Q14" s="224" t="s">
        <v>36</v>
      </c>
      <c r="R14" s="165" t="s">
        <v>35</v>
      </c>
      <c r="S14" s="224" t="s">
        <v>34</v>
      </c>
      <c r="T14" s="224" t="s">
        <v>20</v>
      </c>
      <c r="U14" s="224" t="s">
        <v>33</v>
      </c>
    </row>
    <row r="15" spans="9:21" ht="17.25" thickTop="1" thickBot="1">
      <c r="I15" s="224" t="s">
        <v>37</v>
      </c>
      <c r="J15" s="224" t="s">
        <v>36</v>
      </c>
      <c r="K15" s="224" t="s">
        <v>35</v>
      </c>
      <c r="L15" s="224" t="s">
        <v>34</v>
      </c>
      <c r="M15" s="315" t="s">
        <v>1022</v>
      </c>
      <c r="N15" s="224" t="s">
        <v>33</v>
      </c>
      <c r="O15" s="7"/>
      <c r="P15" s="213">
        <v>1</v>
      </c>
      <c r="Q15" s="187" t="s">
        <v>577</v>
      </c>
      <c r="R15" s="289" t="s">
        <v>605</v>
      </c>
      <c r="S15" s="289" t="s">
        <v>608</v>
      </c>
      <c r="T15" s="289">
        <v>9</v>
      </c>
      <c r="U15" s="213">
        <f t="shared" ref="U15:U28" si="1">T15*36</f>
        <v>324</v>
      </c>
    </row>
    <row r="16" spans="9:21" ht="31.5" thickTop="1" thickBot="1">
      <c r="I16" s="187">
        <v>1</v>
      </c>
      <c r="J16" s="343" t="s">
        <v>1070</v>
      </c>
      <c r="K16" s="342" t="s">
        <v>1059</v>
      </c>
      <c r="L16" s="342" t="s">
        <v>1053</v>
      </c>
      <c r="M16" s="342">
        <v>5</v>
      </c>
      <c r="N16" s="342">
        <v>713</v>
      </c>
      <c r="O16" s="7"/>
      <c r="P16" s="187">
        <v>2</v>
      </c>
      <c r="Q16" s="187" t="s">
        <v>577</v>
      </c>
      <c r="R16" s="289" t="s">
        <v>605</v>
      </c>
      <c r="S16" s="289">
        <v>8</v>
      </c>
      <c r="T16" s="289">
        <v>2</v>
      </c>
      <c r="U16" s="213">
        <f t="shared" si="1"/>
        <v>72</v>
      </c>
    </row>
    <row r="17" spans="1:21" ht="19.5" customHeight="1" thickTop="1" thickBot="1">
      <c r="O17" s="7"/>
      <c r="P17" s="187">
        <v>3</v>
      </c>
      <c r="Q17" s="187" t="s">
        <v>577</v>
      </c>
      <c r="R17" s="289" t="s">
        <v>598</v>
      </c>
      <c r="S17" s="289" t="s">
        <v>603</v>
      </c>
      <c r="T17" s="289">
        <v>3</v>
      </c>
      <c r="U17" s="213">
        <f t="shared" si="1"/>
        <v>108</v>
      </c>
    </row>
    <row r="18" spans="1:21" ht="17.25" thickTop="1" thickBot="1">
      <c r="I18" s="224" t="s">
        <v>37</v>
      </c>
      <c r="J18" s="224" t="s">
        <v>36</v>
      </c>
      <c r="K18" s="224" t="s">
        <v>35</v>
      </c>
      <c r="L18" s="224" t="s">
        <v>34</v>
      </c>
      <c r="M18" s="315" t="s">
        <v>1022</v>
      </c>
      <c r="N18" s="224" t="s">
        <v>33</v>
      </c>
      <c r="O18" s="7"/>
      <c r="P18" s="213">
        <v>4</v>
      </c>
      <c r="Q18" s="187" t="s">
        <v>577</v>
      </c>
      <c r="R18" s="289" t="s">
        <v>598</v>
      </c>
      <c r="S18" s="289" t="s">
        <v>600</v>
      </c>
      <c r="T18" s="289">
        <v>2</v>
      </c>
      <c r="U18" s="213">
        <f t="shared" si="1"/>
        <v>72</v>
      </c>
    </row>
    <row r="19" spans="1:21" ht="16.5" thickTop="1" thickBot="1">
      <c r="I19" s="187">
        <v>1</v>
      </c>
      <c r="J19" s="342" t="s">
        <v>1047</v>
      </c>
      <c r="K19" s="342" t="s">
        <v>1063</v>
      </c>
      <c r="L19" s="342" t="s">
        <v>1066</v>
      </c>
      <c r="M19" s="342">
        <v>10</v>
      </c>
      <c r="N19" s="342">
        <v>840</v>
      </c>
      <c r="O19" s="7"/>
      <c r="P19" s="213">
        <v>5</v>
      </c>
      <c r="Q19" s="187" t="s">
        <v>577</v>
      </c>
      <c r="R19" s="289" t="s">
        <v>598</v>
      </c>
      <c r="S19" s="289" t="s">
        <v>597</v>
      </c>
      <c r="T19" s="289">
        <v>2</v>
      </c>
      <c r="U19" s="213">
        <f t="shared" si="1"/>
        <v>72</v>
      </c>
    </row>
    <row r="20" spans="1:21" ht="16.5" thickTop="1" thickBot="1">
      <c r="O20" s="7"/>
      <c r="P20" s="187">
        <v>6</v>
      </c>
      <c r="Q20" s="187" t="s">
        <v>577</v>
      </c>
      <c r="R20" s="289" t="s">
        <v>593</v>
      </c>
      <c r="S20" s="289" t="s">
        <v>592</v>
      </c>
      <c r="T20" s="289">
        <v>4</v>
      </c>
      <c r="U20" s="213">
        <f t="shared" si="1"/>
        <v>144</v>
      </c>
    </row>
    <row r="21" spans="1:21" ht="17.25" thickTop="1" thickBot="1">
      <c r="I21" s="224" t="s">
        <v>37</v>
      </c>
      <c r="J21" s="224" t="s">
        <v>36</v>
      </c>
      <c r="K21" s="224" t="s">
        <v>35</v>
      </c>
      <c r="L21" s="224" t="s">
        <v>34</v>
      </c>
      <c r="M21" s="315" t="s">
        <v>1022</v>
      </c>
      <c r="N21" s="224" t="s">
        <v>33</v>
      </c>
      <c r="O21" s="7"/>
      <c r="P21" s="187">
        <v>7</v>
      </c>
      <c r="Q21" s="187" t="s">
        <v>577</v>
      </c>
      <c r="R21" s="289" t="s">
        <v>565</v>
      </c>
      <c r="S21" s="289" t="s">
        <v>591</v>
      </c>
      <c r="T21" s="289">
        <v>5</v>
      </c>
      <c r="U21" s="213">
        <f t="shared" si="1"/>
        <v>180</v>
      </c>
    </row>
    <row r="22" spans="1:21" ht="16.5" thickTop="1" thickBot="1">
      <c r="I22" s="187">
        <v>1</v>
      </c>
      <c r="J22" s="342" t="s">
        <v>1071</v>
      </c>
      <c r="K22" s="342" t="s">
        <v>1067</v>
      </c>
      <c r="L22" s="342" t="s">
        <v>1068</v>
      </c>
      <c r="M22" s="342">
        <v>1</v>
      </c>
      <c r="N22" s="342">
        <v>102</v>
      </c>
      <c r="O22" s="7"/>
      <c r="P22" s="213">
        <v>8</v>
      </c>
      <c r="Q22" s="187" t="s">
        <v>577</v>
      </c>
      <c r="R22" s="289" t="s">
        <v>565</v>
      </c>
      <c r="S22" s="289" t="s">
        <v>589</v>
      </c>
      <c r="T22" s="289">
        <v>6</v>
      </c>
      <c r="U22" s="213">
        <f t="shared" si="1"/>
        <v>216</v>
      </c>
    </row>
    <row r="23" spans="1:21" ht="16.5" thickTop="1" thickBot="1">
      <c r="O23" s="7"/>
      <c r="P23" s="213">
        <v>9</v>
      </c>
      <c r="Q23" s="187" t="s">
        <v>577</v>
      </c>
      <c r="R23" s="289" t="s">
        <v>565</v>
      </c>
      <c r="S23" s="289">
        <v>18</v>
      </c>
      <c r="T23" s="289">
        <v>6</v>
      </c>
      <c r="U23" s="213">
        <f t="shared" si="1"/>
        <v>216</v>
      </c>
    </row>
    <row r="24" spans="1:21" ht="17.25" thickTop="1" thickBot="1">
      <c r="I24" s="224" t="s">
        <v>37</v>
      </c>
      <c r="J24" s="224" t="s">
        <v>36</v>
      </c>
      <c r="K24" s="224" t="s">
        <v>35</v>
      </c>
      <c r="L24" s="224" t="s">
        <v>34</v>
      </c>
      <c r="M24" s="315" t="s">
        <v>1022</v>
      </c>
      <c r="N24" s="224" t="s">
        <v>33</v>
      </c>
      <c r="O24" s="7"/>
      <c r="P24" s="187">
        <v>10</v>
      </c>
      <c r="Q24" s="187" t="s">
        <v>577</v>
      </c>
      <c r="R24" s="289" t="s">
        <v>565</v>
      </c>
      <c r="S24" s="289" t="s">
        <v>587</v>
      </c>
      <c r="T24" s="289">
        <v>2</v>
      </c>
      <c r="U24" s="213">
        <f t="shared" si="1"/>
        <v>72</v>
      </c>
    </row>
    <row r="25" spans="1:21" ht="16.5" thickTop="1" thickBot="1">
      <c r="I25" s="204">
        <v>1</v>
      </c>
      <c r="J25" s="342" t="s">
        <v>1049</v>
      </c>
      <c r="K25" s="342" t="s">
        <v>1056</v>
      </c>
      <c r="L25" s="342" t="s">
        <v>1091</v>
      </c>
      <c r="M25" s="342">
        <v>3</v>
      </c>
      <c r="N25" s="342">
        <v>360</v>
      </c>
      <c r="O25" s="7"/>
      <c r="P25" s="187">
        <v>11</v>
      </c>
      <c r="Q25" s="187" t="s">
        <v>577</v>
      </c>
      <c r="R25" s="289" t="s">
        <v>584</v>
      </c>
      <c r="S25" s="289" t="s">
        <v>583</v>
      </c>
      <c r="T25" s="289">
        <v>5</v>
      </c>
      <c r="U25" s="213">
        <f t="shared" si="1"/>
        <v>180</v>
      </c>
    </row>
    <row r="26" spans="1:21" ht="16.5" thickTop="1" thickBot="1">
      <c r="I26" s="204">
        <v>2</v>
      </c>
      <c r="J26" s="342" t="s">
        <v>1049</v>
      </c>
      <c r="K26" s="342" t="s">
        <v>1056</v>
      </c>
      <c r="L26" s="342" t="s">
        <v>1069</v>
      </c>
      <c r="M26" s="204">
        <v>14</v>
      </c>
      <c r="N26" s="204">
        <v>1330</v>
      </c>
      <c r="O26" s="7"/>
      <c r="P26" s="213">
        <v>12</v>
      </c>
      <c r="Q26" s="187" t="s">
        <v>577</v>
      </c>
      <c r="R26" s="289" t="s">
        <v>581</v>
      </c>
      <c r="S26" s="289">
        <v>22</v>
      </c>
      <c r="T26" s="289">
        <v>2</v>
      </c>
      <c r="U26" s="213">
        <f t="shared" si="1"/>
        <v>72</v>
      </c>
    </row>
    <row r="27" spans="1:21" ht="18.75" customHeight="1" thickTop="1" thickBot="1">
      <c r="I27" s="206"/>
      <c r="J27" s="305"/>
      <c r="K27" s="305"/>
      <c r="L27" s="305"/>
      <c r="M27" s="345">
        <f>SUM(M25:M26)</f>
        <v>17</v>
      </c>
      <c r="N27" s="345">
        <f>SUM(N25:N26)</f>
        <v>1690</v>
      </c>
      <c r="O27" s="7"/>
      <c r="P27" s="213">
        <v>13</v>
      </c>
      <c r="Q27" s="187" t="s">
        <v>577</v>
      </c>
      <c r="R27" s="289" t="s">
        <v>579</v>
      </c>
      <c r="S27" s="289">
        <v>67</v>
      </c>
      <c r="T27" s="289">
        <v>3</v>
      </c>
      <c r="U27" s="213">
        <f t="shared" si="1"/>
        <v>108</v>
      </c>
    </row>
    <row r="28" spans="1:21" ht="16.5" thickTop="1" thickBot="1">
      <c r="O28" s="7"/>
      <c r="P28" s="187">
        <v>14</v>
      </c>
      <c r="Q28" s="187" t="s">
        <v>577</v>
      </c>
      <c r="R28" s="289" t="s">
        <v>579</v>
      </c>
      <c r="S28" s="289" t="s">
        <v>578</v>
      </c>
      <c r="T28" s="289">
        <v>4</v>
      </c>
      <c r="U28" s="213">
        <f t="shared" si="1"/>
        <v>144</v>
      </c>
    </row>
    <row r="29" spans="1:21" ht="17.25" thickTop="1" thickBot="1">
      <c r="A29" s="407" t="s">
        <v>602</v>
      </c>
      <c r="B29" s="407"/>
      <c r="C29" s="407"/>
      <c r="D29" s="407"/>
      <c r="E29" s="407"/>
      <c r="F29" s="407"/>
      <c r="I29" s="224" t="s">
        <v>37</v>
      </c>
      <c r="J29" s="224" t="s">
        <v>36</v>
      </c>
      <c r="K29" s="224" t="s">
        <v>35</v>
      </c>
      <c r="L29" s="224" t="s">
        <v>34</v>
      </c>
      <c r="M29" s="224" t="s">
        <v>20</v>
      </c>
      <c r="N29" s="224" t="s">
        <v>33</v>
      </c>
      <c r="O29" s="7"/>
      <c r="P29" s="187"/>
      <c r="Q29" s="187"/>
      <c r="R29" s="187"/>
      <c r="S29" s="187"/>
      <c r="T29" s="230">
        <f>SUM(T15:T28)</f>
        <v>55</v>
      </c>
      <c r="U29" s="230">
        <f>SUM(U15:U28)</f>
        <v>1980</v>
      </c>
    </row>
    <row r="30" spans="1:21" ht="33" thickTop="1" thickBot="1">
      <c r="A30" s="193" t="s">
        <v>123</v>
      </c>
      <c r="B30" s="193" t="s">
        <v>1041</v>
      </c>
      <c r="C30" s="193" t="s">
        <v>122</v>
      </c>
      <c r="D30" s="193" t="s">
        <v>121</v>
      </c>
      <c r="E30" s="193" t="s">
        <v>120</v>
      </c>
      <c r="F30" s="193" t="s">
        <v>119</v>
      </c>
      <c r="I30" s="206">
        <v>1</v>
      </c>
      <c r="J30" s="305" t="s">
        <v>1105</v>
      </c>
      <c r="K30" s="305" t="s">
        <v>1031</v>
      </c>
      <c r="L30" s="305" t="s">
        <v>1032</v>
      </c>
      <c r="M30" s="305">
        <v>12</v>
      </c>
      <c r="N30" s="187">
        <v>372</v>
      </c>
      <c r="O30" s="7"/>
      <c r="R30" s="24"/>
      <c r="S30" s="24"/>
      <c r="T30" s="24"/>
      <c r="U30" s="22"/>
    </row>
    <row r="31" spans="1:21" ht="17.25" thickTop="1" thickBot="1">
      <c r="A31" s="408" t="s">
        <v>117</v>
      </c>
      <c r="B31" s="408"/>
      <c r="C31" s="408"/>
      <c r="D31" s="232">
        <v>750</v>
      </c>
      <c r="E31" s="232">
        <v>420</v>
      </c>
      <c r="F31" s="232">
        <v>250</v>
      </c>
      <c r="I31" s="206"/>
      <c r="J31" s="305"/>
      <c r="K31" s="305"/>
      <c r="L31" s="305"/>
      <c r="M31" s="345">
        <f>SUM(M30)</f>
        <v>12</v>
      </c>
      <c r="N31" s="345">
        <f>SUM(N30)</f>
        <v>372</v>
      </c>
      <c r="O31" s="7"/>
      <c r="P31" s="224" t="s">
        <v>37</v>
      </c>
      <c r="Q31" s="224" t="s">
        <v>36</v>
      </c>
      <c r="R31" s="224" t="s">
        <v>35</v>
      </c>
      <c r="S31" s="224" t="s">
        <v>34</v>
      </c>
      <c r="T31" s="224" t="s">
        <v>20</v>
      </c>
      <c r="U31" s="224" t="s">
        <v>33</v>
      </c>
    </row>
    <row r="32" spans="1:21" ht="17.25" thickTop="1" thickBot="1">
      <c r="A32" s="196" t="s">
        <v>596</v>
      </c>
      <c r="B32" s="184" t="s">
        <v>1094</v>
      </c>
      <c r="C32" s="236">
        <f>T45</f>
        <v>29</v>
      </c>
      <c r="D32" s="234">
        <f>C32*D31</f>
        <v>21750</v>
      </c>
      <c r="E32" s="234">
        <f>C32*E31</f>
        <v>12180</v>
      </c>
      <c r="F32" s="234">
        <f>C32*F31</f>
        <v>7250</v>
      </c>
      <c r="I32" s="89"/>
      <c r="J32" s="90"/>
      <c r="K32" s="90"/>
      <c r="L32" s="90"/>
      <c r="M32" s="91"/>
      <c r="N32" s="91"/>
      <c r="O32" s="7"/>
      <c r="P32" s="187">
        <v>1</v>
      </c>
      <c r="Q32" s="204" t="s">
        <v>596</v>
      </c>
      <c r="R32" s="204" t="s">
        <v>615</v>
      </c>
      <c r="S32" s="204">
        <v>147</v>
      </c>
      <c r="T32" s="204">
        <v>0</v>
      </c>
      <c r="U32" s="208">
        <f t="shared" ref="U32:U44" si="2">T32*36</f>
        <v>0</v>
      </c>
    </row>
    <row r="33" spans="1:21" ht="17.25" thickTop="1" thickBot="1">
      <c r="A33" s="196" t="s">
        <v>566</v>
      </c>
      <c r="B33" s="184" t="s">
        <v>1094</v>
      </c>
      <c r="C33" s="236">
        <f>T65</f>
        <v>50</v>
      </c>
      <c r="D33" s="234">
        <f>C33*D31</f>
        <v>37500</v>
      </c>
      <c r="E33" s="234">
        <f>C33*E31</f>
        <v>21000</v>
      </c>
      <c r="F33" s="234">
        <f>C33*F31</f>
        <v>12500</v>
      </c>
      <c r="I33" s="224" t="s">
        <v>37</v>
      </c>
      <c r="J33" s="224" t="s">
        <v>36</v>
      </c>
      <c r="K33" s="224" t="s">
        <v>35</v>
      </c>
      <c r="L33" s="224" t="s">
        <v>34</v>
      </c>
      <c r="M33" s="224" t="s">
        <v>20</v>
      </c>
      <c r="N33" s="224" t="s">
        <v>33</v>
      </c>
      <c r="O33" s="7"/>
      <c r="P33" s="187">
        <v>2</v>
      </c>
      <c r="Q33" s="204" t="s">
        <v>596</v>
      </c>
      <c r="R33" s="204" t="s">
        <v>615</v>
      </c>
      <c r="S33" s="204">
        <v>161</v>
      </c>
      <c r="T33" s="204">
        <v>2</v>
      </c>
      <c r="U33" s="208">
        <f t="shared" si="2"/>
        <v>72</v>
      </c>
    </row>
    <row r="34" spans="1:21" ht="18" customHeight="1" thickTop="1" thickBot="1">
      <c r="A34" s="196" t="s">
        <v>594</v>
      </c>
      <c r="B34" s="184" t="s">
        <v>1094</v>
      </c>
      <c r="C34" s="279">
        <f>T12</f>
        <v>40</v>
      </c>
      <c r="D34" s="234">
        <f>D31*C34</f>
        <v>30000</v>
      </c>
      <c r="E34" s="234">
        <f>E31*C34</f>
        <v>16800</v>
      </c>
      <c r="F34" s="234">
        <f>F31*C34</f>
        <v>10000</v>
      </c>
      <c r="I34" s="206">
        <v>1</v>
      </c>
      <c r="J34" s="206" t="s">
        <v>6</v>
      </c>
      <c r="K34" s="206" t="s">
        <v>1008</v>
      </c>
      <c r="L34" s="206" t="s">
        <v>1007</v>
      </c>
      <c r="M34" s="206">
        <v>6</v>
      </c>
      <c r="N34" s="206">
        <v>224</v>
      </c>
      <c r="O34" s="7"/>
      <c r="P34" s="187">
        <v>3</v>
      </c>
      <c r="Q34" s="204" t="s">
        <v>596</v>
      </c>
      <c r="R34" s="204" t="s">
        <v>615</v>
      </c>
      <c r="S34" s="204">
        <v>139</v>
      </c>
      <c r="T34" s="204">
        <v>0</v>
      </c>
      <c r="U34" s="208">
        <f t="shared" si="2"/>
        <v>0</v>
      </c>
    </row>
    <row r="35" spans="1:21" ht="17.25" thickTop="1" thickBot="1">
      <c r="A35" s="196" t="s">
        <v>577</v>
      </c>
      <c r="B35" s="184" t="s">
        <v>1094</v>
      </c>
      <c r="C35" s="279">
        <f>T29</f>
        <v>55</v>
      </c>
      <c r="D35" s="234">
        <f>D31*C35</f>
        <v>41250</v>
      </c>
      <c r="E35" s="234">
        <f>E31*C35</f>
        <v>23100</v>
      </c>
      <c r="F35" s="234">
        <f>F31*C35</f>
        <v>13750</v>
      </c>
      <c r="I35" s="206">
        <v>2</v>
      </c>
      <c r="J35" s="206" t="s">
        <v>6</v>
      </c>
      <c r="K35" s="206" t="s">
        <v>1006</v>
      </c>
      <c r="L35" s="206" t="s">
        <v>1000</v>
      </c>
      <c r="M35" s="206">
        <v>6</v>
      </c>
      <c r="N35" s="206">
        <v>224</v>
      </c>
      <c r="O35" s="7"/>
      <c r="P35" s="187">
        <v>4</v>
      </c>
      <c r="Q35" s="204" t="s">
        <v>596</v>
      </c>
      <c r="R35" s="204" t="s">
        <v>611</v>
      </c>
      <c r="S35" s="204" t="s">
        <v>620</v>
      </c>
      <c r="T35" s="204">
        <v>2</v>
      </c>
      <c r="U35" s="208">
        <f t="shared" si="2"/>
        <v>72</v>
      </c>
    </row>
    <row r="36" spans="1:21" ht="17.25" thickTop="1" thickBot="1">
      <c r="A36" s="199" t="s">
        <v>5</v>
      </c>
      <c r="B36" s="199"/>
      <c r="C36" s="200">
        <f>SUM(C32:C35)</f>
        <v>174</v>
      </c>
      <c r="D36" s="194">
        <f>SUM(D32:D35)</f>
        <v>130500</v>
      </c>
      <c r="E36" s="194">
        <f>SUM(E32:E35)</f>
        <v>73080</v>
      </c>
      <c r="F36" s="194">
        <f>SUM(F32:F35)</f>
        <v>43500</v>
      </c>
      <c r="I36" s="206">
        <v>3</v>
      </c>
      <c r="J36" s="206" t="s">
        <v>6</v>
      </c>
      <c r="K36" s="206" t="s">
        <v>1006</v>
      </c>
      <c r="L36" s="206" t="s">
        <v>1030</v>
      </c>
      <c r="M36" s="206">
        <v>6</v>
      </c>
      <c r="N36" s="206">
        <v>224</v>
      </c>
      <c r="O36" s="7"/>
      <c r="P36" s="187">
        <v>5</v>
      </c>
      <c r="Q36" s="204" t="s">
        <v>596</v>
      </c>
      <c r="R36" s="204" t="s">
        <v>611</v>
      </c>
      <c r="S36" s="204" t="s">
        <v>619</v>
      </c>
      <c r="T36" s="204">
        <v>4</v>
      </c>
      <c r="U36" s="208">
        <f t="shared" si="2"/>
        <v>144</v>
      </c>
    </row>
    <row r="37" spans="1:21" ht="15.75" customHeight="1" thickTop="1" thickBot="1">
      <c r="A37" s="408" t="s">
        <v>117</v>
      </c>
      <c r="B37" s="408"/>
      <c r="C37" s="408"/>
      <c r="D37" s="232">
        <v>1400</v>
      </c>
      <c r="E37" s="232">
        <v>750</v>
      </c>
      <c r="F37" s="232">
        <v>430</v>
      </c>
      <c r="I37" s="206"/>
      <c r="J37" s="305"/>
      <c r="K37" s="305"/>
      <c r="L37" s="305"/>
      <c r="M37" s="346">
        <f>SUM(M34:M36)</f>
        <v>18</v>
      </c>
      <c r="N37" s="346">
        <f>SUM(N34:N36)</f>
        <v>672</v>
      </c>
      <c r="O37" s="7"/>
      <c r="P37" s="187">
        <v>6</v>
      </c>
      <c r="Q37" s="204" t="s">
        <v>596</v>
      </c>
      <c r="R37" s="204" t="s">
        <v>611</v>
      </c>
      <c r="S37" s="204" t="s">
        <v>617</v>
      </c>
      <c r="T37" s="204">
        <v>2</v>
      </c>
      <c r="U37" s="208">
        <f t="shared" si="2"/>
        <v>72</v>
      </c>
    </row>
    <row r="38" spans="1:21" ht="17.25" thickTop="1" thickBot="1">
      <c r="A38" s="196" t="s">
        <v>1105</v>
      </c>
      <c r="B38" s="184" t="s">
        <v>1094</v>
      </c>
      <c r="C38" s="236">
        <f>M31</f>
        <v>12</v>
      </c>
      <c r="D38" s="234">
        <f>C38*D37</f>
        <v>16800</v>
      </c>
      <c r="E38" s="234">
        <f>C38*E37</f>
        <v>9000</v>
      </c>
      <c r="F38" s="234">
        <f>C38*F37</f>
        <v>5160</v>
      </c>
      <c r="O38" s="7"/>
      <c r="P38" s="187">
        <v>7</v>
      </c>
      <c r="Q38" s="204" t="s">
        <v>596</v>
      </c>
      <c r="R38" s="204" t="s">
        <v>611</v>
      </c>
      <c r="S38" s="204" t="s">
        <v>616</v>
      </c>
      <c r="T38" s="204">
        <v>2</v>
      </c>
      <c r="U38" s="208">
        <f t="shared" si="2"/>
        <v>72</v>
      </c>
    </row>
    <row r="39" spans="1:21" ht="17.25" thickTop="1" thickBot="1">
      <c r="A39" s="196" t="s">
        <v>1108</v>
      </c>
      <c r="B39" s="184" t="s">
        <v>1094</v>
      </c>
      <c r="C39" s="236">
        <f>M41</f>
        <v>12</v>
      </c>
      <c r="D39" s="234">
        <f>C39*D37</f>
        <v>16800</v>
      </c>
      <c r="E39" s="234">
        <f>C39*E37</f>
        <v>9000</v>
      </c>
      <c r="F39" s="234">
        <f>C39*F37</f>
        <v>5160</v>
      </c>
      <c r="I39" s="224" t="s">
        <v>37</v>
      </c>
      <c r="J39" s="224" t="s">
        <v>36</v>
      </c>
      <c r="K39" s="224" t="s">
        <v>35</v>
      </c>
      <c r="L39" s="224" t="s">
        <v>34</v>
      </c>
      <c r="M39" s="224" t="s">
        <v>20</v>
      </c>
      <c r="N39" s="224" t="s">
        <v>33</v>
      </c>
      <c r="O39" s="7"/>
      <c r="P39" s="187">
        <v>8</v>
      </c>
      <c r="Q39" s="204" t="s">
        <v>596</v>
      </c>
      <c r="R39" s="204" t="s">
        <v>611</v>
      </c>
      <c r="S39" s="204" t="s">
        <v>612</v>
      </c>
      <c r="T39" s="204">
        <v>2</v>
      </c>
      <c r="U39" s="208">
        <f t="shared" si="2"/>
        <v>72</v>
      </c>
    </row>
    <row r="40" spans="1:21" ht="17.25" thickTop="1" thickBot="1">
      <c r="A40" s="199" t="s">
        <v>5</v>
      </c>
      <c r="B40" s="199"/>
      <c r="C40" s="200">
        <f>SUM(C38:C39)</f>
        <v>24</v>
      </c>
      <c r="D40" s="194">
        <f>SUM(D38:D39)</f>
        <v>33600</v>
      </c>
      <c r="E40" s="194">
        <f>SUM(E38:E39)</f>
        <v>18000</v>
      </c>
      <c r="F40" s="194">
        <f>SUM(F38:F39)</f>
        <v>10320</v>
      </c>
      <c r="I40" s="206">
        <v>1</v>
      </c>
      <c r="J40" s="305" t="s">
        <v>1108</v>
      </c>
      <c r="K40" s="305" t="s">
        <v>1109</v>
      </c>
      <c r="L40" s="305" t="s">
        <v>190</v>
      </c>
      <c r="M40" s="305">
        <v>12</v>
      </c>
      <c r="N40" s="187">
        <v>348</v>
      </c>
      <c r="O40" s="7"/>
      <c r="P40" s="187">
        <v>9</v>
      </c>
      <c r="Q40" s="204" t="s">
        <v>596</v>
      </c>
      <c r="R40" s="204" t="s">
        <v>611</v>
      </c>
      <c r="S40" s="204" t="s">
        <v>610</v>
      </c>
      <c r="T40" s="204">
        <v>6</v>
      </c>
      <c r="U40" s="208">
        <f t="shared" si="2"/>
        <v>216</v>
      </c>
    </row>
    <row r="41" spans="1:21" ht="17.25" thickTop="1" thickBot="1">
      <c r="A41" s="408" t="s">
        <v>117</v>
      </c>
      <c r="B41" s="408"/>
      <c r="C41" s="408"/>
      <c r="D41" s="232">
        <v>1650</v>
      </c>
      <c r="E41" s="232">
        <v>900</v>
      </c>
      <c r="F41" s="232">
        <v>540</v>
      </c>
      <c r="I41" s="206"/>
      <c r="J41" s="305"/>
      <c r="K41" s="305"/>
      <c r="L41" s="305"/>
      <c r="M41" s="345">
        <f>SUM(M40)</f>
        <v>12</v>
      </c>
      <c r="N41" s="345">
        <f>SUM(N40)</f>
        <v>348</v>
      </c>
      <c r="O41" s="7"/>
      <c r="P41" s="187">
        <v>10</v>
      </c>
      <c r="Q41" s="204" t="s">
        <v>596</v>
      </c>
      <c r="R41" s="204" t="s">
        <v>576</v>
      </c>
      <c r="S41" s="204">
        <v>12</v>
      </c>
      <c r="T41" s="204">
        <v>2</v>
      </c>
      <c r="U41" s="208">
        <f t="shared" si="2"/>
        <v>72</v>
      </c>
    </row>
    <row r="42" spans="1:21" ht="17.25" thickTop="1" thickBot="1">
      <c r="A42" s="196" t="s">
        <v>6</v>
      </c>
      <c r="B42" s="184" t="s">
        <v>1094</v>
      </c>
      <c r="C42" s="236">
        <f>M37</f>
        <v>18</v>
      </c>
      <c r="D42" s="234">
        <f>C42*D41</f>
        <v>29700</v>
      </c>
      <c r="E42" s="234">
        <f>C42*E41</f>
        <v>16200</v>
      </c>
      <c r="F42" s="234">
        <f>C42*F41</f>
        <v>9720</v>
      </c>
      <c r="I42" s="6"/>
      <c r="J42" s="6"/>
      <c r="K42" s="6"/>
      <c r="L42" s="6"/>
      <c r="M42" s="6"/>
      <c r="N42" s="6"/>
      <c r="O42" s="7"/>
      <c r="P42" s="187">
        <v>11</v>
      </c>
      <c r="Q42" s="204" t="s">
        <v>596</v>
      </c>
      <c r="R42" s="204" t="s">
        <v>576</v>
      </c>
      <c r="S42" s="204" t="s">
        <v>609</v>
      </c>
      <c r="T42" s="204">
        <v>2</v>
      </c>
      <c r="U42" s="208">
        <f t="shared" si="2"/>
        <v>72</v>
      </c>
    </row>
    <row r="43" spans="1:21" ht="17.25" thickTop="1" thickBot="1">
      <c r="A43" s="199" t="s">
        <v>5</v>
      </c>
      <c r="B43" s="199"/>
      <c r="C43" s="200">
        <f>SUM(C42)</f>
        <v>18</v>
      </c>
      <c r="D43" s="194">
        <f>SUM(D42)</f>
        <v>29700</v>
      </c>
      <c r="E43" s="194">
        <f t="shared" ref="E43:F43" si="3">SUM(E42)</f>
        <v>16200</v>
      </c>
      <c r="F43" s="194">
        <f t="shared" si="3"/>
        <v>9720</v>
      </c>
      <c r="I43" s="224" t="s">
        <v>37</v>
      </c>
      <c r="J43" s="224" t="s">
        <v>36</v>
      </c>
      <c r="K43" s="224" t="s">
        <v>35</v>
      </c>
      <c r="L43" s="224" t="s">
        <v>34</v>
      </c>
      <c r="M43" s="224" t="s">
        <v>20</v>
      </c>
      <c r="N43" s="224" t="s">
        <v>33</v>
      </c>
      <c r="O43" s="7"/>
      <c r="P43" s="187">
        <v>12</v>
      </c>
      <c r="Q43" s="204" t="s">
        <v>596</v>
      </c>
      <c r="R43" s="204" t="s">
        <v>607</v>
      </c>
      <c r="S43" s="204" t="s">
        <v>606</v>
      </c>
      <c r="T43" s="204">
        <v>0</v>
      </c>
      <c r="U43" s="177">
        <f t="shared" si="2"/>
        <v>0</v>
      </c>
    </row>
    <row r="44" spans="1:21" ht="33" thickTop="1" thickBot="1">
      <c r="A44" s="193" t="s">
        <v>123</v>
      </c>
      <c r="B44" s="193" t="s">
        <v>1041</v>
      </c>
      <c r="C44" s="193" t="s">
        <v>122</v>
      </c>
      <c r="D44" s="193" t="s">
        <v>1153</v>
      </c>
      <c r="E44" s="193" t="s">
        <v>1152</v>
      </c>
      <c r="F44" s="69"/>
      <c r="I44" s="206">
        <v>1</v>
      </c>
      <c r="J44" s="206" t="s">
        <v>1116</v>
      </c>
      <c r="K44" s="206" t="s">
        <v>565</v>
      </c>
      <c r="L44" s="206" t="s">
        <v>1117</v>
      </c>
      <c r="M44" s="187">
        <v>29</v>
      </c>
      <c r="N44" s="187">
        <v>1489</v>
      </c>
      <c r="O44" s="7"/>
      <c r="P44" s="187">
        <v>13</v>
      </c>
      <c r="Q44" s="204" t="s">
        <v>596</v>
      </c>
      <c r="R44" s="204" t="s">
        <v>574</v>
      </c>
      <c r="S44" s="204" t="s">
        <v>604</v>
      </c>
      <c r="T44" s="204">
        <v>5</v>
      </c>
      <c r="U44" s="177">
        <f t="shared" si="2"/>
        <v>180</v>
      </c>
    </row>
    <row r="45" spans="1:21" ht="17.25" thickTop="1" thickBot="1">
      <c r="A45" s="408" t="s">
        <v>117</v>
      </c>
      <c r="B45" s="408"/>
      <c r="C45" s="408"/>
      <c r="D45" s="232">
        <v>1650</v>
      </c>
      <c r="E45" s="232">
        <v>900</v>
      </c>
      <c r="F45" s="69"/>
      <c r="I45" s="206">
        <v>2</v>
      </c>
      <c r="J45" s="206" t="s">
        <v>1116</v>
      </c>
      <c r="K45" s="206" t="s">
        <v>565</v>
      </c>
      <c r="L45" s="206" t="s">
        <v>1118</v>
      </c>
      <c r="M45" s="206">
        <v>6</v>
      </c>
      <c r="N45" s="206">
        <v>327</v>
      </c>
      <c r="O45" s="7"/>
      <c r="P45" s="187"/>
      <c r="Q45" s="187"/>
      <c r="R45" s="187"/>
      <c r="S45" s="187"/>
      <c r="T45" s="230">
        <f>SUM(T32:T44)</f>
        <v>29</v>
      </c>
      <c r="U45" s="230">
        <f>SUM(U32:U44)</f>
        <v>1044</v>
      </c>
    </row>
    <row r="46" spans="1:21" ht="17.25" thickTop="1" thickBot="1">
      <c r="A46" s="196" t="s">
        <v>1116</v>
      </c>
      <c r="B46" s="184" t="s">
        <v>1094</v>
      </c>
      <c r="C46" s="236">
        <f>M48</f>
        <v>53</v>
      </c>
      <c r="D46" s="234">
        <f>C46*D45</f>
        <v>87450</v>
      </c>
      <c r="E46" s="234">
        <f>C46*E45</f>
        <v>47700</v>
      </c>
      <c r="F46" s="69"/>
      <c r="I46" s="206">
        <v>3</v>
      </c>
      <c r="J46" s="206" t="s">
        <v>1116</v>
      </c>
      <c r="K46" s="206" t="s">
        <v>565</v>
      </c>
      <c r="L46" s="206" t="s">
        <v>1119</v>
      </c>
      <c r="M46" s="187">
        <v>9</v>
      </c>
      <c r="N46" s="187">
        <v>391</v>
      </c>
      <c r="O46" s="7"/>
      <c r="P46" s="6"/>
      <c r="Q46" s="6"/>
      <c r="R46" s="6"/>
      <c r="S46" s="6"/>
      <c r="T46" s="6"/>
      <c r="U46" s="6"/>
    </row>
    <row r="47" spans="1:21" ht="17.25" thickTop="1" thickBot="1">
      <c r="A47" s="199" t="s">
        <v>5</v>
      </c>
      <c r="B47" s="199"/>
      <c r="C47" s="200">
        <f>SUM(C46)</f>
        <v>53</v>
      </c>
      <c r="D47" s="194">
        <f>SUM(D46)</f>
        <v>87450</v>
      </c>
      <c r="E47" s="194">
        <f t="shared" ref="E47" si="4">SUM(E46)</f>
        <v>47700</v>
      </c>
      <c r="F47" s="69"/>
      <c r="I47" s="206">
        <v>4</v>
      </c>
      <c r="J47" s="206" t="s">
        <v>1116</v>
      </c>
      <c r="K47" s="206" t="s">
        <v>565</v>
      </c>
      <c r="L47" s="206" t="s">
        <v>1120</v>
      </c>
      <c r="M47" s="187">
        <v>9</v>
      </c>
      <c r="N47" s="187">
        <v>345</v>
      </c>
      <c r="O47" s="7"/>
      <c r="P47" s="224" t="s">
        <v>37</v>
      </c>
      <c r="Q47" s="224" t="s">
        <v>36</v>
      </c>
      <c r="R47" s="224" t="s">
        <v>35</v>
      </c>
      <c r="S47" s="224" t="s">
        <v>34</v>
      </c>
      <c r="T47" s="224" t="s">
        <v>20</v>
      </c>
      <c r="U47" s="224" t="s">
        <v>33</v>
      </c>
    </row>
    <row r="48" spans="1:21" ht="17.25" thickTop="1" thickBot="1">
      <c r="A48" s="69"/>
      <c r="B48" s="69"/>
      <c r="C48" s="69"/>
      <c r="D48" s="70"/>
      <c r="E48" s="69"/>
      <c r="F48" s="69"/>
      <c r="I48" s="206"/>
      <c r="J48" s="305"/>
      <c r="K48" s="305"/>
      <c r="L48" s="305"/>
      <c r="M48" s="345">
        <f>SUM(M44:M47)</f>
        <v>53</v>
      </c>
      <c r="N48" s="345">
        <f>SUM(N45:N47)</f>
        <v>1063</v>
      </c>
      <c r="O48" s="7"/>
      <c r="P48" s="187">
        <v>1</v>
      </c>
      <c r="Q48" s="204" t="s">
        <v>566</v>
      </c>
      <c r="R48" s="204" t="s">
        <v>572</v>
      </c>
      <c r="S48" s="204" t="s">
        <v>601</v>
      </c>
      <c r="T48" s="204">
        <v>0</v>
      </c>
      <c r="U48" s="213">
        <f t="shared" ref="U48:U64" si="5">T48*36</f>
        <v>0</v>
      </c>
    </row>
    <row r="49" spans="1:21" ht="33" thickTop="1" thickBot="1">
      <c r="A49" s="193" t="s">
        <v>123</v>
      </c>
      <c r="B49" s="193" t="s">
        <v>1041</v>
      </c>
      <c r="C49" s="150" t="s">
        <v>1025</v>
      </c>
      <c r="D49" s="150" t="s">
        <v>1180</v>
      </c>
      <c r="E49" s="150" t="s">
        <v>1179</v>
      </c>
      <c r="F49" s="69"/>
      <c r="I49" s="6"/>
      <c r="J49" s="6"/>
      <c r="K49" s="6"/>
      <c r="L49" s="6"/>
      <c r="M49" s="6"/>
      <c r="N49" s="6"/>
      <c r="O49" s="7"/>
      <c r="P49" s="187">
        <v>2</v>
      </c>
      <c r="Q49" s="204" t="s">
        <v>566</v>
      </c>
      <c r="R49" s="204" t="s">
        <v>572</v>
      </c>
      <c r="S49" s="204" t="s">
        <v>68</v>
      </c>
      <c r="T49" s="204">
        <v>8</v>
      </c>
      <c r="U49" s="213">
        <f t="shared" si="5"/>
        <v>288</v>
      </c>
    </row>
    <row r="50" spans="1:21" ht="17.25" thickTop="1" thickBot="1">
      <c r="A50" s="334" t="s">
        <v>1024</v>
      </c>
      <c r="B50" s="335"/>
      <c r="C50" s="335"/>
      <c r="D50" s="194">
        <v>1900</v>
      </c>
      <c r="E50" s="194">
        <v>1650</v>
      </c>
      <c r="F50" s="69"/>
      <c r="I50" s="224" t="s">
        <v>37</v>
      </c>
      <c r="J50" s="224" t="s">
        <v>36</v>
      </c>
      <c r="K50" s="224" t="s">
        <v>35</v>
      </c>
      <c r="L50" s="224" t="s">
        <v>34</v>
      </c>
      <c r="M50" s="315" t="s">
        <v>1022</v>
      </c>
      <c r="N50" s="224" t="s">
        <v>33</v>
      </c>
      <c r="O50" s="7"/>
      <c r="P50" s="187">
        <v>3</v>
      </c>
      <c r="Q50" s="204" t="s">
        <v>566</v>
      </c>
      <c r="R50" s="204" t="s">
        <v>572</v>
      </c>
      <c r="S50" s="204" t="s">
        <v>599</v>
      </c>
      <c r="T50" s="204">
        <v>1</v>
      </c>
      <c r="U50" s="213">
        <f t="shared" si="5"/>
        <v>36</v>
      </c>
    </row>
    <row r="51" spans="1:21" ht="17.25" thickTop="1" thickBot="1">
      <c r="A51" s="318" t="s">
        <v>1045</v>
      </c>
      <c r="B51" s="196" t="s">
        <v>1042</v>
      </c>
      <c r="C51" s="336">
        <f>M7</f>
        <v>7</v>
      </c>
      <c r="D51" s="337">
        <f>$D$50*C51</f>
        <v>13300</v>
      </c>
      <c r="E51" s="337">
        <f>C51*E50</f>
        <v>11550</v>
      </c>
      <c r="F51" s="69"/>
      <c r="I51" s="187">
        <v>1</v>
      </c>
      <c r="J51" s="342" t="s">
        <v>1155</v>
      </c>
      <c r="K51" s="305" t="s">
        <v>1109</v>
      </c>
      <c r="L51" s="342" t="s">
        <v>383</v>
      </c>
      <c r="M51" s="342">
        <v>2</v>
      </c>
      <c r="N51" s="342">
        <v>510</v>
      </c>
      <c r="O51" s="7"/>
      <c r="P51" s="187">
        <v>4</v>
      </c>
      <c r="Q51" s="204" t="s">
        <v>566</v>
      </c>
      <c r="R51" s="204" t="s">
        <v>572</v>
      </c>
      <c r="S51" s="204" t="s">
        <v>585</v>
      </c>
      <c r="T51" s="204">
        <v>5</v>
      </c>
      <c r="U51" s="213">
        <f t="shared" si="5"/>
        <v>180</v>
      </c>
    </row>
    <row r="52" spans="1:21" ht="17.25" thickTop="1" thickBot="1">
      <c r="A52" s="318" t="s">
        <v>1050</v>
      </c>
      <c r="B52" s="196" t="s">
        <v>1042</v>
      </c>
      <c r="C52" s="338">
        <f>M10</f>
        <v>4</v>
      </c>
      <c r="D52" s="337">
        <f t="shared" ref="D52:D55" si="6">$D$50*C52</f>
        <v>7600</v>
      </c>
      <c r="E52" s="337">
        <f>C52*E50</f>
        <v>6600</v>
      </c>
      <c r="F52" s="69"/>
      <c r="I52" s="6"/>
      <c r="J52" s="6"/>
      <c r="K52" s="6"/>
      <c r="L52" s="6"/>
      <c r="M52" s="6"/>
      <c r="N52" s="6"/>
      <c r="O52" s="7"/>
      <c r="P52" s="187">
        <v>5</v>
      </c>
      <c r="Q52" s="204" t="s">
        <v>566</v>
      </c>
      <c r="R52" s="204" t="s">
        <v>572</v>
      </c>
      <c r="S52" s="204" t="s">
        <v>595</v>
      </c>
      <c r="T52" s="204">
        <v>1</v>
      </c>
      <c r="U52" s="213">
        <f t="shared" si="5"/>
        <v>36</v>
      </c>
    </row>
    <row r="53" spans="1:21" ht="33" thickTop="1" thickBot="1">
      <c r="A53" s="318" t="s">
        <v>1051</v>
      </c>
      <c r="B53" s="196" t="s">
        <v>1042</v>
      </c>
      <c r="C53" s="338">
        <f>M13</f>
        <v>2</v>
      </c>
      <c r="D53" s="337">
        <f t="shared" si="6"/>
        <v>3800</v>
      </c>
      <c r="E53" s="337">
        <f>C53*E50</f>
        <v>3300</v>
      </c>
      <c r="F53" s="69"/>
      <c r="O53" s="7"/>
      <c r="P53" s="187">
        <v>6</v>
      </c>
      <c r="Q53" s="204" t="s">
        <v>566</v>
      </c>
      <c r="R53" s="204" t="s">
        <v>590</v>
      </c>
      <c r="S53" s="204" t="s">
        <v>61</v>
      </c>
      <c r="T53" s="204">
        <v>4</v>
      </c>
      <c r="U53" s="213">
        <f t="shared" si="5"/>
        <v>144</v>
      </c>
    </row>
    <row r="54" spans="1:21" ht="16.5" customHeight="1" thickTop="1" thickBot="1">
      <c r="A54" s="318" t="s">
        <v>1046</v>
      </c>
      <c r="B54" s="339" t="s">
        <v>1042</v>
      </c>
      <c r="C54" s="338">
        <f>M16</f>
        <v>5</v>
      </c>
      <c r="D54" s="337">
        <f t="shared" si="6"/>
        <v>9500</v>
      </c>
      <c r="E54" s="337">
        <f>C54*E50</f>
        <v>8250</v>
      </c>
      <c r="F54" s="69"/>
      <c r="I54" s="6"/>
      <c r="J54" s="6"/>
      <c r="K54" s="6"/>
      <c r="L54" s="6"/>
      <c r="M54" s="6"/>
      <c r="N54" s="6"/>
      <c r="O54" s="7"/>
      <c r="P54" s="187">
        <v>7</v>
      </c>
      <c r="Q54" s="204" t="s">
        <v>566</v>
      </c>
      <c r="R54" s="204" t="s">
        <v>570</v>
      </c>
      <c r="S54" s="204" t="s">
        <v>588</v>
      </c>
      <c r="T54" s="204">
        <v>0</v>
      </c>
      <c r="U54" s="213">
        <f t="shared" si="5"/>
        <v>0</v>
      </c>
    </row>
    <row r="55" spans="1:21" ht="17.25" thickTop="1" thickBot="1">
      <c r="A55" s="318" t="s">
        <v>1047</v>
      </c>
      <c r="B55" s="196" t="s">
        <v>1042</v>
      </c>
      <c r="C55" s="338">
        <f>M19</f>
        <v>10</v>
      </c>
      <c r="D55" s="337">
        <f t="shared" si="6"/>
        <v>19000</v>
      </c>
      <c r="E55" s="337">
        <f>C55*E50</f>
        <v>16500</v>
      </c>
      <c r="F55" s="69"/>
      <c r="I55" s="6"/>
      <c r="J55" s="6"/>
      <c r="K55" s="6"/>
      <c r="L55" s="6"/>
      <c r="M55" s="6"/>
      <c r="N55" s="6"/>
      <c r="O55" s="7"/>
      <c r="P55" s="187">
        <v>8</v>
      </c>
      <c r="Q55" s="204" t="s">
        <v>566</v>
      </c>
      <c r="R55" s="204" t="s">
        <v>570</v>
      </c>
      <c r="S55" s="204" t="s">
        <v>586</v>
      </c>
      <c r="T55" s="204">
        <v>3</v>
      </c>
      <c r="U55" s="213">
        <f t="shared" si="5"/>
        <v>108</v>
      </c>
    </row>
    <row r="56" spans="1:21" ht="17.25" thickTop="1" thickBot="1">
      <c r="A56" s="199" t="s">
        <v>5</v>
      </c>
      <c r="B56" s="199"/>
      <c r="C56" s="200">
        <f>SUM(C51:C55)</f>
        <v>28</v>
      </c>
      <c r="D56" s="194">
        <f>SUM(D51:D55)</f>
        <v>53200</v>
      </c>
      <c r="E56" s="194">
        <f>SUM(E51:E55)</f>
        <v>46200</v>
      </c>
      <c r="F56" s="69"/>
      <c r="I56" s="6"/>
      <c r="J56" s="6"/>
      <c r="K56" s="6"/>
      <c r="L56" s="6"/>
      <c r="M56" s="6"/>
      <c r="N56" s="6"/>
      <c r="O56" s="7"/>
      <c r="P56" s="187">
        <v>9</v>
      </c>
      <c r="Q56" s="204" t="s">
        <v>566</v>
      </c>
      <c r="R56" s="204" t="s">
        <v>573</v>
      </c>
      <c r="S56" s="204" t="s">
        <v>582</v>
      </c>
      <c r="T56" s="204">
        <v>4</v>
      </c>
      <c r="U56" s="213">
        <f t="shared" si="5"/>
        <v>144</v>
      </c>
    </row>
    <row r="57" spans="1:21" ht="17.25" thickTop="1" thickBot="1">
      <c r="A57" s="69"/>
      <c r="B57" s="69"/>
      <c r="C57" s="69"/>
      <c r="D57" s="69"/>
      <c r="E57" s="69"/>
      <c r="F57" s="69"/>
      <c r="I57" s="6"/>
      <c r="J57" s="6"/>
      <c r="K57" s="6"/>
      <c r="L57" s="6"/>
      <c r="M57" s="6"/>
      <c r="N57" s="6"/>
      <c r="O57" s="7"/>
      <c r="P57" s="187">
        <v>10</v>
      </c>
      <c r="Q57" s="204" t="s">
        <v>566</v>
      </c>
      <c r="R57" s="204" t="s">
        <v>572</v>
      </c>
      <c r="S57" s="204" t="s">
        <v>580</v>
      </c>
      <c r="T57" s="204">
        <v>6</v>
      </c>
      <c r="U57" s="213">
        <f t="shared" si="5"/>
        <v>216</v>
      </c>
    </row>
    <row r="58" spans="1:21" ht="33" thickTop="1" thickBot="1">
      <c r="A58" s="193" t="s">
        <v>123</v>
      </c>
      <c r="B58" s="193" t="s">
        <v>1041</v>
      </c>
      <c r="C58" s="150" t="s">
        <v>1025</v>
      </c>
      <c r="D58" s="150" t="s">
        <v>1180</v>
      </c>
      <c r="E58" s="150" t="s">
        <v>1179</v>
      </c>
      <c r="F58" s="69"/>
      <c r="I58" s="6"/>
      <c r="J58" s="6"/>
      <c r="K58" s="6"/>
      <c r="L58" s="6"/>
      <c r="M58" s="6"/>
      <c r="N58" s="6"/>
      <c r="O58" s="7"/>
      <c r="P58" s="187">
        <v>11</v>
      </c>
      <c r="Q58" s="204" t="s">
        <v>566</v>
      </c>
      <c r="R58" s="204" t="s">
        <v>576</v>
      </c>
      <c r="S58" s="204" t="s">
        <v>575</v>
      </c>
      <c r="T58" s="204">
        <v>2</v>
      </c>
      <c r="U58" s="213">
        <f t="shared" si="5"/>
        <v>72</v>
      </c>
    </row>
    <row r="59" spans="1:21" ht="15" customHeight="1" thickTop="1" thickBot="1">
      <c r="A59" s="340" t="s">
        <v>1024</v>
      </c>
      <c r="B59" s="335"/>
      <c r="C59" s="335"/>
      <c r="D59" s="194">
        <v>2700</v>
      </c>
      <c r="E59" s="194">
        <v>2000</v>
      </c>
      <c r="F59" s="69"/>
      <c r="I59" s="6"/>
      <c r="J59" s="6"/>
      <c r="K59" s="6"/>
      <c r="L59" s="6"/>
      <c r="M59" s="6"/>
      <c r="N59" s="6"/>
      <c r="O59" s="7"/>
      <c r="P59" s="187">
        <v>12</v>
      </c>
      <c r="Q59" s="204" t="s">
        <v>566</v>
      </c>
      <c r="R59" s="204" t="s">
        <v>572</v>
      </c>
      <c r="S59" s="204" t="s">
        <v>571</v>
      </c>
      <c r="T59" s="204">
        <v>4</v>
      </c>
      <c r="U59" s="213">
        <f t="shared" si="5"/>
        <v>144</v>
      </c>
    </row>
    <row r="60" spans="1:21" ht="30.75" customHeight="1" thickTop="1" thickBot="1">
      <c r="A60" s="195" t="s">
        <v>1049</v>
      </c>
      <c r="B60" s="196" t="s">
        <v>1042</v>
      </c>
      <c r="C60" s="341">
        <f>M27</f>
        <v>17</v>
      </c>
      <c r="D60" s="198">
        <f>$D$59*C60</f>
        <v>45900</v>
      </c>
      <c r="E60" s="198">
        <f>C60*E59</f>
        <v>34000</v>
      </c>
      <c r="F60" s="69"/>
      <c r="I60" s="6"/>
      <c r="J60" s="6"/>
      <c r="K60" s="6"/>
      <c r="L60" s="6"/>
      <c r="M60" s="6"/>
      <c r="N60" s="6"/>
      <c r="O60" s="7"/>
      <c r="P60" s="187">
        <v>13</v>
      </c>
      <c r="Q60" s="204" t="s">
        <v>566</v>
      </c>
      <c r="R60" s="204" t="s">
        <v>570</v>
      </c>
      <c r="S60" s="204" t="s">
        <v>408</v>
      </c>
      <c r="T60" s="204">
        <v>6</v>
      </c>
      <c r="U60" s="213">
        <f t="shared" si="5"/>
        <v>216</v>
      </c>
    </row>
    <row r="61" spans="1:21" ht="17.25" thickTop="1" thickBot="1">
      <c r="A61" s="199" t="s">
        <v>5</v>
      </c>
      <c r="B61" s="199"/>
      <c r="C61" s="235">
        <f>SUM(C60:C60)</f>
        <v>17</v>
      </c>
      <c r="D61" s="194">
        <f>SUM(D60:D60)</f>
        <v>45900</v>
      </c>
      <c r="E61" s="194">
        <f>SUM(E60)</f>
        <v>34000</v>
      </c>
      <c r="F61" s="69"/>
      <c r="I61" s="6"/>
      <c r="J61" s="6"/>
      <c r="K61" s="6"/>
      <c r="L61" s="6"/>
      <c r="M61" s="6"/>
      <c r="N61" s="6"/>
      <c r="O61" s="7"/>
      <c r="P61" s="187">
        <v>14</v>
      </c>
      <c r="Q61" s="204" t="s">
        <v>566</v>
      </c>
      <c r="R61" s="204" t="s">
        <v>572</v>
      </c>
      <c r="S61" s="204" t="s">
        <v>1183</v>
      </c>
      <c r="T61" s="204">
        <v>1</v>
      </c>
      <c r="U61" s="213">
        <f t="shared" si="5"/>
        <v>36</v>
      </c>
    </row>
    <row r="62" spans="1:21" ht="17.25" thickTop="1" thickBot="1">
      <c r="A62" s="102"/>
      <c r="B62" s="102"/>
      <c r="C62" s="123"/>
      <c r="D62" s="104"/>
      <c r="E62" s="69"/>
      <c r="F62" s="69"/>
      <c r="I62" s="6"/>
      <c r="J62" s="6"/>
      <c r="K62" s="6"/>
      <c r="L62" s="6"/>
      <c r="M62" s="6"/>
      <c r="N62" s="6"/>
      <c r="O62" s="7"/>
      <c r="P62" s="187">
        <v>15</v>
      </c>
      <c r="Q62" s="204" t="s">
        <v>566</v>
      </c>
      <c r="R62" s="204" t="s">
        <v>570</v>
      </c>
      <c r="S62" s="204" t="s">
        <v>569</v>
      </c>
      <c r="T62" s="204">
        <v>1</v>
      </c>
      <c r="U62" s="213">
        <f t="shared" si="5"/>
        <v>36</v>
      </c>
    </row>
    <row r="63" spans="1:21" ht="33" thickTop="1" thickBot="1">
      <c r="A63" s="193" t="s">
        <v>123</v>
      </c>
      <c r="B63" s="193" t="s">
        <v>1041</v>
      </c>
      <c r="C63" s="150" t="s">
        <v>1025</v>
      </c>
      <c r="D63" s="150" t="s">
        <v>1180</v>
      </c>
      <c r="E63" s="150" t="s">
        <v>1179</v>
      </c>
      <c r="F63" s="69"/>
      <c r="I63" s="6"/>
      <c r="J63" s="6"/>
      <c r="K63" s="6"/>
      <c r="L63" s="6"/>
      <c r="M63" s="6"/>
      <c r="N63" s="6"/>
      <c r="O63" s="7"/>
      <c r="P63" s="187">
        <v>16</v>
      </c>
      <c r="Q63" s="204" t="s">
        <v>566</v>
      </c>
      <c r="R63" s="289" t="s">
        <v>567</v>
      </c>
      <c r="S63" s="289" t="s">
        <v>568</v>
      </c>
      <c r="T63" s="289">
        <v>2</v>
      </c>
      <c r="U63" s="213">
        <f t="shared" si="5"/>
        <v>72</v>
      </c>
    </row>
    <row r="64" spans="1:21" ht="15" customHeight="1" thickTop="1" thickBot="1">
      <c r="A64" s="340" t="s">
        <v>1024</v>
      </c>
      <c r="B64" s="335"/>
      <c r="C64" s="335"/>
      <c r="D64" s="194">
        <v>3800</v>
      </c>
      <c r="E64" s="194">
        <v>2800</v>
      </c>
      <c r="F64" s="69"/>
      <c r="I64" s="6"/>
      <c r="J64" s="6"/>
      <c r="K64" s="6"/>
      <c r="L64" s="6"/>
      <c r="M64" s="6"/>
      <c r="N64" s="6"/>
      <c r="O64" s="7"/>
      <c r="P64" s="187">
        <v>17</v>
      </c>
      <c r="Q64" s="204" t="s">
        <v>566</v>
      </c>
      <c r="R64" s="289" t="s">
        <v>567</v>
      </c>
      <c r="S64" s="289">
        <v>9</v>
      </c>
      <c r="T64" s="289">
        <v>2</v>
      </c>
      <c r="U64" s="213">
        <f t="shared" si="5"/>
        <v>72</v>
      </c>
    </row>
    <row r="65" spans="1:21" ht="15" customHeight="1" thickTop="1" thickBot="1">
      <c r="A65" s="195" t="s">
        <v>1048</v>
      </c>
      <c r="B65" s="196" t="s">
        <v>1042</v>
      </c>
      <c r="C65" s="341">
        <f>M22</f>
        <v>1</v>
      </c>
      <c r="D65" s="198">
        <f>C65*D64</f>
        <v>3800</v>
      </c>
      <c r="E65" s="198">
        <f>C65*E64</f>
        <v>2800</v>
      </c>
      <c r="F65" s="69"/>
      <c r="I65" s="6"/>
      <c r="J65" s="6"/>
      <c r="K65" s="6"/>
      <c r="L65" s="6"/>
      <c r="M65" s="6"/>
      <c r="N65" s="6"/>
      <c r="O65" s="7"/>
      <c r="P65" s="187"/>
      <c r="Q65" s="344"/>
      <c r="R65" s="344"/>
      <c r="S65" s="344"/>
      <c r="T65" s="230">
        <f>SUM(T48:T64)</f>
        <v>50</v>
      </c>
      <c r="U65" s="230">
        <f>SUM(U48:U64)</f>
        <v>1800</v>
      </c>
    </row>
    <row r="66" spans="1:21" ht="15" customHeight="1" thickTop="1" thickBot="1">
      <c r="A66" s="199" t="s">
        <v>5</v>
      </c>
      <c r="B66" s="199"/>
      <c r="C66" s="235">
        <f>SUM(C64:C65)</f>
        <v>1</v>
      </c>
      <c r="D66" s="194">
        <f>SUM(D65)</f>
        <v>3800</v>
      </c>
      <c r="E66" s="194">
        <f>SUM(E65)</f>
        <v>2800</v>
      </c>
      <c r="F66" s="69"/>
      <c r="I66" s="6"/>
      <c r="J66" s="6"/>
      <c r="K66" s="6"/>
      <c r="L66" s="6"/>
      <c r="M66" s="6"/>
      <c r="N66" s="6"/>
      <c r="O66" s="7"/>
      <c r="R66" s="23"/>
      <c r="S66" s="23"/>
      <c r="T66" s="23"/>
      <c r="U66" s="22"/>
    </row>
    <row r="67" spans="1:21" ht="29.25" customHeight="1" thickTop="1" thickBot="1">
      <c r="C67" s="69"/>
      <c r="D67" s="69"/>
      <c r="F67" s="69"/>
      <c r="I67" s="6"/>
      <c r="J67" s="6"/>
      <c r="K67" s="6"/>
      <c r="L67" s="6"/>
      <c r="M67" s="6"/>
      <c r="N67" s="6"/>
      <c r="O67" s="7"/>
      <c r="R67" s="23"/>
      <c r="S67" s="23"/>
      <c r="T67" s="23"/>
      <c r="U67" s="22"/>
    </row>
    <row r="68" spans="1:21" ht="15" customHeight="1" thickTop="1" thickBot="1">
      <c r="A68" s="193" t="s">
        <v>123</v>
      </c>
      <c r="B68" s="193" t="s">
        <v>1041</v>
      </c>
      <c r="C68" s="150" t="s">
        <v>1025</v>
      </c>
      <c r="D68" s="150" t="s">
        <v>1180</v>
      </c>
      <c r="E68" s="150" t="s">
        <v>1181</v>
      </c>
      <c r="F68" s="69"/>
      <c r="I68" s="6"/>
      <c r="J68" s="6"/>
      <c r="K68" s="6"/>
      <c r="L68" s="6"/>
      <c r="M68" s="6"/>
      <c r="N68" s="6"/>
      <c r="O68" s="7"/>
      <c r="R68" s="23"/>
      <c r="S68" s="23"/>
      <c r="T68" s="23"/>
      <c r="U68" s="22"/>
    </row>
    <row r="69" spans="1:21" ht="15" customHeight="1" thickTop="1" thickBot="1">
      <c r="A69" s="340" t="s">
        <v>1024</v>
      </c>
      <c r="B69" s="335"/>
      <c r="C69" s="335"/>
      <c r="D69" s="194">
        <v>1900</v>
      </c>
      <c r="E69" s="194">
        <v>1650</v>
      </c>
      <c r="F69" s="69"/>
      <c r="I69" s="6"/>
      <c r="J69" s="6"/>
      <c r="K69" s="6"/>
      <c r="L69" s="6"/>
      <c r="M69" s="6"/>
      <c r="N69" s="6"/>
      <c r="O69" s="7"/>
      <c r="R69" s="23"/>
      <c r="S69" s="23"/>
      <c r="T69" s="23"/>
      <c r="U69" s="22"/>
    </row>
    <row r="70" spans="1:21" ht="15" customHeight="1" thickTop="1" thickBot="1">
      <c r="A70" s="318" t="s">
        <v>1155</v>
      </c>
      <c r="B70" s="196" t="s">
        <v>1042</v>
      </c>
      <c r="C70" s="338">
        <v>2</v>
      </c>
      <c r="D70" s="337">
        <f>C70*D69</f>
        <v>3800</v>
      </c>
      <c r="E70" s="337">
        <f>C70*E69</f>
        <v>3300</v>
      </c>
      <c r="F70" s="69"/>
      <c r="O70" s="7"/>
      <c r="R70" s="23"/>
      <c r="S70" s="23"/>
      <c r="T70" s="23"/>
      <c r="U70" s="22"/>
    </row>
    <row r="71" spans="1:21" ht="15" customHeight="1" thickTop="1" thickBot="1">
      <c r="A71" s="199" t="s">
        <v>5</v>
      </c>
      <c r="B71" s="199"/>
      <c r="C71" s="235">
        <f>SUM(C69:C70)</f>
        <v>2</v>
      </c>
      <c r="D71" s="194">
        <f>SUM(D70)</f>
        <v>3800</v>
      </c>
      <c r="E71" s="194">
        <f>SUM(E70)</f>
        <v>3300</v>
      </c>
      <c r="F71" s="69"/>
      <c r="O71" s="7"/>
      <c r="R71" s="23"/>
      <c r="S71" s="23"/>
      <c r="T71" s="23"/>
      <c r="U71" s="22"/>
    </row>
    <row r="72" spans="1:21" ht="24" customHeight="1" thickTop="1" thickBot="1">
      <c r="F72" s="69"/>
      <c r="O72" s="7"/>
      <c r="Q72" s="14"/>
      <c r="R72" s="14"/>
      <c r="S72" s="14"/>
      <c r="T72" s="21"/>
      <c r="U72" s="14"/>
    </row>
    <row r="73" spans="1:21" ht="20.25" customHeight="1" thickTop="1" thickBot="1">
      <c r="A73" s="193" t="s">
        <v>123</v>
      </c>
      <c r="B73" s="193" t="s">
        <v>1041</v>
      </c>
      <c r="C73" s="150" t="s">
        <v>1025</v>
      </c>
      <c r="D73" s="158" t="s">
        <v>1180</v>
      </c>
      <c r="E73" s="158" t="s">
        <v>1181</v>
      </c>
      <c r="F73" s="69"/>
      <c r="O73" s="7"/>
      <c r="Q73" s="14"/>
      <c r="R73" s="14"/>
      <c r="S73" s="14"/>
      <c r="T73" s="14"/>
      <c r="U73" s="14"/>
    </row>
    <row r="74" spans="1:21" ht="15.75" customHeight="1" thickTop="1" thickBot="1">
      <c r="A74" s="340" t="s">
        <v>1024</v>
      </c>
      <c r="B74" s="335"/>
      <c r="C74" s="335"/>
      <c r="D74" s="194">
        <v>3000</v>
      </c>
      <c r="E74" s="194">
        <v>2400</v>
      </c>
      <c r="F74" s="69"/>
      <c r="O74" s="7"/>
      <c r="Q74" s="14"/>
      <c r="R74" s="20"/>
      <c r="S74" s="20"/>
      <c r="T74" s="20"/>
      <c r="U74" s="14"/>
    </row>
    <row r="75" spans="1:21" ht="16.5" customHeight="1" thickTop="1" thickBot="1">
      <c r="A75" s="195" t="s">
        <v>1156</v>
      </c>
      <c r="B75" s="196" t="s">
        <v>1042</v>
      </c>
      <c r="C75" s="341">
        <f>M2</f>
        <v>2</v>
      </c>
      <c r="D75" s="198">
        <f>$D$74*C75</f>
        <v>6000</v>
      </c>
      <c r="E75" s="198">
        <f>C75*E74</f>
        <v>4800</v>
      </c>
      <c r="F75" s="69"/>
      <c r="O75" s="7"/>
      <c r="Q75" s="14"/>
      <c r="R75" s="20"/>
      <c r="S75" s="20"/>
      <c r="T75" s="20"/>
      <c r="U75" s="14"/>
    </row>
    <row r="76" spans="1:21" ht="17.25" thickTop="1" thickBot="1">
      <c r="A76" s="199" t="s">
        <v>5</v>
      </c>
      <c r="B76" s="199"/>
      <c r="C76" s="235">
        <f>SUM(C74:C75)</f>
        <v>2</v>
      </c>
      <c r="D76" s="194">
        <f>SUM(D75)</f>
        <v>6000</v>
      </c>
      <c r="E76" s="194">
        <f>SUM(E75)</f>
        <v>4800</v>
      </c>
      <c r="F76" s="69"/>
      <c r="O76" s="7"/>
      <c r="Q76" s="14"/>
      <c r="R76" s="17"/>
      <c r="S76" s="20"/>
      <c r="T76" s="20"/>
      <c r="U76" s="14"/>
    </row>
    <row r="77" spans="1:21" ht="16.5" thickTop="1">
      <c r="F77" s="69"/>
      <c r="O77" s="7"/>
      <c r="Q77" s="14"/>
      <c r="R77" s="17"/>
      <c r="S77" s="20"/>
      <c r="T77" s="20"/>
      <c r="U77" s="14"/>
    </row>
    <row r="78" spans="1:21" ht="16.5" thickBot="1">
      <c r="F78" s="69"/>
      <c r="O78" s="7"/>
      <c r="Q78" s="14"/>
      <c r="R78" s="17"/>
      <c r="S78" s="20"/>
      <c r="T78" s="20"/>
      <c r="U78" s="14"/>
    </row>
    <row r="79" spans="1:21" ht="17.25" thickTop="1" thickBot="1">
      <c r="A79" s="201" t="s">
        <v>1083</v>
      </c>
      <c r="B79" s="202">
        <f>C75+C61+C56+C47+C40+C36+C43+C66+C71</f>
        <v>319</v>
      </c>
      <c r="C79" s="105"/>
      <c r="D79" s="105"/>
      <c r="F79" s="69"/>
      <c r="O79" s="7"/>
      <c r="Q79" s="18"/>
      <c r="R79" s="18"/>
      <c r="S79" s="18"/>
      <c r="T79" s="19"/>
      <c r="U79" s="18"/>
    </row>
    <row r="80" spans="1:21" ht="16.5" customHeight="1" thickTop="1">
      <c r="A80" s="105"/>
      <c r="B80" s="105"/>
      <c r="C80" s="105"/>
      <c r="D80" s="105"/>
      <c r="F80" s="69"/>
      <c r="O80" s="7"/>
      <c r="Q80" s="14"/>
      <c r="R80" s="13"/>
      <c r="S80" s="12"/>
      <c r="T80" s="12"/>
    </row>
    <row r="81" spans="1:20" ht="21.75" customHeight="1">
      <c r="A81" s="105"/>
      <c r="B81" s="105"/>
      <c r="C81" s="105"/>
      <c r="D81" s="105"/>
      <c r="E81" s="105"/>
      <c r="F81" s="69"/>
      <c r="O81" s="7"/>
      <c r="Q81" s="14"/>
      <c r="R81" s="13"/>
      <c r="S81" s="12"/>
      <c r="T81" s="12"/>
    </row>
    <row r="82" spans="1:20" ht="18.75" customHeight="1">
      <c r="D82" s="105"/>
      <c r="E82" s="105"/>
      <c r="F82" s="69"/>
      <c r="O82" s="7"/>
      <c r="Q82" s="14"/>
      <c r="R82" s="13"/>
      <c r="S82" s="12"/>
      <c r="T82" s="12"/>
    </row>
    <row r="83" spans="1:20" ht="15.75">
      <c r="A83" s="240" t="s">
        <v>1009</v>
      </c>
      <c r="B83" s="240"/>
      <c r="C83" s="240"/>
      <c r="E83" s="105"/>
      <c r="F83" s="69"/>
      <c r="I83" s="6"/>
      <c r="J83" s="6"/>
      <c r="K83" s="6"/>
      <c r="L83" s="6"/>
      <c r="M83" s="6"/>
      <c r="N83" s="6"/>
      <c r="O83" s="7"/>
      <c r="Q83" s="14"/>
      <c r="R83" s="13"/>
      <c r="S83" s="12"/>
      <c r="T83" s="12"/>
    </row>
    <row r="84" spans="1:20" ht="15.75">
      <c r="E84" s="69"/>
      <c r="F84" s="69"/>
      <c r="I84" s="6"/>
      <c r="J84" s="6"/>
      <c r="K84" s="6"/>
      <c r="L84" s="6"/>
      <c r="M84" s="6"/>
      <c r="N84" s="6"/>
      <c r="O84" s="7"/>
      <c r="Q84" s="14"/>
      <c r="R84" s="13"/>
      <c r="S84" s="12"/>
      <c r="T84" s="12"/>
    </row>
    <row r="85" spans="1:20" ht="15.75">
      <c r="E85" s="69"/>
      <c r="F85" s="69"/>
      <c r="I85" s="6"/>
      <c r="J85" s="6"/>
      <c r="K85" s="6"/>
      <c r="L85" s="6"/>
      <c r="M85" s="6"/>
      <c r="N85" s="6"/>
      <c r="O85" s="7"/>
      <c r="Q85" s="14"/>
      <c r="R85" s="13"/>
      <c r="S85" s="12"/>
      <c r="T85" s="12"/>
    </row>
    <row r="86" spans="1:20" ht="16.5" customHeight="1">
      <c r="E86" s="69"/>
      <c r="F86" s="69"/>
      <c r="I86" s="6"/>
      <c r="J86" s="6"/>
      <c r="K86" s="6"/>
      <c r="L86" s="6"/>
      <c r="M86" s="6"/>
      <c r="N86" s="6"/>
      <c r="O86" s="7"/>
      <c r="Q86" s="14"/>
      <c r="R86" s="13"/>
      <c r="S86" s="12"/>
      <c r="T86" s="12"/>
    </row>
    <row r="87" spans="1:20" ht="21.75" customHeight="1">
      <c r="E87" s="69"/>
      <c r="F87" s="69"/>
      <c r="I87" s="6"/>
      <c r="J87" s="6"/>
      <c r="K87" s="6"/>
      <c r="L87" s="6"/>
      <c r="M87" s="6"/>
      <c r="N87" s="6"/>
      <c r="O87" s="7"/>
      <c r="Q87" s="14"/>
      <c r="R87" s="13"/>
      <c r="S87" s="12"/>
      <c r="T87" s="12"/>
    </row>
    <row r="88" spans="1:20" ht="19.5" customHeight="1">
      <c r="E88" s="69"/>
      <c r="F88" s="69"/>
      <c r="I88" s="6"/>
      <c r="J88" s="6"/>
      <c r="K88" s="6"/>
      <c r="L88" s="6"/>
      <c r="M88" s="6"/>
      <c r="N88" s="6"/>
      <c r="O88" s="7"/>
      <c r="Q88" s="14"/>
      <c r="R88" s="13"/>
      <c r="S88" s="12"/>
      <c r="T88" s="12"/>
    </row>
    <row r="89" spans="1:20" ht="16.5" customHeight="1">
      <c r="E89" s="69"/>
      <c r="F89" s="69"/>
      <c r="I89" s="6"/>
      <c r="J89" s="6"/>
      <c r="K89" s="6"/>
      <c r="L89" s="6"/>
      <c r="M89" s="6"/>
      <c r="N89" s="6"/>
      <c r="O89" s="7"/>
      <c r="Q89" s="14"/>
      <c r="R89" s="13"/>
      <c r="S89" s="12"/>
      <c r="T89" s="12"/>
    </row>
    <row r="90" spans="1:20" ht="15.75">
      <c r="E90" s="69"/>
      <c r="F90" s="69"/>
      <c r="I90" s="6"/>
      <c r="J90" s="6"/>
      <c r="K90" s="6"/>
      <c r="L90" s="6"/>
      <c r="M90" s="6"/>
      <c r="N90" s="6"/>
      <c r="O90" s="7"/>
      <c r="Q90" s="14"/>
      <c r="R90" s="13"/>
      <c r="S90" s="12"/>
      <c r="T90" s="12"/>
    </row>
    <row r="91" spans="1:20" ht="15.75">
      <c r="F91" s="69"/>
      <c r="I91" s="6"/>
      <c r="J91" s="6"/>
      <c r="K91" s="6"/>
      <c r="L91" s="6"/>
      <c r="M91" s="6"/>
      <c r="N91" s="6"/>
      <c r="O91" s="7"/>
      <c r="Q91" s="14"/>
      <c r="R91" s="13"/>
      <c r="S91" s="12"/>
      <c r="T91" s="12"/>
    </row>
    <row r="92" spans="1:20" ht="17.25" customHeight="1">
      <c r="F92" s="69"/>
      <c r="I92" s="6"/>
      <c r="J92" s="6"/>
      <c r="K92" s="6"/>
      <c r="L92" s="6"/>
      <c r="M92" s="6"/>
      <c r="N92" s="6"/>
      <c r="O92" s="7"/>
      <c r="Q92" s="14"/>
      <c r="R92" s="13"/>
      <c r="S92" s="12"/>
      <c r="T92" s="12"/>
    </row>
    <row r="93" spans="1:20" ht="15.75">
      <c r="F93" s="69"/>
      <c r="I93" s="6"/>
      <c r="J93" s="6"/>
      <c r="K93" s="6"/>
      <c r="L93" s="6"/>
      <c r="M93" s="6"/>
      <c r="N93" s="6"/>
      <c r="O93" s="7"/>
      <c r="Q93" s="14"/>
      <c r="R93" s="13"/>
      <c r="S93" s="12"/>
      <c r="T93" s="12"/>
    </row>
    <row r="94" spans="1:20" ht="16.5" customHeight="1">
      <c r="F94" s="69"/>
      <c r="I94" s="6"/>
      <c r="J94" s="6"/>
      <c r="K94" s="6"/>
      <c r="L94" s="6"/>
      <c r="M94" s="6"/>
      <c r="N94" s="6"/>
      <c r="O94" s="7"/>
      <c r="Q94" s="14"/>
      <c r="R94" s="13"/>
      <c r="S94" s="12"/>
      <c r="T94" s="12"/>
    </row>
    <row r="95" spans="1:20" ht="16.5" customHeight="1">
      <c r="I95" s="6"/>
      <c r="J95" s="6"/>
      <c r="K95" s="6"/>
      <c r="L95" s="6"/>
      <c r="M95" s="6"/>
      <c r="N95" s="6"/>
      <c r="O95" s="7"/>
      <c r="Q95" s="14"/>
      <c r="R95" s="13"/>
      <c r="S95" s="12"/>
      <c r="T95" s="12"/>
    </row>
    <row r="96" spans="1:20">
      <c r="I96" s="6"/>
      <c r="J96" s="6"/>
      <c r="K96" s="6"/>
      <c r="L96" s="6"/>
      <c r="M96" s="6"/>
      <c r="N96" s="6"/>
      <c r="O96" s="7"/>
      <c r="Q96" s="14"/>
      <c r="R96" s="13"/>
      <c r="S96" s="12"/>
      <c r="T96" s="12"/>
    </row>
    <row r="97" spans="9:20">
      <c r="I97" s="6"/>
      <c r="J97" s="6"/>
      <c r="K97" s="6"/>
      <c r="L97" s="6"/>
      <c r="M97" s="6"/>
      <c r="N97" s="6"/>
      <c r="O97" s="7"/>
      <c r="Q97" s="14"/>
      <c r="R97" s="13"/>
      <c r="S97" s="12"/>
      <c r="T97" s="12"/>
    </row>
    <row r="98" spans="9:20">
      <c r="I98" s="6"/>
      <c r="J98" s="6"/>
      <c r="K98" s="6"/>
      <c r="L98" s="6"/>
      <c r="M98" s="6"/>
      <c r="N98" s="6"/>
      <c r="O98" s="7"/>
      <c r="Q98" s="14"/>
      <c r="R98" s="13"/>
      <c r="S98" s="12"/>
      <c r="T98" s="12"/>
    </row>
    <row r="99" spans="9:20">
      <c r="I99" s="6"/>
      <c r="J99" s="6"/>
      <c r="K99" s="6"/>
      <c r="L99" s="6"/>
      <c r="M99" s="6"/>
      <c r="N99" s="6"/>
      <c r="O99" s="7"/>
      <c r="Q99" s="14"/>
      <c r="R99" s="13"/>
      <c r="S99" s="12"/>
      <c r="T99" s="12"/>
    </row>
    <row r="100" spans="9:20">
      <c r="O100" s="7"/>
      <c r="Q100" s="14"/>
      <c r="R100" s="13"/>
      <c r="S100" s="12"/>
      <c r="T100" s="12"/>
    </row>
    <row r="101" spans="9:20">
      <c r="O101" s="7"/>
      <c r="Q101" s="14"/>
      <c r="R101" s="13"/>
      <c r="S101" s="12"/>
      <c r="T101" s="12"/>
    </row>
    <row r="102" spans="9:20">
      <c r="O102" s="7"/>
      <c r="Q102" s="14"/>
      <c r="R102" s="13"/>
      <c r="S102" s="12"/>
      <c r="T102" s="12"/>
    </row>
    <row r="103" spans="9:20">
      <c r="O103" s="7"/>
      <c r="Q103" s="14"/>
      <c r="R103" s="13"/>
      <c r="S103" s="12"/>
      <c r="T103" s="12"/>
    </row>
    <row r="104" spans="9:20">
      <c r="O104" s="7"/>
      <c r="Q104" s="14"/>
      <c r="R104" s="13"/>
      <c r="S104" s="12"/>
      <c r="T104" s="12"/>
    </row>
    <row r="105" spans="9:20">
      <c r="O105" s="7"/>
      <c r="Q105" s="14"/>
      <c r="R105" s="13"/>
      <c r="S105" s="12"/>
      <c r="T105" s="12"/>
    </row>
    <row r="106" spans="9:20">
      <c r="O106" s="7"/>
      <c r="Q106" s="14"/>
      <c r="R106" s="13"/>
      <c r="S106" s="12"/>
      <c r="T106" s="12"/>
    </row>
    <row r="107" spans="9:20">
      <c r="O107" s="7"/>
      <c r="Q107" s="14"/>
      <c r="R107" s="13"/>
      <c r="S107" s="12"/>
      <c r="T107" s="12"/>
    </row>
    <row r="108" spans="9:20">
      <c r="O108" s="7"/>
      <c r="Q108" s="14"/>
      <c r="R108" s="13"/>
      <c r="S108" s="12"/>
      <c r="T108" s="12"/>
    </row>
    <row r="109" spans="9:20">
      <c r="O109" s="7"/>
      <c r="Q109" s="14"/>
      <c r="R109" s="13"/>
      <c r="S109" s="12"/>
      <c r="T109" s="12"/>
    </row>
    <row r="110" spans="9:20">
      <c r="O110" s="7"/>
      <c r="Q110" s="14"/>
      <c r="R110" s="13"/>
      <c r="S110" s="12"/>
      <c r="T110" s="12"/>
    </row>
    <row r="111" spans="9:20">
      <c r="O111" s="7"/>
      <c r="Q111" s="14"/>
      <c r="R111" s="13"/>
      <c r="S111" s="12"/>
      <c r="T111" s="12"/>
    </row>
    <row r="112" spans="9:20">
      <c r="O112" s="7"/>
      <c r="Q112" s="14"/>
      <c r="R112" s="13"/>
      <c r="S112" s="12"/>
      <c r="T112" s="12"/>
    </row>
    <row r="113" spans="15:20">
      <c r="O113" s="7"/>
      <c r="Q113" s="14"/>
      <c r="R113" s="13"/>
      <c r="S113" s="12"/>
      <c r="T113" s="12"/>
    </row>
    <row r="114" spans="15:20">
      <c r="O114" s="7"/>
      <c r="Q114" s="14"/>
      <c r="R114" s="13"/>
      <c r="S114" s="12"/>
      <c r="T114" s="12"/>
    </row>
    <row r="115" spans="15:20">
      <c r="O115" s="7"/>
      <c r="Q115" s="14"/>
      <c r="R115" s="13"/>
      <c r="S115" s="12"/>
      <c r="T115" s="12"/>
    </row>
    <row r="116" spans="15:20">
      <c r="O116" s="7"/>
      <c r="Q116" s="14"/>
      <c r="R116" s="13"/>
      <c r="S116" s="12"/>
      <c r="T116" s="12"/>
    </row>
    <row r="117" spans="15:20">
      <c r="O117" s="7"/>
      <c r="Q117" s="14"/>
      <c r="R117" s="13"/>
      <c r="S117" s="12"/>
      <c r="T117" s="12"/>
    </row>
    <row r="118" spans="15:20">
      <c r="O118" s="7"/>
      <c r="Q118" s="14"/>
      <c r="R118" s="13"/>
      <c r="S118" s="12"/>
      <c r="T118" s="12"/>
    </row>
    <row r="119" spans="15:20">
      <c r="O119" s="7"/>
      <c r="Q119" s="14"/>
      <c r="R119" s="13"/>
      <c r="S119" s="12"/>
      <c r="T119" s="12"/>
    </row>
    <row r="120" spans="15:20">
      <c r="O120" s="7"/>
      <c r="Q120" s="14"/>
      <c r="R120" s="13"/>
      <c r="S120" s="12"/>
      <c r="T120" s="12"/>
    </row>
    <row r="121" spans="15:20">
      <c r="O121" s="7"/>
      <c r="Q121" s="14"/>
      <c r="R121" s="13"/>
      <c r="S121" s="12"/>
      <c r="T121" s="12"/>
    </row>
    <row r="122" spans="15:20">
      <c r="O122" s="7"/>
      <c r="Q122" s="14"/>
      <c r="R122" s="13"/>
      <c r="S122" s="12"/>
      <c r="T122" s="12"/>
    </row>
    <row r="123" spans="15:20">
      <c r="O123" s="7"/>
      <c r="Q123" s="14"/>
      <c r="R123" s="13"/>
      <c r="S123" s="12"/>
      <c r="T123" s="12"/>
    </row>
    <row r="124" spans="15:20">
      <c r="O124" s="7"/>
      <c r="Q124" s="14"/>
      <c r="R124" s="13"/>
      <c r="S124" s="12"/>
      <c r="T124" s="12"/>
    </row>
    <row r="125" spans="15:20">
      <c r="O125" s="7"/>
      <c r="Q125" s="14"/>
      <c r="R125" s="13"/>
      <c r="S125" s="12"/>
      <c r="T125" s="12"/>
    </row>
    <row r="126" spans="15:20">
      <c r="O126" s="7"/>
      <c r="Q126" s="14"/>
      <c r="R126" s="13"/>
      <c r="S126" s="12"/>
      <c r="T126" s="12"/>
    </row>
    <row r="127" spans="15:20">
      <c r="O127" s="7"/>
      <c r="Q127" s="14"/>
      <c r="R127" s="13"/>
      <c r="S127" s="12"/>
      <c r="T127" s="12"/>
    </row>
    <row r="128" spans="15:20">
      <c r="O128" s="7"/>
      <c r="Q128" s="14"/>
      <c r="R128" s="13"/>
      <c r="S128" s="12"/>
      <c r="T128" s="12"/>
    </row>
    <row r="129" spans="15:21">
      <c r="O129" s="7"/>
      <c r="Q129" s="14"/>
      <c r="R129" s="13"/>
      <c r="S129" s="12"/>
      <c r="T129" s="12"/>
    </row>
    <row r="130" spans="15:21">
      <c r="O130" s="7"/>
      <c r="Q130" s="14"/>
      <c r="R130" s="13"/>
      <c r="S130" s="12"/>
      <c r="T130" s="12"/>
    </row>
    <row r="131" spans="15:21">
      <c r="O131" s="7"/>
      <c r="Q131" s="14"/>
      <c r="R131" s="13"/>
      <c r="S131" s="12"/>
      <c r="T131" s="12"/>
    </row>
    <row r="132" spans="15:21">
      <c r="O132" s="7"/>
      <c r="Q132" s="14"/>
      <c r="R132" s="13"/>
      <c r="S132" s="12"/>
      <c r="T132" s="12"/>
    </row>
    <row r="133" spans="15:21">
      <c r="O133" s="7"/>
      <c r="R133" s="17"/>
      <c r="S133" s="10"/>
      <c r="T133" s="9"/>
      <c r="U133" s="8"/>
    </row>
    <row r="134" spans="15:21">
      <c r="O134" s="7"/>
    </row>
    <row r="135" spans="15:21">
      <c r="O135" s="7"/>
    </row>
    <row r="136" spans="15:21">
      <c r="O136" s="7"/>
    </row>
    <row r="137" spans="15:21">
      <c r="O137" s="7"/>
    </row>
    <row r="138" spans="15:21">
      <c r="O138" s="7"/>
    </row>
    <row r="139" spans="15:21">
      <c r="O139" s="7"/>
    </row>
    <row r="140" spans="15:21">
      <c r="O140" s="7"/>
    </row>
    <row r="141" spans="15:21">
      <c r="O141" s="7"/>
    </row>
    <row r="142" spans="15:21">
      <c r="O142" s="7"/>
    </row>
    <row r="143" spans="15:21">
      <c r="O143" s="7"/>
    </row>
    <row r="144" spans="15:21">
      <c r="O144" s="7"/>
    </row>
    <row r="145" spans="15:15">
      <c r="O145" s="7"/>
    </row>
    <row r="146" spans="15:15">
      <c r="O146" s="7"/>
    </row>
    <row r="147" spans="15:15">
      <c r="O147" s="7"/>
    </row>
    <row r="148" spans="15:15">
      <c r="O148" s="7"/>
    </row>
    <row r="149" spans="15:15">
      <c r="O149" s="7"/>
    </row>
    <row r="150" spans="15:15">
      <c r="O150" s="7"/>
    </row>
    <row r="151" spans="15:15">
      <c r="O151" s="7"/>
    </row>
    <row r="152" spans="15:15">
      <c r="O152" s="7"/>
    </row>
    <row r="153" spans="15:15">
      <c r="O153" s="7"/>
    </row>
    <row r="154" spans="15:15">
      <c r="O154" s="7"/>
    </row>
    <row r="155" spans="15:15">
      <c r="O155" s="7"/>
    </row>
    <row r="156" spans="15:15">
      <c r="O156" s="7"/>
    </row>
    <row r="157" spans="15:15">
      <c r="O157" s="7"/>
    </row>
    <row r="158" spans="15:15">
      <c r="O158" s="7"/>
    </row>
    <row r="159" spans="15:15">
      <c r="O159" s="7"/>
    </row>
    <row r="160" spans="15:15">
      <c r="O160" s="7"/>
    </row>
    <row r="161" spans="15:15">
      <c r="O161" s="7"/>
    </row>
    <row r="162" spans="15:15">
      <c r="O162" s="7"/>
    </row>
    <row r="163" spans="15:15">
      <c r="O163" s="7"/>
    </row>
    <row r="164" spans="15:15">
      <c r="O164" s="7"/>
    </row>
    <row r="165" spans="15:15">
      <c r="O165" s="7"/>
    </row>
    <row r="166" spans="15:15">
      <c r="O166" s="7"/>
    </row>
    <row r="167" spans="15:15">
      <c r="O167" s="7"/>
    </row>
    <row r="168" spans="15:15">
      <c r="O168" s="7"/>
    </row>
    <row r="169" spans="15:15">
      <c r="O169" s="7"/>
    </row>
    <row r="170" spans="15:15">
      <c r="O170" s="7"/>
    </row>
  </sheetData>
  <mergeCells count="5">
    <mergeCell ref="A29:F29"/>
    <mergeCell ref="A31:C31"/>
    <mergeCell ref="A41:C41"/>
    <mergeCell ref="A37:C37"/>
    <mergeCell ref="A45:C45"/>
  </mergeCells>
  <hyperlinks>
    <hyperlink ref="A83:C83" location="'ВЫБОР РАЙОНА'!A1" display="Назад к выбору района" xr:uid="{00000000-0004-0000-08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0070C0"/>
  </sheetPr>
  <dimension ref="A1:K57"/>
  <sheetViews>
    <sheetView showGridLines="0" showRowColHeaders="0" workbookViewId="0">
      <selection activeCell="J16" sqref="J16:K16"/>
    </sheetView>
  </sheetViews>
  <sheetFormatPr defaultColWidth="9.140625" defaultRowHeight="15"/>
  <cols>
    <col min="1" max="1" width="41.28515625" customWidth="1"/>
    <col min="2" max="2" width="18.85546875" customWidth="1"/>
    <col min="3" max="3" width="22.140625" customWidth="1"/>
    <col min="4" max="4" width="21.42578125" customWidth="1"/>
    <col min="5" max="5" width="19.140625" customWidth="1"/>
    <col min="7" max="7" width="28.140625" customWidth="1"/>
    <col min="8" max="8" width="21.42578125" customWidth="1"/>
    <col min="9" max="9" width="12.28515625" customWidth="1"/>
    <col min="11" max="11" width="13.7109375" customWidth="1"/>
  </cols>
  <sheetData>
    <row r="1" spans="6:11" ht="17.25" thickTop="1" thickBot="1">
      <c r="F1" s="224" t="s">
        <v>37</v>
      </c>
      <c r="G1" s="224" t="s">
        <v>36</v>
      </c>
      <c r="H1" s="224" t="s">
        <v>35</v>
      </c>
      <c r="I1" s="224" t="s">
        <v>34</v>
      </c>
      <c r="J1" s="351" t="s">
        <v>1022</v>
      </c>
      <c r="K1" s="224" t="s">
        <v>33</v>
      </c>
    </row>
    <row r="2" spans="6:11" ht="16.5" thickTop="1" thickBot="1">
      <c r="F2" s="350">
        <v>1</v>
      </c>
      <c r="G2" s="342" t="s">
        <v>1074</v>
      </c>
      <c r="H2" s="342" t="s">
        <v>1072</v>
      </c>
      <c r="I2" s="342" t="s">
        <v>1073</v>
      </c>
      <c r="J2" s="342">
        <v>2</v>
      </c>
      <c r="K2" s="342">
        <v>73</v>
      </c>
    </row>
    <row r="3" spans="6:11" ht="16.5" thickTop="1" thickBot="1"/>
    <row r="4" spans="6:11" ht="17.25" thickTop="1" thickBot="1">
      <c r="F4" s="224" t="s">
        <v>37</v>
      </c>
      <c r="G4" s="224" t="s">
        <v>36</v>
      </c>
      <c r="H4" s="224" t="s">
        <v>35</v>
      </c>
      <c r="I4" s="224" t="s">
        <v>34</v>
      </c>
      <c r="J4" s="351" t="s">
        <v>1022</v>
      </c>
      <c r="K4" s="224" t="s">
        <v>33</v>
      </c>
    </row>
    <row r="5" spans="6:11" ht="16.5" thickTop="1" thickBot="1">
      <c r="F5" s="350">
        <v>1</v>
      </c>
      <c r="G5" s="342" t="s">
        <v>1076</v>
      </c>
      <c r="H5" s="342" t="s">
        <v>1077</v>
      </c>
      <c r="I5" s="342" t="s">
        <v>1054</v>
      </c>
      <c r="J5" s="342">
        <v>13</v>
      </c>
      <c r="K5" s="342">
        <v>302</v>
      </c>
    </row>
    <row r="6" spans="6:11" ht="16.5" thickTop="1" thickBot="1"/>
    <row r="7" spans="6:11" ht="17.25" thickTop="1" thickBot="1">
      <c r="F7" s="224" t="s">
        <v>37</v>
      </c>
      <c r="G7" s="224" t="s">
        <v>36</v>
      </c>
      <c r="H7" s="224" t="s">
        <v>35</v>
      </c>
      <c r="I7" s="224" t="s">
        <v>34</v>
      </c>
      <c r="J7" s="351" t="s">
        <v>1022</v>
      </c>
      <c r="K7" s="224" t="s">
        <v>33</v>
      </c>
    </row>
    <row r="8" spans="6:11" ht="16.5" thickTop="1" thickBot="1">
      <c r="F8" s="350">
        <v>1</v>
      </c>
      <c r="G8" s="342" t="s">
        <v>1078</v>
      </c>
      <c r="H8" s="342" t="s">
        <v>1079</v>
      </c>
      <c r="I8" s="342" t="s">
        <v>1090</v>
      </c>
      <c r="J8" s="342">
        <v>7</v>
      </c>
      <c r="K8" s="342">
        <v>309</v>
      </c>
    </row>
    <row r="9" spans="6:11" ht="16.5" thickTop="1" thickBot="1"/>
    <row r="10" spans="6:11" ht="16.5" thickTop="1" thickBot="1">
      <c r="F10" s="224" t="s">
        <v>37</v>
      </c>
      <c r="G10" s="224" t="s">
        <v>36</v>
      </c>
      <c r="H10" s="224" t="s">
        <v>35</v>
      </c>
      <c r="I10" s="224" t="s">
        <v>34</v>
      </c>
      <c r="J10" s="224" t="s">
        <v>20</v>
      </c>
      <c r="K10" s="224" t="s">
        <v>33</v>
      </c>
    </row>
    <row r="11" spans="6:11" ht="16.5" thickTop="1" thickBot="1">
      <c r="F11" s="206">
        <v>1</v>
      </c>
      <c r="G11" s="342" t="s">
        <v>1078</v>
      </c>
      <c r="H11" s="342" t="s">
        <v>1079</v>
      </c>
      <c r="I11" s="342" t="s">
        <v>1090</v>
      </c>
      <c r="J11" s="305">
        <v>13</v>
      </c>
      <c r="K11" s="187">
        <v>309</v>
      </c>
    </row>
    <row r="12" spans="6:11" ht="16.5" thickTop="1" thickBot="1">
      <c r="F12" s="206"/>
      <c r="G12" s="305"/>
      <c r="H12" s="305"/>
      <c r="I12" s="305"/>
      <c r="J12" s="345">
        <f>SUM(J11)</f>
        <v>13</v>
      </c>
      <c r="K12" s="345">
        <f>SUM(K11)</f>
        <v>309</v>
      </c>
    </row>
    <row r="13" spans="6:11" ht="16.5" thickTop="1" thickBot="1"/>
    <row r="14" spans="6:11" ht="17.25" thickTop="1" thickBot="1">
      <c r="F14" s="224" t="s">
        <v>37</v>
      </c>
      <c r="G14" s="224" t="s">
        <v>36</v>
      </c>
      <c r="H14" s="224" t="s">
        <v>35</v>
      </c>
      <c r="I14" s="224" t="s">
        <v>34</v>
      </c>
      <c r="J14" s="351" t="s">
        <v>1022</v>
      </c>
      <c r="K14" s="224" t="s">
        <v>33</v>
      </c>
    </row>
    <row r="15" spans="6:11" ht="16.5" thickTop="1" thickBot="1">
      <c r="F15" s="206">
        <v>1</v>
      </c>
      <c r="G15" s="342" t="s">
        <v>1227</v>
      </c>
      <c r="H15" s="342" t="s">
        <v>1228</v>
      </c>
      <c r="I15" s="342" t="s">
        <v>1229</v>
      </c>
      <c r="J15" s="305">
        <v>4</v>
      </c>
      <c r="K15" s="187">
        <v>60</v>
      </c>
    </row>
    <row r="16" spans="6:11" ht="16.5" thickTop="1" thickBot="1">
      <c r="F16" s="206"/>
      <c r="G16" s="305"/>
      <c r="H16" s="305"/>
      <c r="I16" s="305"/>
      <c r="J16" s="345">
        <f>SUM(J15)</f>
        <v>4</v>
      </c>
      <c r="K16" s="345">
        <f>SUM(K15)</f>
        <v>60</v>
      </c>
    </row>
    <row r="17" spans="1:5" ht="15.75" thickTop="1"/>
    <row r="26" spans="1:5" ht="15.75" thickBot="1">
      <c r="A26" s="414" t="s">
        <v>1095</v>
      </c>
      <c r="B26" s="414"/>
      <c r="C26" s="414"/>
      <c r="D26" s="414"/>
    </row>
    <row r="27" spans="1:5" ht="33" thickTop="1" thickBot="1">
      <c r="A27" s="347" t="s">
        <v>123</v>
      </c>
      <c r="B27" s="347" t="s">
        <v>1041</v>
      </c>
      <c r="C27" s="348" t="s">
        <v>1025</v>
      </c>
      <c r="D27" s="158" t="s">
        <v>1180</v>
      </c>
      <c r="E27" s="158" t="s">
        <v>1179</v>
      </c>
    </row>
    <row r="28" spans="1:5" ht="17.25" thickTop="1" thickBot="1">
      <c r="A28" s="406" t="s">
        <v>1024</v>
      </c>
      <c r="B28" s="406"/>
      <c r="C28" s="406"/>
      <c r="D28" s="194">
        <v>10000</v>
      </c>
      <c r="E28" s="194">
        <v>8000</v>
      </c>
    </row>
    <row r="29" spans="1:5" ht="17.25" thickTop="1" thickBot="1">
      <c r="A29" s="195" t="s">
        <v>1074</v>
      </c>
      <c r="B29" s="196" t="s">
        <v>1042</v>
      </c>
      <c r="C29" s="349">
        <v>1</v>
      </c>
      <c r="D29" s="337">
        <f>C29*D28</f>
        <v>10000</v>
      </c>
      <c r="E29" s="337">
        <f>C29*E28</f>
        <v>8000</v>
      </c>
    </row>
    <row r="30" spans="1:5" ht="17.25" thickTop="1" thickBot="1">
      <c r="A30" s="199" t="s">
        <v>5</v>
      </c>
      <c r="B30" s="199"/>
      <c r="C30" s="235">
        <f>SUM(C29:C29)</f>
        <v>1</v>
      </c>
      <c r="D30" s="194">
        <f>SUM(D29:D29)</f>
        <v>10000</v>
      </c>
      <c r="E30" s="194">
        <f>SUM(E29:E29)</f>
        <v>8000</v>
      </c>
    </row>
    <row r="31" spans="1:5" ht="17.25" thickTop="1" thickBot="1">
      <c r="A31" s="102"/>
      <c r="B31" s="102"/>
      <c r="C31" s="123"/>
      <c r="D31" s="104"/>
      <c r="E31" s="104"/>
    </row>
    <row r="32" spans="1:5" ht="33" thickTop="1" thickBot="1">
      <c r="A32" s="347" t="s">
        <v>123</v>
      </c>
      <c r="B32" s="347" t="s">
        <v>1041</v>
      </c>
      <c r="C32" s="348" t="s">
        <v>1025</v>
      </c>
      <c r="D32" s="158" t="s">
        <v>1180</v>
      </c>
      <c r="E32" s="158" t="s">
        <v>1179</v>
      </c>
    </row>
    <row r="33" spans="1:5" ht="17.25" thickTop="1" thickBot="1">
      <c r="A33" s="406" t="s">
        <v>1024</v>
      </c>
      <c r="B33" s="406"/>
      <c r="C33" s="406"/>
      <c r="D33" s="194">
        <v>4200</v>
      </c>
      <c r="E33" s="194">
        <v>3400</v>
      </c>
    </row>
    <row r="34" spans="1:5" ht="17.25" thickTop="1" thickBot="1">
      <c r="A34" s="195" t="s">
        <v>1075</v>
      </c>
      <c r="B34" s="196" t="s">
        <v>1042</v>
      </c>
      <c r="C34" s="349">
        <f>J5</f>
        <v>13</v>
      </c>
      <c r="D34" s="337">
        <f>C34*D33</f>
        <v>54600</v>
      </c>
      <c r="E34" s="337">
        <f>C34*E33</f>
        <v>44200</v>
      </c>
    </row>
    <row r="35" spans="1:5" ht="17.25" thickTop="1" thickBot="1">
      <c r="A35" s="199" t="s">
        <v>5</v>
      </c>
      <c r="B35" s="199"/>
      <c r="C35" s="235">
        <f>SUM(C34)</f>
        <v>13</v>
      </c>
      <c r="D35" s="194">
        <f>SUM(D34)</f>
        <v>54600</v>
      </c>
      <c r="E35" s="194">
        <f>SUM(E34)</f>
        <v>44200</v>
      </c>
    </row>
    <row r="36" spans="1:5" ht="16.5" thickTop="1" thickBot="1"/>
    <row r="37" spans="1:5" ht="33" thickTop="1" thickBot="1">
      <c r="A37" s="347" t="s">
        <v>123</v>
      </c>
      <c r="B37" s="347" t="s">
        <v>1041</v>
      </c>
      <c r="C37" s="348" t="s">
        <v>1025</v>
      </c>
      <c r="D37" s="158" t="s">
        <v>1180</v>
      </c>
      <c r="E37" s="158" t="s">
        <v>1179</v>
      </c>
    </row>
    <row r="38" spans="1:5" ht="17.25" thickTop="1" thickBot="1">
      <c r="A38" s="406" t="s">
        <v>1024</v>
      </c>
      <c r="B38" s="406"/>
      <c r="C38" s="406"/>
      <c r="D38" s="194">
        <v>3300</v>
      </c>
      <c r="E38" s="194">
        <v>2800</v>
      </c>
    </row>
    <row r="39" spans="1:5" ht="17.25" thickTop="1" thickBot="1">
      <c r="A39" s="195" t="s">
        <v>1078</v>
      </c>
      <c r="B39" s="196" t="s">
        <v>1042</v>
      </c>
      <c r="C39" s="349">
        <f>J8</f>
        <v>7</v>
      </c>
      <c r="D39" s="337">
        <f>C39*D38</f>
        <v>23100</v>
      </c>
      <c r="E39" s="337">
        <f>C39*E38</f>
        <v>19600</v>
      </c>
    </row>
    <row r="40" spans="1:5" ht="17.25" thickTop="1" thickBot="1">
      <c r="A40" s="199" t="s">
        <v>5</v>
      </c>
      <c r="B40" s="199"/>
      <c r="C40" s="235">
        <f>SUM(C39)</f>
        <v>7</v>
      </c>
      <c r="D40" s="194">
        <f>SUM(D39)</f>
        <v>23100</v>
      </c>
      <c r="E40" s="194">
        <f>SUM(E39)</f>
        <v>19600</v>
      </c>
    </row>
    <row r="41" spans="1:5" ht="17.25" thickTop="1" thickBot="1">
      <c r="A41" s="102"/>
      <c r="B41" s="102"/>
      <c r="C41" s="123"/>
      <c r="D41" s="104"/>
      <c r="E41" s="104"/>
    </row>
    <row r="42" spans="1:5" ht="33" thickTop="1" thickBot="1">
      <c r="A42" s="347" t="s">
        <v>123</v>
      </c>
      <c r="B42" s="347" t="s">
        <v>1041</v>
      </c>
      <c r="C42" s="348" t="s">
        <v>1025</v>
      </c>
      <c r="D42" s="158" t="s">
        <v>1180</v>
      </c>
      <c r="E42" s="158" t="s">
        <v>1179</v>
      </c>
    </row>
    <row r="43" spans="1:5" ht="17.25" thickTop="1" thickBot="1">
      <c r="A43" s="406" t="s">
        <v>1024</v>
      </c>
      <c r="B43" s="406"/>
      <c r="C43" s="406"/>
      <c r="D43" s="194">
        <v>5300</v>
      </c>
      <c r="E43" s="194">
        <v>4000</v>
      </c>
    </row>
    <row r="44" spans="1:5" ht="17.25" thickTop="1" thickBot="1">
      <c r="A44" s="195" t="s">
        <v>1227</v>
      </c>
      <c r="B44" s="196" t="s">
        <v>1042</v>
      </c>
      <c r="C44" s="349">
        <f>J16</f>
        <v>4</v>
      </c>
      <c r="D44" s="337">
        <f>C44*D43</f>
        <v>21200</v>
      </c>
      <c r="E44" s="337">
        <f>C44*E43</f>
        <v>16000</v>
      </c>
    </row>
    <row r="45" spans="1:5" ht="17.25" thickTop="1" thickBot="1">
      <c r="A45" s="199" t="s">
        <v>5</v>
      </c>
      <c r="B45" s="199"/>
      <c r="C45" s="235">
        <f>SUM(C44)</f>
        <v>4</v>
      </c>
      <c r="D45" s="194">
        <f>SUM(D44)</f>
        <v>21200</v>
      </c>
      <c r="E45" s="194">
        <f>SUM(E44)</f>
        <v>16000</v>
      </c>
    </row>
    <row r="46" spans="1:5" ht="16.5" thickTop="1" thickBot="1"/>
    <row r="47" spans="1:5" ht="33" thickTop="1" thickBot="1">
      <c r="A47" s="193" t="s">
        <v>123</v>
      </c>
      <c r="B47" s="193" t="s">
        <v>1041</v>
      </c>
      <c r="C47" s="193" t="s">
        <v>122</v>
      </c>
      <c r="D47" s="193" t="s">
        <v>1158</v>
      </c>
      <c r="E47" s="193" t="s">
        <v>1159</v>
      </c>
    </row>
    <row r="48" spans="1:5" ht="30" customHeight="1" thickTop="1" thickBot="1">
      <c r="A48" s="408" t="s">
        <v>117</v>
      </c>
      <c r="B48" s="408"/>
      <c r="C48" s="408"/>
      <c r="D48" s="232">
        <v>1650</v>
      </c>
      <c r="E48" s="232">
        <v>900</v>
      </c>
    </row>
    <row r="49" spans="1:5" ht="17.25" thickTop="1" thickBot="1">
      <c r="A49" s="195" t="s">
        <v>1078</v>
      </c>
      <c r="B49" s="184" t="s">
        <v>1094</v>
      </c>
      <c r="C49" s="236">
        <f>J12</f>
        <v>13</v>
      </c>
      <c r="D49" s="234">
        <f>C49*D48</f>
        <v>21450</v>
      </c>
      <c r="E49" s="234">
        <f>C49*E48</f>
        <v>11700</v>
      </c>
    </row>
    <row r="50" spans="1:5" ht="17.25" thickTop="1" thickBot="1">
      <c r="A50" s="199" t="s">
        <v>5</v>
      </c>
      <c r="B50" s="199"/>
      <c r="C50" s="200">
        <f>SUM(C49)</f>
        <v>13</v>
      </c>
      <c r="D50" s="194">
        <f>SUM(D49)</f>
        <v>21450</v>
      </c>
      <c r="E50" s="194">
        <f t="shared" ref="E50" si="0">SUM(E49)</f>
        <v>11700</v>
      </c>
    </row>
    <row r="51" spans="1:5" ht="15.75" thickTop="1"/>
    <row r="53" spans="1:5" ht="15.75" thickBot="1"/>
    <row r="54" spans="1:5" ht="16.5" thickTop="1" thickBot="1">
      <c r="A54" s="201" t="s">
        <v>1083</v>
      </c>
      <c r="B54" s="202">
        <f>C30+C40+C50+C35+C45</f>
        <v>38</v>
      </c>
    </row>
    <row r="55" spans="1:5" ht="15.75" thickTop="1"/>
    <row r="57" spans="1:5" ht="15.75">
      <c r="A57" s="240" t="s">
        <v>1009</v>
      </c>
      <c r="B57" s="240"/>
      <c r="C57" s="240"/>
    </row>
  </sheetData>
  <mergeCells count="6">
    <mergeCell ref="A26:D26"/>
    <mergeCell ref="A28:C28"/>
    <mergeCell ref="A38:C38"/>
    <mergeCell ref="A48:C48"/>
    <mergeCell ref="A33:C33"/>
    <mergeCell ref="A43:C43"/>
  </mergeCells>
  <hyperlinks>
    <hyperlink ref="A57:C57" location="'ВЫБОР РАЙОНА'!A1" display="Назад к выбору района" xr:uid="{00000000-0004-0000-09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FFC000"/>
  </sheetPr>
  <dimension ref="A1:V138"/>
  <sheetViews>
    <sheetView showGridLines="0" showRowColHeaders="0" workbookViewId="0">
      <selection activeCell="T66" sqref="T66:U66"/>
    </sheetView>
  </sheetViews>
  <sheetFormatPr defaultColWidth="9.140625" defaultRowHeight="15"/>
  <cols>
    <col min="1" max="1" width="26.85546875" style="6" customWidth="1"/>
    <col min="2" max="2" width="18.42578125" style="6" customWidth="1"/>
    <col min="3" max="3" width="17.7109375" style="6" customWidth="1"/>
    <col min="4" max="4" width="19" style="6" customWidth="1"/>
    <col min="5" max="5" width="17.42578125" style="6" customWidth="1"/>
    <col min="6" max="6" width="17.7109375" style="6" customWidth="1"/>
    <col min="7" max="8" width="9.140625" style="6"/>
    <col min="9" max="9" width="5" style="7" customWidth="1"/>
    <col min="10" max="10" width="26.140625" style="7" customWidth="1"/>
    <col min="11" max="11" width="24.28515625" style="7" customWidth="1"/>
    <col min="12" max="12" width="13.140625" style="7" customWidth="1"/>
    <col min="13" max="13" width="8.42578125" style="7" customWidth="1"/>
    <col min="14" max="14" width="12.42578125" style="7" customWidth="1"/>
    <col min="15" max="15" width="9.140625" style="7"/>
    <col min="16" max="16" width="6.42578125" style="7" customWidth="1"/>
    <col min="17" max="17" width="20" style="7" customWidth="1"/>
    <col min="18" max="18" width="27.42578125" style="7" customWidth="1"/>
    <col min="19" max="19" width="12.140625" style="7" customWidth="1"/>
    <col min="20" max="20" width="9.140625" style="7"/>
    <col min="21" max="21" width="13.140625" style="7" customWidth="1"/>
    <col min="22" max="16384" width="9.140625" style="6"/>
  </cols>
  <sheetData>
    <row r="1" spans="9:21" ht="16.5" thickTop="1" thickBot="1">
      <c r="I1" s="224" t="s">
        <v>37</v>
      </c>
      <c r="J1" s="224" t="s">
        <v>36</v>
      </c>
      <c r="K1" s="224" t="s">
        <v>35</v>
      </c>
      <c r="L1" s="224" t="s">
        <v>34</v>
      </c>
      <c r="M1" s="224" t="s">
        <v>20</v>
      </c>
      <c r="N1" s="224" t="s">
        <v>33</v>
      </c>
      <c r="P1" s="224" t="s">
        <v>37</v>
      </c>
      <c r="Q1" s="224" t="s">
        <v>36</v>
      </c>
      <c r="R1" s="224" t="s">
        <v>35</v>
      </c>
      <c r="S1" s="224" t="s">
        <v>34</v>
      </c>
      <c r="T1" s="224" t="s">
        <v>20</v>
      </c>
      <c r="U1" s="224" t="s">
        <v>33</v>
      </c>
    </row>
    <row r="2" spans="9:21" ht="16.5" thickTop="1" thickBot="1">
      <c r="I2" s="187">
        <v>1</v>
      </c>
      <c r="J2" s="187" t="s">
        <v>785</v>
      </c>
      <c r="K2" s="204" t="s">
        <v>780</v>
      </c>
      <c r="L2" s="254" t="s">
        <v>728</v>
      </c>
      <c r="M2" s="204">
        <v>16</v>
      </c>
      <c r="N2" s="187">
        <f t="shared" ref="N2:N22" si="0">M2*36</f>
        <v>576</v>
      </c>
      <c r="P2" s="187">
        <v>1</v>
      </c>
      <c r="Q2" s="204" t="s">
        <v>769</v>
      </c>
      <c r="R2" s="204" t="s">
        <v>738</v>
      </c>
      <c r="S2" s="254" t="s">
        <v>815</v>
      </c>
      <c r="T2" s="204">
        <v>2</v>
      </c>
      <c r="U2" s="187">
        <f t="shared" ref="U2:U34" si="1">T2*36</f>
        <v>72</v>
      </c>
    </row>
    <row r="3" spans="9:21" ht="16.5" thickTop="1" thickBot="1">
      <c r="I3" s="187">
        <v>2</v>
      </c>
      <c r="J3" s="187" t="s">
        <v>785</v>
      </c>
      <c r="K3" s="204" t="s">
        <v>780</v>
      </c>
      <c r="L3" s="254" t="s">
        <v>813</v>
      </c>
      <c r="M3" s="204">
        <v>2</v>
      </c>
      <c r="N3" s="187">
        <f t="shared" si="0"/>
        <v>72</v>
      </c>
      <c r="P3" s="187">
        <v>2</v>
      </c>
      <c r="Q3" s="204" t="s">
        <v>769</v>
      </c>
      <c r="R3" s="204" t="s">
        <v>738</v>
      </c>
      <c r="S3" s="254" t="s">
        <v>814</v>
      </c>
      <c r="T3" s="204">
        <v>2</v>
      </c>
      <c r="U3" s="187">
        <f t="shared" si="1"/>
        <v>72</v>
      </c>
    </row>
    <row r="4" spans="9:21" ht="16.5" thickTop="1" thickBot="1">
      <c r="I4" s="187">
        <v>3</v>
      </c>
      <c r="J4" s="187" t="s">
        <v>785</v>
      </c>
      <c r="K4" s="204" t="s">
        <v>780</v>
      </c>
      <c r="L4" s="254" t="s">
        <v>810</v>
      </c>
      <c r="M4" s="204">
        <v>3</v>
      </c>
      <c r="N4" s="187">
        <f t="shared" si="0"/>
        <v>108</v>
      </c>
      <c r="P4" s="187">
        <v>3</v>
      </c>
      <c r="Q4" s="204" t="s">
        <v>769</v>
      </c>
      <c r="R4" s="204" t="s">
        <v>738</v>
      </c>
      <c r="S4" s="254" t="s">
        <v>812</v>
      </c>
      <c r="T4" s="204">
        <v>3</v>
      </c>
      <c r="U4" s="187">
        <f t="shared" si="1"/>
        <v>108</v>
      </c>
    </row>
    <row r="5" spans="9:21" ht="16.5" thickTop="1" thickBot="1">
      <c r="I5" s="187">
        <v>4</v>
      </c>
      <c r="J5" s="187" t="s">
        <v>785</v>
      </c>
      <c r="K5" s="204" t="s">
        <v>753</v>
      </c>
      <c r="L5" s="254" t="s">
        <v>808</v>
      </c>
      <c r="M5" s="204">
        <v>6</v>
      </c>
      <c r="N5" s="187">
        <f t="shared" si="0"/>
        <v>216</v>
      </c>
      <c r="P5" s="187">
        <v>4</v>
      </c>
      <c r="Q5" s="204" t="s">
        <v>769</v>
      </c>
      <c r="R5" s="204" t="s">
        <v>738</v>
      </c>
      <c r="S5" s="254" t="s">
        <v>811</v>
      </c>
      <c r="T5" s="204">
        <v>1</v>
      </c>
      <c r="U5" s="187">
        <f t="shared" si="1"/>
        <v>36</v>
      </c>
    </row>
    <row r="6" spans="9:21" ht="16.5" thickTop="1" thickBot="1">
      <c r="I6" s="187">
        <v>5</v>
      </c>
      <c r="J6" s="187" t="s">
        <v>785</v>
      </c>
      <c r="K6" s="204" t="s">
        <v>753</v>
      </c>
      <c r="L6" s="254" t="s">
        <v>807</v>
      </c>
      <c r="M6" s="204">
        <v>3</v>
      </c>
      <c r="N6" s="187">
        <f t="shared" si="0"/>
        <v>108</v>
      </c>
      <c r="P6" s="187">
        <v>5</v>
      </c>
      <c r="Q6" s="204" t="s">
        <v>769</v>
      </c>
      <c r="R6" s="204" t="s">
        <v>738</v>
      </c>
      <c r="S6" s="254" t="s">
        <v>809</v>
      </c>
      <c r="T6" s="204">
        <v>1</v>
      </c>
      <c r="U6" s="187">
        <f t="shared" si="1"/>
        <v>36</v>
      </c>
    </row>
    <row r="7" spans="9:21" ht="16.5" thickTop="1" thickBot="1">
      <c r="I7" s="187">
        <v>6</v>
      </c>
      <c r="J7" s="187" t="s">
        <v>785</v>
      </c>
      <c r="K7" s="204" t="s">
        <v>738</v>
      </c>
      <c r="L7" s="254" t="s">
        <v>729</v>
      </c>
      <c r="M7" s="204">
        <v>5</v>
      </c>
      <c r="N7" s="187">
        <f t="shared" si="0"/>
        <v>180</v>
      </c>
      <c r="P7" s="187">
        <v>6</v>
      </c>
      <c r="Q7" s="204" t="s">
        <v>769</v>
      </c>
      <c r="R7" s="204" t="s">
        <v>738</v>
      </c>
      <c r="S7" s="254" t="s">
        <v>783</v>
      </c>
      <c r="T7" s="204">
        <v>1</v>
      </c>
      <c r="U7" s="187">
        <f t="shared" si="1"/>
        <v>36</v>
      </c>
    </row>
    <row r="8" spans="9:21" ht="16.5" thickTop="1" thickBot="1">
      <c r="I8" s="187">
        <v>7</v>
      </c>
      <c r="J8" s="187" t="s">
        <v>785</v>
      </c>
      <c r="K8" s="204" t="s">
        <v>802</v>
      </c>
      <c r="L8" s="254" t="s">
        <v>347</v>
      </c>
      <c r="M8" s="204">
        <v>5</v>
      </c>
      <c r="N8" s="187">
        <f t="shared" si="0"/>
        <v>180</v>
      </c>
      <c r="P8" s="187">
        <v>7</v>
      </c>
      <c r="Q8" s="204" t="s">
        <v>769</v>
      </c>
      <c r="R8" s="204" t="s">
        <v>738</v>
      </c>
      <c r="S8" s="254" t="s">
        <v>357</v>
      </c>
      <c r="T8" s="204">
        <v>1</v>
      </c>
      <c r="U8" s="187">
        <f t="shared" si="1"/>
        <v>36</v>
      </c>
    </row>
    <row r="9" spans="9:21" ht="16.5" thickTop="1" thickBot="1">
      <c r="I9" s="187">
        <v>8</v>
      </c>
      <c r="J9" s="187" t="s">
        <v>785</v>
      </c>
      <c r="K9" s="204" t="s">
        <v>726</v>
      </c>
      <c r="L9" s="254" t="s">
        <v>800</v>
      </c>
      <c r="M9" s="204">
        <v>5</v>
      </c>
      <c r="N9" s="187">
        <f t="shared" si="0"/>
        <v>180</v>
      </c>
      <c r="P9" s="187">
        <v>8</v>
      </c>
      <c r="Q9" s="204" t="s">
        <v>769</v>
      </c>
      <c r="R9" s="204" t="s">
        <v>742</v>
      </c>
      <c r="S9" s="254" t="s">
        <v>38</v>
      </c>
      <c r="T9" s="204">
        <v>5</v>
      </c>
      <c r="U9" s="187">
        <f t="shared" si="1"/>
        <v>180</v>
      </c>
    </row>
    <row r="10" spans="9:21" ht="16.5" thickTop="1" thickBot="1">
      <c r="I10" s="187">
        <v>9</v>
      </c>
      <c r="J10" s="187" t="s">
        <v>785</v>
      </c>
      <c r="K10" s="204" t="s">
        <v>726</v>
      </c>
      <c r="L10" s="254" t="s">
        <v>799</v>
      </c>
      <c r="M10" s="204">
        <v>7</v>
      </c>
      <c r="N10" s="187">
        <f t="shared" si="0"/>
        <v>252</v>
      </c>
      <c r="P10" s="187">
        <v>9</v>
      </c>
      <c r="Q10" s="204" t="s">
        <v>769</v>
      </c>
      <c r="R10" s="204" t="s">
        <v>742</v>
      </c>
      <c r="S10" s="254" t="s">
        <v>805</v>
      </c>
      <c r="T10" s="204">
        <v>4</v>
      </c>
      <c r="U10" s="187">
        <f t="shared" si="1"/>
        <v>144</v>
      </c>
    </row>
    <row r="11" spans="9:21" ht="16.5" thickTop="1" thickBot="1">
      <c r="I11" s="187">
        <v>10</v>
      </c>
      <c r="J11" s="187" t="s">
        <v>785</v>
      </c>
      <c r="K11" s="204" t="s">
        <v>726</v>
      </c>
      <c r="L11" s="254" t="s">
        <v>797</v>
      </c>
      <c r="M11" s="204">
        <v>1</v>
      </c>
      <c r="N11" s="187">
        <f t="shared" si="0"/>
        <v>36</v>
      </c>
      <c r="P11" s="187">
        <v>10</v>
      </c>
      <c r="Q11" s="204" t="s">
        <v>769</v>
      </c>
      <c r="R11" s="204" t="s">
        <v>804</v>
      </c>
      <c r="S11" s="254" t="s">
        <v>803</v>
      </c>
      <c r="T11" s="204">
        <v>3</v>
      </c>
      <c r="U11" s="187">
        <f t="shared" si="1"/>
        <v>108</v>
      </c>
    </row>
    <row r="12" spans="9:21" ht="16.5" thickTop="1" thickBot="1">
      <c r="I12" s="187">
        <v>11</v>
      </c>
      <c r="J12" s="187" t="s">
        <v>785</v>
      </c>
      <c r="K12" s="204" t="s">
        <v>753</v>
      </c>
      <c r="L12" s="254" t="s">
        <v>796</v>
      </c>
      <c r="M12" s="204">
        <v>4</v>
      </c>
      <c r="N12" s="187">
        <f t="shared" si="0"/>
        <v>144</v>
      </c>
      <c r="P12" s="187">
        <v>11</v>
      </c>
      <c r="Q12" s="204" t="s">
        <v>769</v>
      </c>
      <c r="R12" s="204" t="s">
        <v>738</v>
      </c>
      <c r="S12" s="254" t="s">
        <v>801</v>
      </c>
      <c r="T12" s="204">
        <v>1</v>
      </c>
      <c r="U12" s="187">
        <f t="shared" si="1"/>
        <v>36</v>
      </c>
    </row>
    <row r="13" spans="9:21" ht="16.5" thickTop="1" thickBot="1">
      <c r="I13" s="187">
        <v>12</v>
      </c>
      <c r="J13" s="187" t="s">
        <v>785</v>
      </c>
      <c r="K13" s="204" t="s">
        <v>753</v>
      </c>
      <c r="L13" s="254" t="s">
        <v>795</v>
      </c>
      <c r="M13" s="204">
        <v>6</v>
      </c>
      <c r="N13" s="187">
        <f t="shared" si="0"/>
        <v>216</v>
      </c>
      <c r="P13" s="187">
        <v>12</v>
      </c>
      <c r="Q13" s="204" t="s">
        <v>769</v>
      </c>
      <c r="R13" s="204" t="s">
        <v>738</v>
      </c>
      <c r="S13" s="254" t="s">
        <v>38</v>
      </c>
      <c r="T13" s="204">
        <v>4</v>
      </c>
      <c r="U13" s="187">
        <f t="shared" si="1"/>
        <v>144</v>
      </c>
    </row>
    <row r="14" spans="9:21" ht="19.5" customHeight="1" thickTop="1" thickBot="1">
      <c r="I14" s="187">
        <v>13</v>
      </c>
      <c r="J14" s="187" t="s">
        <v>785</v>
      </c>
      <c r="K14" s="204" t="s">
        <v>753</v>
      </c>
      <c r="L14" s="254" t="s">
        <v>775</v>
      </c>
      <c r="M14" s="204">
        <v>2</v>
      </c>
      <c r="N14" s="187">
        <f t="shared" si="0"/>
        <v>72</v>
      </c>
      <c r="P14" s="187">
        <v>13</v>
      </c>
      <c r="Q14" s="204" t="s">
        <v>769</v>
      </c>
      <c r="R14" s="204" t="s">
        <v>738</v>
      </c>
      <c r="S14" s="254" t="s">
        <v>798</v>
      </c>
      <c r="T14" s="204">
        <v>6</v>
      </c>
      <c r="U14" s="187">
        <f t="shared" si="1"/>
        <v>216</v>
      </c>
    </row>
    <row r="15" spans="9:21" ht="16.5" thickTop="1" thickBot="1">
      <c r="I15" s="187">
        <v>14</v>
      </c>
      <c r="J15" s="187" t="s">
        <v>785</v>
      </c>
      <c r="K15" s="204" t="s">
        <v>753</v>
      </c>
      <c r="L15" s="254" t="s">
        <v>794</v>
      </c>
      <c r="M15" s="204">
        <v>3</v>
      </c>
      <c r="N15" s="187">
        <f t="shared" si="0"/>
        <v>108</v>
      </c>
      <c r="P15" s="187">
        <v>14</v>
      </c>
      <c r="Q15" s="204" t="s">
        <v>769</v>
      </c>
      <c r="R15" s="204" t="s">
        <v>790</v>
      </c>
      <c r="S15" s="254" t="s">
        <v>377</v>
      </c>
      <c r="T15" s="204">
        <v>5</v>
      </c>
      <c r="U15" s="187">
        <f t="shared" si="1"/>
        <v>180</v>
      </c>
    </row>
    <row r="16" spans="9:21" ht="16.5" thickTop="1" thickBot="1">
      <c r="I16" s="187">
        <v>15</v>
      </c>
      <c r="J16" s="187" t="s">
        <v>785</v>
      </c>
      <c r="K16" s="204" t="s">
        <v>753</v>
      </c>
      <c r="L16" s="254" t="s">
        <v>793</v>
      </c>
      <c r="M16" s="204">
        <v>1</v>
      </c>
      <c r="N16" s="187">
        <f t="shared" si="0"/>
        <v>36</v>
      </c>
      <c r="P16" s="187">
        <v>15</v>
      </c>
      <c r="Q16" s="204" t="s">
        <v>769</v>
      </c>
      <c r="R16" s="204" t="s">
        <v>790</v>
      </c>
      <c r="S16" s="254" t="s">
        <v>58</v>
      </c>
      <c r="T16" s="204">
        <v>5</v>
      </c>
      <c r="U16" s="187">
        <f t="shared" si="1"/>
        <v>180</v>
      </c>
    </row>
    <row r="17" spans="1:21" ht="16.5" thickTop="1" thickBot="1">
      <c r="I17" s="187">
        <v>16</v>
      </c>
      <c r="J17" s="187" t="s">
        <v>785</v>
      </c>
      <c r="K17" s="204" t="s">
        <v>726</v>
      </c>
      <c r="L17" s="254" t="s">
        <v>791</v>
      </c>
      <c r="M17" s="204">
        <v>2</v>
      </c>
      <c r="N17" s="187">
        <f t="shared" si="0"/>
        <v>72</v>
      </c>
      <c r="P17" s="187">
        <v>16</v>
      </c>
      <c r="Q17" s="204" t="s">
        <v>769</v>
      </c>
      <c r="R17" s="204" t="s">
        <v>790</v>
      </c>
      <c r="S17" s="254" t="s">
        <v>773</v>
      </c>
      <c r="T17" s="204">
        <v>2</v>
      </c>
      <c r="U17" s="187">
        <f t="shared" si="1"/>
        <v>72</v>
      </c>
    </row>
    <row r="18" spans="1:21" ht="16.5" thickTop="1" thickBot="1">
      <c r="I18" s="187">
        <v>17</v>
      </c>
      <c r="J18" s="187" t="s">
        <v>785</v>
      </c>
      <c r="K18" s="204" t="s">
        <v>726</v>
      </c>
      <c r="L18" s="254" t="s">
        <v>788</v>
      </c>
      <c r="M18" s="204">
        <v>4</v>
      </c>
      <c r="N18" s="187">
        <f t="shared" si="0"/>
        <v>144</v>
      </c>
      <c r="P18" s="187">
        <v>17</v>
      </c>
      <c r="Q18" s="204" t="s">
        <v>769</v>
      </c>
      <c r="R18" s="204" t="s">
        <v>790</v>
      </c>
      <c r="S18" s="254" t="s">
        <v>787</v>
      </c>
      <c r="T18" s="204">
        <v>2</v>
      </c>
      <c r="U18" s="187">
        <f t="shared" si="1"/>
        <v>72</v>
      </c>
    </row>
    <row r="19" spans="1:21" ht="16.5" thickTop="1" thickBot="1">
      <c r="I19" s="187">
        <v>18</v>
      </c>
      <c r="J19" s="187" t="s">
        <v>785</v>
      </c>
      <c r="K19" s="204" t="s">
        <v>726</v>
      </c>
      <c r="L19" s="254" t="s">
        <v>787</v>
      </c>
      <c r="M19" s="204">
        <v>2</v>
      </c>
      <c r="N19" s="187">
        <f t="shared" si="0"/>
        <v>72</v>
      </c>
      <c r="P19" s="187">
        <v>18</v>
      </c>
      <c r="Q19" s="204" t="s">
        <v>769</v>
      </c>
      <c r="R19" s="204" t="s">
        <v>790</v>
      </c>
      <c r="S19" s="254" t="s">
        <v>784</v>
      </c>
      <c r="T19" s="204">
        <v>1</v>
      </c>
      <c r="U19" s="187">
        <f t="shared" si="1"/>
        <v>36</v>
      </c>
    </row>
    <row r="20" spans="1:21" ht="16.5" thickTop="1" thickBot="1">
      <c r="I20" s="187">
        <v>19</v>
      </c>
      <c r="J20" s="187" t="s">
        <v>785</v>
      </c>
      <c r="K20" s="204" t="s">
        <v>726</v>
      </c>
      <c r="L20" s="254" t="s">
        <v>784</v>
      </c>
      <c r="M20" s="204">
        <v>2</v>
      </c>
      <c r="N20" s="187">
        <f t="shared" si="0"/>
        <v>72</v>
      </c>
      <c r="P20" s="187">
        <v>19</v>
      </c>
      <c r="Q20" s="204" t="s">
        <v>769</v>
      </c>
      <c r="R20" s="204" t="s">
        <v>790</v>
      </c>
      <c r="S20" s="254" t="s">
        <v>789</v>
      </c>
      <c r="T20" s="204">
        <v>2</v>
      </c>
      <c r="U20" s="187">
        <f t="shared" si="1"/>
        <v>72</v>
      </c>
    </row>
    <row r="21" spans="1:21" ht="16.5" thickTop="1" thickBot="1">
      <c r="I21" s="187">
        <v>20</v>
      </c>
      <c r="J21" s="187" t="s">
        <v>785</v>
      </c>
      <c r="K21" s="204" t="s">
        <v>761</v>
      </c>
      <c r="L21" s="254" t="s">
        <v>762</v>
      </c>
      <c r="M21" s="204">
        <v>6</v>
      </c>
      <c r="N21" s="187">
        <f t="shared" si="0"/>
        <v>216</v>
      </c>
      <c r="P21" s="187">
        <v>20</v>
      </c>
      <c r="Q21" s="204" t="s">
        <v>769</v>
      </c>
      <c r="R21" s="204" t="s">
        <v>777</v>
      </c>
      <c r="S21" s="254" t="s">
        <v>377</v>
      </c>
      <c r="T21" s="204">
        <v>3</v>
      </c>
      <c r="U21" s="187">
        <f t="shared" si="1"/>
        <v>108</v>
      </c>
    </row>
    <row r="22" spans="1:21" ht="16.5" thickTop="1" thickBot="1">
      <c r="I22" s="187">
        <v>21</v>
      </c>
      <c r="J22" s="187" t="s">
        <v>785</v>
      </c>
      <c r="K22" s="204" t="s">
        <v>761</v>
      </c>
      <c r="L22" s="254" t="s">
        <v>755</v>
      </c>
      <c r="M22" s="204">
        <v>2</v>
      </c>
      <c r="N22" s="187">
        <f t="shared" si="0"/>
        <v>72</v>
      </c>
      <c r="P22" s="187">
        <v>21</v>
      </c>
      <c r="Q22" s="204" t="s">
        <v>769</v>
      </c>
      <c r="R22" s="204" t="s">
        <v>777</v>
      </c>
      <c r="S22" s="254" t="s">
        <v>786</v>
      </c>
      <c r="T22" s="204">
        <v>2</v>
      </c>
      <c r="U22" s="187">
        <f t="shared" si="1"/>
        <v>72</v>
      </c>
    </row>
    <row r="23" spans="1:21" ht="16.5" thickTop="1" thickBot="1">
      <c r="I23" s="187">
        <v>22</v>
      </c>
      <c r="J23" s="204" t="s">
        <v>1182</v>
      </c>
      <c r="K23" s="204" t="s">
        <v>764</v>
      </c>
      <c r="L23" s="254" t="s">
        <v>763</v>
      </c>
      <c r="M23" s="204">
        <v>6</v>
      </c>
      <c r="N23" s="204">
        <f t="shared" ref="N23:N25" si="2">M23*36</f>
        <v>216</v>
      </c>
      <c r="P23" s="187">
        <v>22</v>
      </c>
      <c r="Q23" s="204" t="s">
        <v>769</v>
      </c>
      <c r="R23" s="204" t="s">
        <v>777</v>
      </c>
      <c r="S23" s="254" t="s">
        <v>391</v>
      </c>
      <c r="T23" s="204">
        <v>5</v>
      </c>
      <c r="U23" s="187">
        <f t="shared" si="1"/>
        <v>180</v>
      </c>
    </row>
    <row r="24" spans="1:21" ht="17.25" thickTop="1" thickBot="1">
      <c r="A24" s="407" t="s">
        <v>792</v>
      </c>
      <c r="B24" s="407"/>
      <c r="C24" s="407"/>
      <c r="D24" s="407"/>
      <c r="E24" s="407"/>
      <c r="F24" s="407"/>
      <c r="I24" s="187">
        <v>23</v>
      </c>
      <c r="J24" s="187" t="s">
        <v>785</v>
      </c>
      <c r="K24" s="204" t="s">
        <v>780</v>
      </c>
      <c r="L24" s="254" t="s">
        <v>779</v>
      </c>
      <c r="M24" s="204">
        <v>2</v>
      </c>
      <c r="N24" s="187">
        <f t="shared" si="2"/>
        <v>72</v>
      </c>
      <c r="P24" s="187">
        <v>23</v>
      </c>
      <c r="Q24" s="204" t="s">
        <v>769</v>
      </c>
      <c r="R24" s="204" t="s">
        <v>777</v>
      </c>
      <c r="S24" s="254" t="s">
        <v>782</v>
      </c>
      <c r="T24" s="204">
        <v>6</v>
      </c>
      <c r="U24" s="187">
        <f t="shared" si="1"/>
        <v>216</v>
      </c>
    </row>
    <row r="25" spans="1:21" ht="30" customHeight="1" thickTop="1" thickBot="1">
      <c r="A25" s="193" t="s">
        <v>123</v>
      </c>
      <c r="B25" s="193" t="s">
        <v>1041</v>
      </c>
      <c r="C25" s="193" t="s">
        <v>122</v>
      </c>
      <c r="D25" s="193" t="s">
        <v>121</v>
      </c>
      <c r="E25" s="193" t="s">
        <v>120</v>
      </c>
      <c r="F25" s="193" t="s">
        <v>119</v>
      </c>
      <c r="I25" s="187">
        <v>24</v>
      </c>
      <c r="J25" s="187" t="s">
        <v>785</v>
      </c>
      <c r="K25" s="204" t="s">
        <v>778</v>
      </c>
      <c r="L25" s="254" t="s">
        <v>129</v>
      </c>
      <c r="M25" s="204">
        <v>2</v>
      </c>
      <c r="N25" s="187">
        <f t="shared" si="2"/>
        <v>72</v>
      </c>
      <c r="P25" s="187">
        <v>24</v>
      </c>
      <c r="Q25" s="204" t="s">
        <v>769</v>
      </c>
      <c r="R25" s="204" t="s">
        <v>777</v>
      </c>
      <c r="S25" s="254" t="s">
        <v>781</v>
      </c>
      <c r="T25" s="204">
        <v>5</v>
      </c>
      <c r="U25" s="187">
        <f t="shared" si="1"/>
        <v>180</v>
      </c>
    </row>
    <row r="26" spans="1:21" ht="17.25" thickTop="1" thickBot="1">
      <c r="A26" s="408" t="s">
        <v>117</v>
      </c>
      <c r="B26" s="408"/>
      <c r="C26" s="408"/>
      <c r="D26" s="232">
        <v>750</v>
      </c>
      <c r="E26" s="232">
        <v>420</v>
      </c>
      <c r="F26" s="232">
        <v>250</v>
      </c>
      <c r="I26" s="187"/>
      <c r="J26" s="215"/>
      <c r="K26" s="215"/>
      <c r="L26" s="215"/>
      <c r="M26" s="294">
        <f>SUM(M2:M25)</f>
        <v>97</v>
      </c>
      <c r="N26" s="294">
        <f>SUM(N2:N25)</f>
        <v>3492</v>
      </c>
      <c r="P26" s="187">
        <v>25</v>
      </c>
      <c r="Q26" s="204" t="s">
        <v>769</v>
      </c>
      <c r="R26" s="204" t="s">
        <v>777</v>
      </c>
      <c r="S26" s="254" t="s">
        <v>422</v>
      </c>
      <c r="T26" s="204">
        <v>5</v>
      </c>
      <c r="U26" s="187">
        <f t="shared" si="1"/>
        <v>180</v>
      </c>
    </row>
    <row r="27" spans="1:21" ht="17.25" thickTop="1" thickBot="1">
      <c r="A27" s="196" t="s">
        <v>785</v>
      </c>
      <c r="B27" s="184" t="s">
        <v>1094</v>
      </c>
      <c r="C27" s="236">
        <f>M26</f>
        <v>97</v>
      </c>
      <c r="D27" s="234">
        <f>C27*D26</f>
        <v>72750</v>
      </c>
      <c r="E27" s="234">
        <f>C27*E26</f>
        <v>40740</v>
      </c>
      <c r="F27" s="234">
        <f>C27*F26</f>
        <v>24250</v>
      </c>
      <c r="I27" s="6"/>
      <c r="J27" s="6"/>
      <c r="K27" s="6"/>
      <c r="L27" s="6"/>
      <c r="M27" s="6"/>
      <c r="N27" s="6"/>
      <c r="P27" s="187">
        <v>26</v>
      </c>
      <c r="Q27" s="204" t="s">
        <v>769</v>
      </c>
      <c r="R27" s="204" t="s">
        <v>777</v>
      </c>
      <c r="S27" s="254" t="s">
        <v>355</v>
      </c>
      <c r="T27" s="204">
        <v>1</v>
      </c>
      <c r="U27" s="187">
        <f t="shared" si="1"/>
        <v>36</v>
      </c>
    </row>
    <row r="28" spans="1:21" ht="17.25" thickTop="1" thickBot="1">
      <c r="A28" s="196" t="s">
        <v>769</v>
      </c>
      <c r="B28" s="184" t="s">
        <v>1094</v>
      </c>
      <c r="C28" s="236">
        <f>T35</f>
        <v>108</v>
      </c>
      <c r="D28" s="234">
        <f>C28*D26</f>
        <v>81000</v>
      </c>
      <c r="E28" s="234">
        <f>C28*E26</f>
        <v>45360</v>
      </c>
      <c r="F28" s="234">
        <f>C28*F26</f>
        <v>27000</v>
      </c>
      <c r="I28" s="224" t="s">
        <v>37</v>
      </c>
      <c r="J28" s="224" t="s">
        <v>36</v>
      </c>
      <c r="K28" s="224" t="s">
        <v>35</v>
      </c>
      <c r="L28" s="224" t="s">
        <v>34</v>
      </c>
      <c r="M28" s="224" t="s">
        <v>20</v>
      </c>
      <c r="N28" s="224" t="s">
        <v>33</v>
      </c>
      <c r="P28" s="187">
        <v>27</v>
      </c>
      <c r="Q28" s="204" t="s">
        <v>769</v>
      </c>
      <c r="R28" s="204" t="s">
        <v>768</v>
      </c>
      <c r="S28" s="254" t="s">
        <v>776</v>
      </c>
      <c r="T28" s="204">
        <v>2</v>
      </c>
      <c r="U28" s="187">
        <f t="shared" si="1"/>
        <v>72</v>
      </c>
    </row>
    <row r="29" spans="1:21" ht="17.25" thickTop="1" thickBot="1">
      <c r="A29" s="196" t="s">
        <v>750</v>
      </c>
      <c r="B29" s="184" t="s">
        <v>1094</v>
      </c>
      <c r="C29" s="279">
        <f>T66</f>
        <v>105</v>
      </c>
      <c r="D29" s="234">
        <f>D26*C29</f>
        <v>78750</v>
      </c>
      <c r="E29" s="234">
        <f>E26*C29</f>
        <v>44100</v>
      </c>
      <c r="F29" s="234">
        <f>F26*C29</f>
        <v>26250</v>
      </c>
      <c r="I29" s="187">
        <v>1</v>
      </c>
      <c r="J29" s="204" t="s">
        <v>723</v>
      </c>
      <c r="K29" s="204" t="s">
        <v>746</v>
      </c>
      <c r="L29" s="254" t="s">
        <v>40</v>
      </c>
      <c r="M29" s="204">
        <v>4</v>
      </c>
      <c r="N29" s="187">
        <f t="shared" ref="N29:N48" si="3">M29*36</f>
        <v>144</v>
      </c>
      <c r="P29" s="187">
        <v>28</v>
      </c>
      <c r="Q29" s="204" t="s">
        <v>769</v>
      </c>
      <c r="R29" s="204" t="s">
        <v>768</v>
      </c>
      <c r="S29" s="254" t="s">
        <v>775</v>
      </c>
      <c r="T29" s="204">
        <v>6</v>
      </c>
      <c r="U29" s="187">
        <f t="shared" si="1"/>
        <v>216</v>
      </c>
    </row>
    <row r="30" spans="1:21" ht="17.25" thickTop="1" thickBot="1">
      <c r="A30" s="196" t="s">
        <v>723</v>
      </c>
      <c r="B30" s="184" t="s">
        <v>1094</v>
      </c>
      <c r="C30" s="279">
        <f>M55</f>
        <v>115</v>
      </c>
      <c r="D30" s="234">
        <f>D26*C30</f>
        <v>86250</v>
      </c>
      <c r="E30" s="234">
        <f>E26*C30</f>
        <v>48300</v>
      </c>
      <c r="F30" s="234">
        <f>F26*C30</f>
        <v>28750</v>
      </c>
      <c r="I30" s="187">
        <v>2</v>
      </c>
      <c r="J30" s="204" t="s">
        <v>723</v>
      </c>
      <c r="K30" s="204" t="s">
        <v>742</v>
      </c>
      <c r="L30" s="254" t="s">
        <v>745</v>
      </c>
      <c r="M30" s="204">
        <v>9</v>
      </c>
      <c r="N30" s="187">
        <f t="shared" si="3"/>
        <v>324</v>
      </c>
      <c r="P30" s="187">
        <v>29</v>
      </c>
      <c r="Q30" s="204" t="s">
        <v>769</v>
      </c>
      <c r="R30" s="204" t="s">
        <v>768</v>
      </c>
      <c r="S30" s="254" t="s">
        <v>774</v>
      </c>
      <c r="T30" s="204">
        <v>4</v>
      </c>
      <c r="U30" s="187">
        <f t="shared" si="1"/>
        <v>144</v>
      </c>
    </row>
    <row r="31" spans="1:21" ht="17.25" thickTop="1" thickBot="1">
      <c r="A31" s="199" t="s">
        <v>5</v>
      </c>
      <c r="B31" s="199"/>
      <c r="C31" s="200">
        <f>SUM(C27:C30)</f>
        <v>425</v>
      </c>
      <c r="D31" s="194">
        <f>SUM(D27:D30)</f>
        <v>318750</v>
      </c>
      <c r="E31" s="194">
        <f>SUM(E27:E30)</f>
        <v>178500</v>
      </c>
      <c r="F31" s="194">
        <f>SUM(F27:F30)</f>
        <v>106250</v>
      </c>
      <c r="I31" s="187">
        <v>3</v>
      </c>
      <c r="J31" s="204" t="s">
        <v>723</v>
      </c>
      <c r="K31" s="204" t="s">
        <v>742</v>
      </c>
      <c r="L31" s="254" t="s">
        <v>744</v>
      </c>
      <c r="M31" s="204">
        <v>5</v>
      </c>
      <c r="N31" s="187">
        <f t="shared" si="3"/>
        <v>180</v>
      </c>
      <c r="P31" s="187">
        <v>30</v>
      </c>
      <c r="Q31" s="204" t="s">
        <v>769</v>
      </c>
      <c r="R31" s="204" t="s">
        <v>768</v>
      </c>
      <c r="S31" s="254" t="s">
        <v>772</v>
      </c>
      <c r="T31" s="204">
        <v>5</v>
      </c>
      <c r="U31" s="187">
        <f t="shared" si="1"/>
        <v>180</v>
      </c>
    </row>
    <row r="32" spans="1:21" ht="16.5" thickTop="1" thickBot="1">
      <c r="I32" s="187">
        <v>4</v>
      </c>
      <c r="J32" s="204" t="s">
        <v>723</v>
      </c>
      <c r="K32" s="204" t="s">
        <v>742</v>
      </c>
      <c r="L32" s="254" t="s">
        <v>741</v>
      </c>
      <c r="M32" s="204">
        <v>1</v>
      </c>
      <c r="N32" s="187">
        <f t="shared" si="3"/>
        <v>36</v>
      </c>
      <c r="P32" s="187">
        <v>31</v>
      </c>
      <c r="Q32" s="204" t="s">
        <v>769</v>
      </c>
      <c r="R32" s="204" t="s">
        <v>768</v>
      </c>
      <c r="S32" s="254" t="s">
        <v>351</v>
      </c>
      <c r="T32" s="204">
        <v>5</v>
      </c>
      <c r="U32" s="187">
        <f t="shared" si="1"/>
        <v>180</v>
      </c>
    </row>
    <row r="33" spans="1:22" ht="16.5" thickTop="1" thickBot="1">
      <c r="I33" s="187">
        <v>5</v>
      </c>
      <c r="J33" s="204" t="s">
        <v>723</v>
      </c>
      <c r="K33" s="204" t="s">
        <v>736</v>
      </c>
      <c r="L33" s="254" t="s">
        <v>739</v>
      </c>
      <c r="M33" s="204">
        <v>3</v>
      </c>
      <c r="N33" s="187">
        <f t="shared" si="3"/>
        <v>108</v>
      </c>
      <c r="P33" s="187">
        <v>32</v>
      </c>
      <c r="Q33" s="204" t="s">
        <v>769</v>
      </c>
      <c r="R33" s="204" t="s">
        <v>768</v>
      </c>
      <c r="S33" s="254" t="s">
        <v>770</v>
      </c>
      <c r="T33" s="204">
        <v>5</v>
      </c>
      <c r="U33" s="187">
        <f t="shared" si="1"/>
        <v>180</v>
      </c>
    </row>
    <row r="34" spans="1:22" ht="16.5" thickTop="1" thickBot="1">
      <c r="A34" s="201" t="s">
        <v>1083</v>
      </c>
      <c r="B34" s="202">
        <f>C31</f>
        <v>425</v>
      </c>
      <c r="I34" s="187">
        <v>6</v>
      </c>
      <c r="J34" s="204" t="s">
        <v>723</v>
      </c>
      <c r="K34" s="204" t="s">
        <v>736</v>
      </c>
      <c r="L34" s="254" t="s">
        <v>718</v>
      </c>
      <c r="M34" s="204">
        <v>3</v>
      </c>
      <c r="N34" s="187">
        <f t="shared" si="3"/>
        <v>108</v>
      </c>
      <c r="P34" s="187">
        <v>33</v>
      </c>
      <c r="Q34" s="204" t="s">
        <v>769</v>
      </c>
      <c r="R34" s="204" t="s">
        <v>768</v>
      </c>
      <c r="S34" s="254" t="s">
        <v>91</v>
      </c>
      <c r="T34" s="204">
        <v>3</v>
      </c>
      <c r="U34" s="187">
        <f t="shared" si="1"/>
        <v>108</v>
      </c>
    </row>
    <row r="35" spans="1:22" ht="16.5" thickTop="1" thickBot="1">
      <c r="I35" s="187">
        <v>7</v>
      </c>
      <c r="J35" s="204" t="s">
        <v>723</v>
      </c>
      <c r="K35" s="204" t="s">
        <v>736</v>
      </c>
      <c r="L35" s="254" t="s">
        <v>737</v>
      </c>
      <c r="M35" s="204">
        <v>3</v>
      </c>
      <c r="N35" s="187">
        <f t="shared" si="3"/>
        <v>108</v>
      </c>
      <c r="P35" s="213"/>
      <c r="Q35" s="215"/>
      <c r="R35" s="215"/>
      <c r="S35" s="215"/>
      <c r="T35" s="294">
        <f>SUM(T2:T34)</f>
        <v>108</v>
      </c>
      <c r="U35" s="294">
        <f>SUM(U2:U34)</f>
        <v>3888</v>
      </c>
    </row>
    <row r="36" spans="1:22" ht="16.5" thickTop="1" thickBot="1">
      <c r="I36" s="187">
        <v>8</v>
      </c>
      <c r="J36" s="204" t="s">
        <v>723</v>
      </c>
      <c r="K36" s="204" t="s">
        <v>731</v>
      </c>
      <c r="L36" s="254" t="s">
        <v>717</v>
      </c>
      <c r="M36" s="204">
        <v>12</v>
      </c>
      <c r="N36" s="187">
        <f t="shared" si="3"/>
        <v>432</v>
      </c>
    </row>
    <row r="37" spans="1:22" ht="17.25" customHeight="1" thickTop="1" thickBot="1">
      <c r="A37" s="409" t="s">
        <v>1009</v>
      </c>
      <c r="B37" s="409"/>
      <c r="C37" s="410"/>
      <c r="I37" s="187">
        <v>9</v>
      </c>
      <c r="J37" s="204" t="s">
        <v>723</v>
      </c>
      <c r="K37" s="204" t="s">
        <v>731</v>
      </c>
      <c r="L37" s="254" t="s">
        <v>734</v>
      </c>
      <c r="M37" s="204">
        <v>5</v>
      </c>
      <c r="N37" s="187">
        <f t="shared" si="3"/>
        <v>180</v>
      </c>
      <c r="P37" s="224" t="s">
        <v>37</v>
      </c>
      <c r="Q37" s="224" t="s">
        <v>36</v>
      </c>
      <c r="R37" s="224" t="s">
        <v>35</v>
      </c>
      <c r="S37" s="224" t="s">
        <v>34</v>
      </c>
      <c r="T37" s="224" t="s">
        <v>20</v>
      </c>
      <c r="U37" s="224" t="s">
        <v>33</v>
      </c>
    </row>
    <row r="38" spans="1:22" ht="32.25" customHeight="1" thickTop="1" thickBot="1">
      <c r="G38" s="26"/>
      <c r="H38" s="26"/>
      <c r="I38" s="187">
        <v>10</v>
      </c>
      <c r="J38" s="204" t="s">
        <v>723</v>
      </c>
      <c r="K38" s="204" t="s">
        <v>731</v>
      </c>
      <c r="L38" s="254" t="s">
        <v>730</v>
      </c>
      <c r="M38" s="204">
        <v>7</v>
      </c>
      <c r="N38" s="187">
        <f t="shared" si="3"/>
        <v>252</v>
      </c>
      <c r="P38" s="187">
        <v>1</v>
      </c>
      <c r="Q38" s="204" t="s">
        <v>750</v>
      </c>
      <c r="R38" s="204" t="s">
        <v>756</v>
      </c>
      <c r="S38" s="254" t="s">
        <v>729</v>
      </c>
      <c r="T38" s="204">
        <v>5</v>
      </c>
      <c r="U38" s="187">
        <f t="shared" ref="U38:U51" si="4">T38*36</f>
        <v>180</v>
      </c>
      <c r="V38" s="7"/>
    </row>
    <row r="39" spans="1:22" ht="16.5" thickTop="1" thickBot="1">
      <c r="I39" s="187">
        <v>11</v>
      </c>
      <c r="J39" s="204" t="s">
        <v>723</v>
      </c>
      <c r="K39" s="204" t="s">
        <v>724</v>
      </c>
      <c r="L39" s="254" t="s">
        <v>729</v>
      </c>
      <c r="M39" s="204">
        <v>2</v>
      </c>
      <c r="N39" s="187">
        <f t="shared" si="3"/>
        <v>72</v>
      </c>
      <c r="P39" s="213">
        <v>2</v>
      </c>
      <c r="Q39" s="204" t="s">
        <v>750</v>
      </c>
      <c r="R39" s="204" t="s">
        <v>742</v>
      </c>
      <c r="S39" s="254" t="s">
        <v>760</v>
      </c>
      <c r="T39" s="204">
        <v>2</v>
      </c>
      <c r="U39" s="187">
        <f t="shared" si="4"/>
        <v>72</v>
      </c>
    </row>
    <row r="40" spans="1:22" ht="16.5" thickTop="1" thickBot="1">
      <c r="I40" s="187">
        <v>12</v>
      </c>
      <c r="J40" s="204" t="s">
        <v>723</v>
      </c>
      <c r="K40" s="204" t="s">
        <v>724</v>
      </c>
      <c r="L40" s="254" t="s">
        <v>728</v>
      </c>
      <c r="M40" s="204">
        <v>5</v>
      </c>
      <c r="N40" s="187">
        <f t="shared" si="3"/>
        <v>180</v>
      </c>
      <c r="P40" s="187">
        <v>3</v>
      </c>
      <c r="Q40" s="204" t="s">
        <v>750</v>
      </c>
      <c r="R40" s="204" t="s">
        <v>756</v>
      </c>
      <c r="S40" s="254" t="s">
        <v>757</v>
      </c>
      <c r="T40" s="204">
        <v>4</v>
      </c>
      <c r="U40" s="187">
        <f t="shared" si="4"/>
        <v>144</v>
      </c>
    </row>
    <row r="41" spans="1:22" ht="18.75" customHeight="1" thickTop="1" thickBot="1">
      <c r="I41" s="187">
        <v>13</v>
      </c>
      <c r="J41" s="204" t="s">
        <v>723</v>
      </c>
      <c r="K41" s="204" t="s">
        <v>724</v>
      </c>
      <c r="L41" s="254" t="s">
        <v>134</v>
      </c>
      <c r="M41" s="204">
        <v>3</v>
      </c>
      <c r="N41" s="187">
        <f t="shared" si="3"/>
        <v>108</v>
      </c>
      <c r="P41" s="213">
        <v>4</v>
      </c>
      <c r="Q41" s="204" t="s">
        <v>750</v>
      </c>
      <c r="R41" s="204" t="s">
        <v>756</v>
      </c>
      <c r="S41" s="254" t="s">
        <v>755</v>
      </c>
      <c r="T41" s="204">
        <v>0</v>
      </c>
      <c r="U41" s="187">
        <f t="shared" si="4"/>
        <v>0</v>
      </c>
    </row>
    <row r="42" spans="1:22" ht="16.5" thickTop="1" thickBot="1">
      <c r="I42" s="187">
        <v>14</v>
      </c>
      <c r="J42" s="204" t="s">
        <v>723</v>
      </c>
      <c r="K42" s="204" t="s">
        <v>724</v>
      </c>
      <c r="L42" s="254" t="s">
        <v>361</v>
      </c>
      <c r="M42" s="204">
        <v>1</v>
      </c>
      <c r="N42" s="187">
        <f t="shared" si="3"/>
        <v>36</v>
      </c>
      <c r="P42" s="187">
        <v>5</v>
      </c>
      <c r="Q42" s="204" t="s">
        <v>750</v>
      </c>
      <c r="R42" s="204" t="s">
        <v>753</v>
      </c>
      <c r="S42" s="254" t="s">
        <v>754</v>
      </c>
      <c r="T42" s="204">
        <v>10</v>
      </c>
      <c r="U42" s="187">
        <f t="shared" si="4"/>
        <v>360</v>
      </c>
    </row>
    <row r="43" spans="1:22" ht="16.5" thickTop="1" thickBot="1">
      <c r="I43" s="187">
        <v>15</v>
      </c>
      <c r="J43" s="204" t="s">
        <v>723</v>
      </c>
      <c r="K43" s="204" t="s">
        <v>716</v>
      </c>
      <c r="L43" s="254" t="s">
        <v>721</v>
      </c>
      <c r="M43" s="204">
        <v>7</v>
      </c>
      <c r="N43" s="187">
        <f t="shared" si="3"/>
        <v>252</v>
      </c>
      <c r="P43" s="213">
        <v>6</v>
      </c>
      <c r="Q43" s="204" t="s">
        <v>750</v>
      </c>
      <c r="R43" s="204" t="s">
        <v>753</v>
      </c>
      <c r="S43" s="254" t="s">
        <v>752</v>
      </c>
      <c r="T43" s="204">
        <v>2</v>
      </c>
      <c r="U43" s="187">
        <f t="shared" si="4"/>
        <v>72</v>
      </c>
    </row>
    <row r="44" spans="1:22" ht="16.5" thickTop="1" thickBot="1">
      <c r="I44" s="187">
        <v>16</v>
      </c>
      <c r="J44" s="204" t="s">
        <v>723</v>
      </c>
      <c r="K44" s="204" t="s">
        <v>716</v>
      </c>
      <c r="L44" s="254" t="s">
        <v>720</v>
      </c>
      <c r="M44" s="204">
        <v>5</v>
      </c>
      <c r="N44" s="187">
        <f t="shared" si="3"/>
        <v>180</v>
      </c>
      <c r="P44" s="187">
        <v>7</v>
      </c>
      <c r="Q44" s="204" t="s">
        <v>750</v>
      </c>
      <c r="R44" s="204" t="s">
        <v>742</v>
      </c>
      <c r="S44" s="254" t="s">
        <v>751</v>
      </c>
      <c r="T44" s="204">
        <v>1</v>
      </c>
      <c r="U44" s="187">
        <f t="shared" si="4"/>
        <v>36</v>
      </c>
    </row>
    <row r="45" spans="1:22" ht="16.5" thickTop="1" thickBot="1">
      <c r="I45" s="187">
        <v>17</v>
      </c>
      <c r="J45" s="204" t="s">
        <v>723</v>
      </c>
      <c r="K45" s="204" t="s">
        <v>716</v>
      </c>
      <c r="L45" s="254" t="s">
        <v>719</v>
      </c>
      <c r="M45" s="204">
        <v>1</v>
      </c>
      <c r="N45" s="187">
        <f t="shared" si="3"/>
        <v>36</v>
      </c>
      <c r="P45" s="213">
        <v>8</v>
      </c>
      <c r="Q45" s="204" t="s">
        <v>750</v>
      </c>
      <c r="R45" s="204" t="s">
        <v>742</v>
      </c>
      <c r="S45" s="254" t="s">
        <v>747</v>
      </c>
      <c r="T45" s="204">
        <v>4</v>
      </c>
      <c r="U45" s="187">
        <f t="shared" si="4"/>
        <v>144</v>
      </c>
    </row>
    <row r="46" spans="1:22" ht="16.5" thickTop="1" thickBot="1">
      <c r="I46" s="187">
        <v>18</v>
      </c>
      <c r="J46" s="204" t="s">
        <v>723</v>
      </c>
      <c r="K46" s="204" t="s">
        <v>716</v>
      </c>
      <c r="L46" s="254" t="s">
        <v>718</v>
      </c>
      <c r="M46" s="204">
        <v>6</v>
      </c>
      <c r="N46" s="187">
        <f t="shared" si="3"/>
        <v>216</v>
      </c>
      <c r="P46" s="187">
        <v>9</v>
      </c>
      <c r="Q46" s="204" t="s">
        <v>750</v>
      </c>
      <c r="R46" s="204" t="s">
        <v>738</v>
      </c>
      <c r="S46" s="254" t="s">
        <v>718</v>
      </c>
      <c r="T46" s="204">
        <v>5</v>
      </c>
      <c r="U46" s="187">
        <f t="shared" si="4"/>
        <v>180</v>
      </c>
    </row>
    <row r="47" spans="1:22" ht="16.5" thickTop="1" thickBot="1">
      <c r="I47" s="187">
        <v>19</v>
      </c>
      <c r="J47" s="204" t="s">
        <v>723</v>
      </c>
      <c r="K47" s="204" t="s">
        <v>716</v>
      </c>
      <c r="L47" s="254" t="s">
        <v>717</v>
      </c>
      <c r="M47" s="204">
        <v>4</v>
      </c>
      <c r="N47" s="187">
        <f t="shared" si="3"/>
        <v>144</v>
      </c>
      <c r="P47" s="213">
        <v>10</v>
      </c>
      <c r="Q47" s="204" t="s">
        <v>750</v>
      </c>
      <c r="R47" s="204" t="s">
        <v>738</v>
      </c>
      <c r="S47" s="254" t="s">
        <v>737</v>
      </c>
      <c r="T47" s="204">
        <v>5</v>
      </c>
      <c r="U47" s="187">
        <f t="shared" si="4"/>
        <v>180</v>
      </c>
    </row>
    <row r="48" spans="1:22" ht="16.5" thickTop="1" thickBot="1">
      <c r="I48" s="187">
        <v>20</v>
      </c>
      <c r="J48" s="204" t="s">
        <v>723</v>
      </c>
      <c r="K48" s="204" t="s">
        <v>716</v>
      </c>
      <c r="L48" s="254" t="s">
        <v>715</v>
      </c>
      <c r="M48" s="204">
        <v>2</v>
      </c>
      <c r="N48" s="187">
        <f t="shared" si="3"/>
        <v>72</v>
      </c>
      <c r="P48" s="187">
        <v>11</v>
      </c>
      <c r="Q48" s="204" t="s">
        <v>750</v>
      </c>
      <c r="R48" s="204" t="s">
        <v>738</v>
      </c>
      <c r="S48" s="254" t="s">
        <v>743</v>
      </c>
      <c r="T48" s="204">
        <v>4</v>
      </c>
      <c r="U48" s="187">
        <f t="shared" si="4"/>
        <v>144</v>
      </c>
    </row>
    <row r="49" spans="9:21" ht="16.5" thickTop="1" thickBot="1">
      <c r="I49" s="187">
        <v>21</v>
      </c>
      <c r="J49" s="204" t="s">
        <v>723</v>
      </c>
      <c r="K49" s="204" t="s">
        <v>742</v>
      </c>
      <c r="L49" s="254" t="s">
        <v>364</v>
      </c>
      <c r="M49" s="204">
        <v>6</v>
      </c>
      <c r="N49" s="187">
        <f t="shared" ref="N49:N54" si="5">M49*36</f>
        <v>216</v>
      </c>
      <c r="P49" s="213">
        <v>12</v>
      </c>
      <c r="Q49" s="204" t="s">
        <v>750</v>
      </c>
      <c r="R49" s="204" t="s">
        <v>738</v>
      </c>
      <c r="S49" s="254" t="s">
        <v>740</v>
      </c>
      <c r="T49" s="204">
        <v>3</v>
      </c>
      <c r="U49" s="187">
        <f t="shared" si="4"/>
        <v>108</v>
      </c>
    </row>
    <row r="50" spans="9:21" ht="16.5" thickTop="1" thickBot="1">
      <c r="I50" s="187">
        <v>22</v>
      </c>
      <c r="J50" s="204" t="s">
        <v>723</v>
      </c>
      <c r="K50" s="204" t="s">
        <v>738</v>
      </c>
      <c r="L50" s="254" t="s">
        <v>86</v>
      </c>
      <c r="M50" s="204">
        <v>4</v>
      </c>
      <c r="N50" s="187">
        <f t="shared" si="5"/>
        <v>144</v>
      </c>
      <c r="P50" s="187">
        <v>13</v>
      </c>
      <c r="Q50" s="204" t="s">
        <v>750</v>
      </c>
      <c r="R50" s="204" t="s">
        <v>726</v>
      </c>
      <c r="S50" s="254" t="s">
        <v>727</v>
      </c>
      <c r="T50" s="204">
        <v>4</v>
      </c>
      <c r="U50" s="187">
        <f t="shared" si="4"/>
        <v>144</v>
      </c>
    </row>
    <row r="51" spans="9:21" ht="16.5" thickTop="1" thickBot="1">
      <c r="I51" s="187">
        <v>23</v>
      </c>
      <c r="J51" s="204" t="s">
        <v>723</v>
      </c>
      <c r="K51" s="204" t="s">
        <v>736</v>
      </c>
      <c r="L51" s="254" t="s">
        <v>75</v>
      </c>
      <c r="M51" s="204">
        <v>7</v>
      </c>
      <c r="N51" s="187">
        <f t="shared" si="5"/>
        <v>252</v>
      </c>
      <c r="P51" s="213">
        <v>14</v>
      </c>
      <c r="Q51" s="204" t="s">
        <v>750</v>
      </c>
      <c r="R51" s="204" t="s">
        <v>726</v>
      </c>
      <c r="S51" s="254" t="s">
        <v>725</v>
      </c>
      <c r="T51" s="204">
        <v>4</v>
      </c>
      <c r="U51" s="187">
        <f t="shared" si="4"/>
        <v>144</v>
      </c>
    </row>
    <row r="52" spans="9:21" ht="16.5" thickTop="1" thickBot="1">
      <c r="I52" s="187">
        <v>24</v>
      </c>
      <c r="J52" s="204" t="s">
        <v>723</v>
      </c>
      <c r="K52" s="204" t="s">
        <v>736</v>
      </c>
      <c r="L52" s="254" t="s">
        <v>735</v>
      </c>
      <c r="M52" s="204">
        <v>3</v>
      </c>
      <c r="N52" s="187">
        <f t="shared" si="5"/>
        <v>108</v>
      </c>
      <c r="P52" s="187">
        <v>15</v>
      </c>
      <c r="Q52" s="204" t="s">
        <v>750</v>
      </c>
      <c r="R52" s="204" t="s">
        <v>771</v>
      </c>
      <c r="S52" s="254" t="s">
        <v>115</v>
      </c>
      <c r="T52" s="204">
        <v>4</v>
      </c>
      <c r="U52" s="187">
        <f t="shared" ref="U52:U65" si="6">T52*36</f>
        <v>144</v>
      </c>
    </row>
    <row r="53" spans="9:21" ht="16.5" thickTop="1" thickBot="1">
      <c r="I53" s="187">
        <v>25</v>
      </c>
      <c r="J53" s="204" t="s">
        <v>723</v>
      </c>
      <c r="K53" s="204" t="s">
        <v>731</v>
      </c>
      <c r="L53" s="254" t="s">
        <v>733</v>
      </c>
      <c r="M53" s="204">
        <v>5</v>
      </c>
      <c r="N53" s="187">
        <f t="shared" si="5"/>
        <v>180</v>
      </c>
      <c r="P53" s="213">
        <v>16</v>
      </c>
      <c r="Q53" s="204" t="s">
        <v>750</v>
      </c>
      <c r="R53" s="204" t="s">
        <v>759</v>
      </c>
      <c r="S53" s="254" t="s">
        <v>395</v>
      </c>
      <c r="T53" s="204">
        <v>2</v>
      </c>
      <c r="U53" s="187">
        <f t="shared" si="6"/>
        <v>72</v>
      </c>
    </row>
    <row r="54" spans="9:21" ht="16.5" thickTop="1" thickBot="1">
      <c r="I54" s="187">
        <v>26</v>
      </c>
      <c r="J54" s="204" t="s">
        <v>723</v>
      </c>
      <c r="K54" s="204" t="s">
        <v>731</v>
      </c>
      <c r="L54" s="254" t="s">
        <v>732</v>
      </c>
      <c r="M54" s="204">
        <v>2</v>
      </c>
      <c r="N54" s="187">
        <f t="shared" si="5"/>
        <v>72</v>
      </c>
      <c r="P54" s="187">
        <v>17</v>
      </c>
      <c r="Q54" s="204" t="s">
        <v>750</v>
      </c>
      <c r="R54" s="204" t="s">
        <v>771</v>
      </c>
      <c r="S54" s="254" t="s">
        <v>722</v>
      </c>
      <c r="T54" s="204">
        <v>6</v>
      </c>
      <c r="U54" s="187">
        <f t="shared" si="6"/>
        <v>216</v>
      </c>
    </row>
    <row r="55" spans="9:21" ht="16.5" thickTop="1" thickBot="1">
      <c r="I55" s="213"/>
      <c r="J55" s="215"/>
      <c r="K55" s="215"/>
      <c r="L55" s="215"/>
      <c r="M55" s="294">
        <f>SUM(M29:M54)</f>
        <v>115</v>
      </c>
      <c r="N55" s="294">
        <f>SUM(N29:N54)</f>
        <v>4140</v>
      </c>
      <c r="P55" s="213">
        <v>18</v>
      </c>
      <c r="Q55" s="204" t="s">
        <v>750</v>
      </c>
      <c r="R55" s="204" t="s">
        <v>749</v>
      </c>
      <c r="S55" s="254" t="s">
        <v>773</v>
      </c>
      <c r="T55" s="204">
        <v>6</v>
      </c>
      <c r="U55" s="187">
        <f t="shared" si="6"/>
        <v>216</v>
      </c>
    </row>
    <row r="56" spans="9:21" ht="16.5" thickTop="1" thickBot="1">
      <c r="P56" s="187">
        <v>19</v>
      </c>
      <c r="Q56" s="204" t="s">
        <v>750</v>
      </c>
      <c r="R56" s="204" t="s">
        <v>767</v>
      </c>
      <c r="S56" s="254" t="s">
        <v>129</v>
      </c>
      <c r="T56" s="204">
        <v>8</v>
      </c>
      <c r="U56" s="187">
        <f t="shared" si="6"/>
        <v>288</v>
      </c>
    </row>
    <row r="57" spans="9:21" ht="16.5" thickTop="1" thickBot="1">
      <c r="P57" s="213">
        <v>20</v>
      </c>
      <c r="Q57" s="204" t="s">
        <v>750</v>
      </c>
      <c r="R57" s="204" t="s">
        <v>767</v>
      </c>
      <c r="S57" s="254" t="s">
        <v>721</v>
      </c>
      <c r="T57" s="204">
        <v>3</v>
      </c>
      <c r="U57" s="187">
        <f t="shared" si="6"/>
        <v>108</v>
      </c>
    </row>
    <row r="58" spans="9:21" ht="16.5" thickTop="1" thickBot="1">
      <c r="P58" s="187">
        <v>21</v>
      </c>
      <c r="Q58" s="204" t="s">
        <v>750</v>
      </c>
      <c r="R58" s="204" t="s">
        <v>767</v>
      </c>
      <c r="S58" s="254" t="s">
        <v>739</v>
      </c>
      <c r="T58" s="204">
        <v>1</v>
      </c>
      <c r="U58" s="187">
        <f t="shared" si="6"/>
        <v>36</v>
      </c>
    </row>
    <row r="59" spans="9:21" ht="16.5" thickTop="1" thickBot="1">
      <c r="P59" s="213">
        <v>22</v>
      </c>
      <c r="Q59" s="204" t="s">
        <v>750</v>
      </c>
      <c r="R59" s="204" t="s">
        <v>767</v>
      </c>
      <c r="S59" s="254" t="s">
        <v>766</v>
      </c>
      <c r="T59" s="204">
        <v>6</v>
      </c>
      <c r="U59" s="187">
        <f t="shared" si="6"/>
        <v>216</v>
      </c>
    </row>
    <row r="60" spans="9:21" ht="16.5" thickTop="1" thickBot="1">
      <c r="P60" s="187">
        <v>23</v>
      </c>
      <c r="Q60" s="204" t="s">
        <v>750</v>
      </c>
      <c r="R60" s="204" t="s">
        <v>726</v>
      </c>
      <c r="S60" s="254" t="s">
        <v>765</v>
      </c>
      <c r="T60" s="204">
        <v>6</v>
      </c>
      <c r="U60" s="187">
        <f t="shared" si="6"/>
        <v>216</v>
      </c>
    </row>
    <row r="61" spans="9:21" ht="15" customHeight="1" thickTop="1" thickBot="1">
      <c r="P61" s="213">
        <v>24</v>
      </c>
      <c r="Q61" s="204" t="s">
        <v>750</v>
      </c>
      <c r="R61" s="204" t="s">
        <v>759</v>
      </c>
      <c r="S61" s="254" t="s">
        <v>758</v>
      </c>
      <c r="T61" s="204">
        <v>6</v>
      </c>
      <c r="U61" s="187">
        <f t="shared" si="6"/>
        <v>216</v>
      </c>
    </row>
    <row r="62" spans="9:21" ht="16.5" thickTop="1" thickBot="1">
      <c r="P62" s="187">
        <v>25</v>
      </c>
      <c r="Q62" s="204" t="s">
        <v>750</v>
      </c>
      <c r="R62" s="204" t="s">
        <v>749</v>
      </c>
      <c r="S62" s="254" t="s">
        <v>720</v>
      </c>
      <c r="T62" s="204">
        <v>3</v>
      </c>
      <c r="U62" s="187">
        <f t="shared" si="6"/>
        <v>108</v>
      </c>
    </row>
    <row r="63" spans="9:21" ht="16.5" thickTop="1" thickBot="1">
      <c r="P63" s="213">
        <v>26</v>
      </c>
      <c r="Q63" s="204" t="s">
        <v>750</v>
      </c>
      <c r="R63" s="204" t="s">
        <v>749</v>
      </c>
      <c r="S63" s="254" t="s">
        <v>745</v>
      </c>
      <c r="T63" s="204">
        <v>0</v>
      </c>
      <c r="U63" s="187">
        <f t="shared" si="6"/>
        <v>0</v>
      </c>
    </row>
    <row r="64" spans="9:21" ht="16.5" thickTop="1" thickBot="1">
      <c r="P64" s="187">
        <v>27</v>
      </c>
      <c r="Q64" s="204" t="s">
        <v>750</v>
      </c>
      <c r="R64" s="204" t="s">
        <v>749</v>
      </c>
      <c r="S64" s="254" t="s">
        <v>744</v>
      </c>
      <c r="T64" s="204">
        <v>1</v>
      </c>
      <c r="U64" s="187">
        <f t="shared" si="6"/>
        <v>36</v>
      </c>
    </row>
    <row r="65" spans="11:21" ht="16.5" thickTop="1" thickBot="1">
      <c r="K65" s="23"/>
      <c r="L65" s="23"/>
      <c r="M65" s="23"/>
      <c r="N65" s="22"/>
      <c r="P65" s="213">
        <v>28</v>
      </c>
      <c r="Q65" s="204" t="s">
        <v>750</v>
      </c>
      <c r="R65" s="204" t="s">
        <v>749</v>
      </c>
      <c r="S65" s="254" t="s">
        <v>748</v>
      </c>
      <c r="T65" s="204">
        <v>0</v>
      </c>
      <c r="U65" s="187">
        <f t="shared" si="6"/>
        <v>0</v>
      </c>
    </row>
    <row r="66" spans="11:21" ht="16.5" thickTop="1" thickBot="1">
      <c r="P66" s="187"/>
      <c r="Q66" s="215"/>
      <c r="R66" s="215"/>
      <c r="S66" s="215"/>
      <c r="T66" s="294">
        <f>SUM(T38:T65)</f>
        <v>105</v>
      </c>
      <c r="U66" s="294">
        <f>SUM(U38:U65)</f>
        <v>3780</v>
      </c>
    </row>
    <row r="67" spans="11:21" ht="15.75" thickTop="1">
      <c r="R67" s="23"/>
      <c r="S67" s="23"/>
      <c r="T67" s="23"/>
      <c r="U67" s="22"/>
    </row>
    <row r="68" spans="11:21">
      <c r="R68" s="23"/>
      <c r="S68" s="23"/>
      <c r="T68" s="23"/>
      <c r="U68" s="22"/>
    </row>
    <row r="69" spans="11:21">
      <c r="R69" s="23"/>
      <c r="S69" s="23"/>
      <c r="T69" s="23"/>
      <c r="U69" s="22"/>
    </row>
    <row r="70" spans="11:21">
      <c r="R70" s="23"/>
      <c r="S70" s="23"/>
      <c r="T70" s="23"/>
      <c r="U70" s="22"/>
    </row>
    <row r="71" spans="11:21">
      <c r="R71" s="23"/>
      <c r="S71" s="23"/>
      <c r="T71" s="23"/>
      <c r="U71" s="22"/>
    </row>
    <row r="72" spans="11:21">
      <c r="R72" s="23"/>
      <c r="S72" s="23"/>
      <c r="T72" s="23"/>
      <c r="U72" s="22"/>
    </row>
    <row r="73" spans="11:21">
      <c r="R73" s="23"/>
      <c r="S73" s="23"/>
      <c r="T73" s="23"/>
      <c r="U73" s="22"/>
    </row>
    <row r="74" spans="11:21">
      <c r="R74" s="23"/>
      <c r="S74" s="23"/>
      <c r="T74" s="23"/>
      <c r="U74" s="22"/>
    </row>
    <row r="75" spans="11:21">
      <c r="R75" s="23"/>
      <c r="S75" s="23"/>
      <c r="T75" s="23"/>
      <c r="U75" s="22"/>
    </row>
    <row r="76" spans="11:21">
      <c r="R76" s="23"/>
      <c r="S76" s="23"/>
      <c r="T76" s="23"/>
      <c r="U76" s="22"/>
    </row>
    <row r="77" spans="11:21">
      <c r="Q77" s="14"/>
      <c r="R77" s="14"/>
      <c r="S77" s="14"/>
      <c r="T77" s="21"/>
      <c r="U77" s="14"/>
    </row>
    <row r="78" spans="11:21">
      <c r="Q78" s="14"/>
      <c r="R78" s="14"/>
      <c r="S78" s="14"/>
      <c r="T78" s="14"/>
      <c r="U78" s="14"/>
    </row>
    <row r="79" spans="11:21">
      <c r="Q79" s="14"/>
      <c r="R79" s="20"/>
      <c r="S79" s="20"/>
      <c r="T79" s="20"/>
      <c r="U79" s="14"/>
    </row>
    <row r="80" spans="11:21">
      <c r="O80" s="6"/>
      <c r="Q80" s="14"/>
      <c r="R80" s="20"/>
      <c r="S80" s="20"/>
      <c r="T80" s="20"/>
      <c r="U80" s="14"/>
    </row>
    <row r="81" spans="17:21">
      <c r="Q81" s="14"/>
      <c r="R81" s="17"/>
      <c r="S81" s="20"/>
      <c r="T81" s="20"/>
      <c r="U81" s="14"/>
    </row>
    <row r="82" spans="17:21">
      <c r="Q82" s="14"/>
      <c r="R82" s="17"/>
      <c r="S82" s="20"/>
      <c r="T82" s="20"/>
      <c r="U82" s="14"/>
    </row>
    <row r="83" spans="17:21">
      <c r="Q83" s="14"/>
      <c r="R83" s="17"/>
      <c r="S83" s="20"/>
      <c r="T83" s="20"/>
      <c r="U83" s="14"/>
    </row>
    <row r="84" spans="17:21">
      <c r="Q84" s="8"/>
      <c r="R84" s="8"/>
      <c r="S84" s="8"/>
      <c r="T84" s="34"/>
      <c r="U84" s="8"/>
    </row>
    <row r="85" spans="17:21">
      <c r="Q85" s="14"/>
      <c r="R85" s="13"/>
      <c r="S85" s="12"/>
      <c r="T85" s="12"/>
    </row>
    <row r="86" spans="17:21">
      <c r="Q86" s="14"/>
      <c r="R86" s="13"/>
      <c r="S86" s="12"/>
      <c r="T86" s="12"/>
    </row>
    <row r="87" spans="17:21" ht="17.25" customHeight="1">
      <c r="Q87" s="14"/>
      <c r="R87" s="13"/>
      <c r="S87" s="12"/>
      <c r="T87" s="12"/>
    </row>
    <row r="88" spans="17:21">
      <c r="Q88" s="14"/>
      <c r="R88" s="13"/>
      <c r="S88" s="12"/>
      <c r="T88" s="12"/>
    </row>
    <row r="89" spans="17:21">
      <c r="Q89" s="14"/>
      <c r="R89" s="13"/>
      <c r="S89" s="12"/>
      <c r="T89" s="12"/>
    </row>
    <row r="90" spans="17:21">
      <c r="Q90" s="14"/>
      <c r="R90" s="13"/>
      <c r="S90" s="12"/>
      <c r="T90" s="12"/>
    </row>
    <row r="91" spans="17:21">
      <c r="Q91" s="14"/>
      <c r="R91" s="13"/>
      <c r="S91" s="12"/>
      <c r="T91" s="12"/>
    </row>
    <row r="92" spans="17:21">
      <c r="Q92" s="14"/>
      <c r="R92" s="13"/>
      <c r="S92" s="12"/>
      <c r="T92" s="12"/>
    </row>
    <row r="93" spans="17:21">
      <c r="Q93" s="14"/>
      <c r="R93" s="13"/>
      <c r="S93" s="12"/>
      <c r="T93" s="12"/>
    </row>
    <row r="94" spans="17:21">
      <c r="Q94" s="14"/>
      <c r="R94" s="13"/>
      <c r="S94" s="12"/>
      <c r="T94" s="12"/>
    </row>
    <row r="95" spans="17:21">
      <c r="Q95" s="14"/>
      <c r="R95" s="13"/>
      <c r="S95" s="12"/>
      <c r="T95" s="12"/>
    </row>
    <row r="96" spans="17:21">
      <c r="Q96" s="14"/>
      <c r="R96" s="13"/>
      <c r="S96" s="12"/>
      <c r="T96" s="12"/>
    </row>
    <row r="97" spans="17:20">
      <c r="Q97" s="14"/>
      <c r="R97" s="13"/>
      <c r="S97" s="12"/>
      <c r="T97" s="12"/>
    </row>
    <row r="98" spans="17:20">
      <c r="Q98" s="14"/>
      <c r="R98" s="13"/>
      <c r="S98" s="12"/>
      <c r="T98" s="12"/>
    </row>
    <row r="99" spans="17:20">
      <c r="Q99" s="14"/>
      <c r="R99" s="13"/>
      <c r="S99" s="12"/>
      <c r="T99" s="12"/>
    </row>
    <row r="100" spans="17:20">
      <c r="Q100" s="14"/>
      <c r="R100" s="13"/>
      <c r="S100" s="12"/>
      <c r="T100" s="12"/>
    </row>
    <row r="101" spans="17:20">
      <c r="Q101" s="14"/>
      <c r="R101" s="13"/>
      <c r="S101" s="12"/>
      <c r="T101" s="12"/>
    </row>
    <row r="102" spans="17:20">
      <c r="Q102" s="14"/>
      <c r="R102" s="13"/>
      <c r="S102" s="12"/>
      <c r="T102" s="12"/>
    </row>
    <row r="103" spans="17:20">
      <c r="Q103" s="14"/>
      <c r="R103" s="13"/>
      <c r="S103" s="12"/>
      <c r="T103" s="12"/>
    </row>
    <row r="104" spans="17:20">
      <c r="Q104" s="14"/>
      <c r="R104" s="13"/>
      <c r="S104" s="12"/>
      <c r="T104" s="12"/>
    </row>
    <row r="105" spans="17:20">
      <c r="Q105" s="14"/>
      <c r="R105" s="13"/>
      <c r="S105" s="12"/>
      <c r="T105" s="12"/>
    </row>
    <row r="106" spans="17:20">
      <c r="Q106" s="14"/>
      <c r="R106" s="13"/>
      <c r="S106" s="12"/>
      <c r="T106" s="12"/>
    </row>
    <row r="107" spans="17:20">
      <c r="Q107" s="14"/>
      <c r="R107" s="13"/>
      <c r="S107" s="12"/>
      <c r="T107" s="12"/>
    </row>
    <row r="108" spans="17:20">
      <c r="Q108" s="14"/>
      <c r="R108" s="13"/>
      <c r="S108" s="12"/>
      <c r="T108" s="12"/>
    </row>
    <row r="109" spans="17:20">
      <c r="Q109" s="14"/>
      <c r="R109" s="13"/>
      <c r="S109" s="12"/>
      <c r="T109" s="12"/>
    </row>
    <row r="110" spans="17:20">
      <c r="Q110" s="14"/>
      <c r="R110" s="13"/>
      <c r="S110" s="12"/>
      <c r="T110" s="12"/>
    </row>
    <row r="111" spans="17:20">
      <c r="Q111" s="14"/>
      <c r="R111" s="13"/>
      <c r="S111" s="12"/>
      <c r="T111" s="12"/>
    </row>
    <row r="112" spans="17:20">
      <c r="Q112" s="14"/>
      <c r="R112" s="13"/>
      <c r="S112" s="12"/>
      <c r="T112" s="12"/>
    </row>
    <row r="113" spans="17:20">
      <c r="Q113" s="14"/>
      <c r="R113" s="13"/>
      <c r="S113" s="12"/>
      <c r="T113" s="12"/>
    </row>
    <row r="114" spans="17:20">
      <c r="Q114" s="14"/>
      <c r="R114" s="13"/>
      <c r="S114" s="12"/>
      <c r="T114" s="12"/>
    </row>
    <row r="115" spans="17:20">
      <c r="Q115" s="14"/>
      <c r="R115" s="13"/>
      <c r="S115" s="12"/>
      <c r="T115" s="12"/>
    </row>
    <row r="116" spans="17:20">
      <c r="Q116" s="14"/>
      <c r="R116" s="13"/>
      <c r="S116" s="12"/>
      <c r="T116" s="12"/>
    </row>
    <row r="117" spans="17:20">
      <c r="Q117" s="14"/>
      <c r="R117" s="13"/>
      <c r="S117" s="12"/>
      <c r="T117" s="12"/>
    </row>
    <row r="118" spans="17:20">
      <c r="Q118" s="14"/>
      <c r="R118" s="13"/>
      <c r="S118" s="12"/>
      <c r="T118" s="12"/>
    </row>
    <row r="119" spans="17:20">
      <c r="Q119" s="14"/>
      <c r="R119" s="13"/>
      <c r="S119" s="12"/>
      <c r="T119" s="12"/>
    </row>
    <row r="120" spans="17:20">
      <c r="Q120" s="14"/>
      <c r="R120" s="13"/>
      <c r="S120" s="12"/>
      <c r="T120" s="12"/>
    </row>
    <row r="121" spans="17:20">
      <c r="Q121" s="14"/>
      <c r="R121" s="13"/>
      <c r="S121" s="12"/>
      <c r="T121" s="12"/>
    </row>
    <row r="122" spans="17:20">
      <c r="Q122" s="14"/>
      <c r="R122" s="13"/>
      <c r="S122" s="12"/>
      <c r="T122" s="12"/>
    </row>
    <row r="123" spans="17:20">
      <c r="Q123" s="14"/>
      <c r="R123" s="13"/>
      <c r="S123" s="12"/>
      <c r="T123" s="12"/>
    </row>
    <row r="124" spans="17:20">
      <c r="Q124" s="14"/>
      <c r="R124" s="13"/>
      <c r="S124" s="12"/>
      <c r="T124" s="12"/>
    </row>
    <row r="125" spans="17:20">
      <c r="Q125" s="14"/>
      <c r="R125" s="13"/>
      <c r="S125" s="12"/>
      <c r="T125" s="12"/>
    </row>
    <row r="126" spans="17:20">
      <c r="Q126" s="14"/>
      <c r="R126" s="13"/>
      <c r="S126" s="12"/>
      <c r="T126" s="12"/>
    </row>
    <row r="127" spans="17:20">
      <c r="Q127" s="14"/>
      <c r="R127" s="13"/>
      <c r="S127" s="12"/>
      <c r="T127" s="12"/>
    </row>
    <row r="128" spans="17:20">
      <c r="Q128" s="14"/>
      <c r="R128" s="13"/>
      <c r="S128" s="12"/>
      <c r="T128" s="12"/>
    </row>
    <row r="129" spans="17:21">
      <c r="Q129" s="14"/>
      <c r="R129" s="13"/>
      <c r="S129" s="12"/>
      <c r="T129" s="12"/>
    </row>
    <row r="130" spans="17:21">
      <c r="Q130" s="14"/>
      <c r="R130" s="13"/>
      <c r="S130" s="12"/>
      <c r="T130" s="12"/>
    </row>
    <row r="131" spans="17:21">
      <c r="Q131" s="14"/>
      <c r="R131" s="13"/>
      <c r="S131" s="12"/>
      <c r="T131" s="12"/>
    </row>
    <row r="132" spans="17:21">
      <c r="Q132" s="14"/>
      <c r="R132" s="13"/>
      <c r="S132" s="12"/>
      <c r="T132" s="12"/>
    </row>
    <row r="133" spans="17:21">
      <c r="Q133" s="14"/>
      <c r="R133" s="13"/>
      <c r="S133" s="12"/>
      <c r="T133" s="12"/>
    </row>
    <row r="134" spans="17:21">
      <c r="Q134" s="14"/>
      <c r="R134" s="13"/>
      <c r="S134" s="12"/>
      <c r="T134" s="12"/>
    </row>
    <row r="135" spans="17:21">
      <c r="Q135" s="14"/>
      <c r="R135" s="13"/>
      <c r="S135" s="12"/>
      <c r="T135" s="12"/>
    </row>
    <row r="136" spans="17:21">
      <c r="Q136" s="14"/>
      <c r="R136" s="13"/>
      <c r="S136" s="12"/>
      <c r="T136" s="12"/>
    </row>
    <row r="137" spans="17:21">
      <c r="Q137" s="14"/>
      <c r="R137" s="13"/>
      <c r="S137" s="12"/>
      <c r="T137" s="12"/>
    </row>
    <row r="138" spans="17:21">
      <c r="R138" s="11"/>
      <c r="S138" s="10"/>
      <c r="T138" s="9"/>
      <c r="U138" s="8"/>
    </row>
  </sheetData>
  <mergeCells count="3">
    <mergeCell ref="A24:F24"/>
    <mergeCell ref="A26:C26"/>
    <mergeCell ref="A37:C37"/>
  </mergeCells>
  <hyperlinks>
    <hyperlink ref="A37:C37" location="'ВЫБОР РАЙОНА'!A1" display="Назад к выбору района" xr:uid="{00000000-0004-0000-0A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FFC000"/>
  </sheetPr>
  <dimension ref="A1:N706"/>
  <sheetViews>
    <sheetView showGridLines="0" workbookViewId="0">
      <selection activeCell="I61" sqref="I61:N61"/>
    </sheetView>
  </sheetViews>
  <sheetFormatPr defaultColWidth="9.140625" defaultRowHeight="15"/>
  <cols>
    <col min="1" max="1" width="25.85546875" style="6" customWidth="1"/>
    <col min="2" max="2" width="17" style="6" customWidth="1"/>
    <col min="3" max="3" width="17.140625" style="6" customWidth="1"/>
    <col min="4" max="4" width="18.140625" style="6" customWidth="1"/>
    <col min="5" max="6" width="17.42578125" style="6" customWidth="1"/>
    <col min="7" max="8" width="9.140625" style="6"/>
    <col min="9" max="9" width="9.140625" style="7"/>
    <col min="10" max="10" width="20" style="7" customWidth="1"/>
    <col min="11" max="11" width="23.7109375" style="7" customWidth="1"/>
    <col min="12" max="13" width="9.140625" style="7"/>
    <col min="14" max="14" width="13.140625" style="7" customWidth="1"/>
    <col min="15" max="16384" width="9.140625" style="6"/>
  </cols>
  <sheetData>
    <row r="1" spans="9:14" ht="16.5" thickTop="1" thickBot="1">
      <c r="I1" s="224" t="s">
        <v>37</v>
      </c>
      <c r="J1" s="224" t="s">
        <v>36</v>
      </c>
      <c r="K1" s="224" t="s">
        <v>35</v>
      </c>
      <c r="L1" s="224" t="s">
        <v>34</v>
      </c>
      <c r="M1" s="224" t="s">
        <v>20</v>
      </c>
      <c r="N1" s="224" t="s">
        <v>33</v>
      </c>
    </row>
    <row r="2" spans="9:14" ht="16.5" thickTop="1" thickBot="1">
      <c r="I2" s="187">
        <v>1</v>
      </c>
      <c r="J2" s="211" t="s">
        <v>818</v>
      </c>
      <c r="K2" s="354" t="s">
        <v>843</v>
      </c>
      <c r="L2" s="354" t="s">
        <v>383</v>
      </c>
      <c r="M2" s="354">
        <v>8</v>
      </c>
      <c r="N2" s="211">
        <f t="shared" ref="N2:N28" si="0">M2*36</f>
        <v>288</v>
      </c>
    </row>
    <row r="3" spans="9:14" ht="16.5" thickTop="1" thickBot="1">
      <c r="I3" s="187">
        <v>2</v>
      </c>
      <c r="J3" s="211" t="s">
        <v>818</v>
      </c>
      <c r="K3" s="354" t="s">
        <v>843</v>
      </c>
      <c r="L3" s="354" t="s">
        <v>846</v>
      </c>
      <c r="M3" s="354">
        <v>1</v>
      </c>
      <c r="N3" s="211">
        <f t="shared" si="0"/>
        <v>36</v>
      </c>
    </row>
    <row r="4" spans="9:14" ht="16.5" thickTop="1" thickBot="1">
      <c r="I4" s="187">
        <v>3</v>
      </c>
      <c r="J4" s="211" t="s">
        <v>818</v>
      </c>
      <c r="K4" s="354" t="s">
        <v>843</v>
      </c>
      <c r="L4" s="354" t="s">
        <v>845</v>
      </c>
      <c r="M4" s="354">
        <v>1</v>
      </c>
      <c r="N4" s="211">
        <f t="shared" si="0"/>
        <v>36</v>
      </c>
    </row>
    <row r="5" spans="9:14" ht="16.5" thickTop="1" thickBot="1">
      <c r="I5" s="187">
        <v>4</v>
      </c>
      <c r="J5" s="211" t="s">
        <v>818</v>
      </c>
      <c r="K5" s="354" t="s">
        <v>843</v>
      </c>
      <c r="L5" s="354" t="s">
        <v>844</v>
      </c>
      <c r="M5" s="354">
        <v>1</v>
      </c>
      <c r="N5" s="211">
        <f t="shared" si="0"/>
        <v>36</v>
      </c>
    </row>
    <row r="6" spans="9:14" ht="16.5" thickTop="1" thickBot="1">
      <c r="I6" s="187">
        <v>5</v>
      </c>
      <c r="J6" s="211" t="s">
        <v>818</v>
      </c>
      <c r="K6" s="354" t="s">
        <v>843</v>
      </c>
      <c r="L6" s="354" t="s">
        <v>150</v>
      </c>
      <c r="M6" s="354">
        <v>7</v>
      </c>
      <c r="N6" s="211">
        <f t="shared" si="0"/>
        <v>252</v>
      </c>
    </row>
    <row r="7" spans="9:14" ht="16.5" thickTop="1" thickBot="1">
      <c r="I7" s="187">
        <v>6</v>
      </c>
      <c r="J7" s="211" t="s">
        <v>818</v>
      </c>
      <c r="K7" s="354" t="s">
        <v>843</v>
      </c>
      <c r="L7" s="354">
        <v>50</v>
      </c>
      <c r="M7" s="354">
        <v>8</v>
      </c>
      <c r="N7" s="211">
        <f t="shared" si="0"/>
        <v>288</v>
      </c>
    </row>
    <row r="8" spans="9:14" ht="16.5" thickTop="1" thickBot="1">
      <c r="I8" s="187">
        <v>7</v>
      </c>
      <c r="J8" s="211" t="s">
        <v>818</v>
      </c>
      <c r="K8" s="354" t="s">
        <v>819</v>
      </c>
      <c r="L8" s="354">
        <v>34</v>
      </c>
      <c r="M8" s="354">
        <v>6</v>
      </c>
      <c r="N8" s="211">
        <f t="shared" si="0"/>
        <v>216</v>
      </c>
    </row>
    <row r="9" spans="9:14" ht="16.5" thickTop="1" thickBot="1">
      <c r="I9" s="187">
        <v>8</v>
      </c>
      <c r="J9" s="211" t="s">
        <v>818</v>
      </c>
      <c r="K9" s="354" t="s">
        <v>819</v>
      </c>
      <c r="L9" s="354" t="s">
        <v>842</v>
      </c>
      <c r="M9" s="354">
        <v>8</v>
      </c>
      <c r="N9" s="211">
        <f t="shared" si="0"/>
        <v>288</v>
      </c>
    </row>
    <row r="10" spans="9:14" ht="16.5" thickTop="1" thickBot="1">
      <c r="I10" s="187">
        <v>9</v>
      </c>
      <c r="J10" s="211" t="s">
        <v>818</v>
      </c>
      <c r="K10" s="354" t="s">
        <v>819</v>
      </c>
      <c r="L10" s="354" t="s">
        <v>841</v>
      </c>
      <c r="M10" s="354">
        <v>8</v>
      </c>
      <c r="N10" s="211">
        <f t="shared" si="0"/>
        <v>288</v>
      </c>
    </row>
    <row r="11" spans="9:14" ht="16.5" thickTop="1" thickBot="1">
      <c r="I11" s="187">
        <v>10</v>
      </c>
      <c r="J11" s="211" t="s">
        <v>818</v>
      </c>
      <c r="K11" s="354" t="s">
        <v>819</v>
      </c>
      <c r="L11" s="354" t="s">
        <v>840</v>
      </c>
      <c r="M11" s="354">
        <v>1</v>
      </c>
      <c r="N11" s="211">
        <f t="shared" si="0"/>
        <v>36</v>
      </c>
    </row>
    <row r="12" spans="9:14" ht="16.5" thickTop="1" thickBot="1">
      <c r="I12" s="187">
        <v>11</v>
      </c>
      <c r="J12" s="211" t="s">
        <v>818</v>
      </c>
      <c r="K12" s="354" t="s">
        <v>817</v>
      </c>
      <c r="L12" s="354" t="s">
        <v>184</v>
      </c>
      <c r="M12" s="354">
        <v>3</v>
      </c>
      <c r="N12" s="211">
        <f t="shared" si="0"/>
        <v>108</v>
      </c>
    </row>
    <row r="13" spans="9:14" ht="16.5" thickTop="1" thickBot="1">
      <c r="I13" s="187">
        <v>12</v>
      </c>
      <c r="J13" s="211" t="s">
        <v>818</v>
      </c>
      <c r="K13" s="354" t="s">
        <v>817</v>
      </c>
      <c r="L13" s="354" t="s">
        <v>175</v>
      </c>
      <c r="M13" s="354">
        <v>6</v>
      </c>
      <c r="N13" s="211">
        <f t="shared" si="0"/>
        <v>216</v>
      </c>
    </row>
    <row r="14" spans="9:14" ht="13.5" customHeight="1" thickTop="1" thickBot="1">
      <c r="I14" s="187">
        <v>13</v>
      </c>
      <c r="J14" s="211" t="s">
        <v>818</v>
      </c>
      <c r="K14" s="354" t="s">
        <v>839</v>
      </c>
      <c r="L14" s="354">
        <v>10</v>
      </c>
      <c r="M14" s="354">
        <v>2</v>
      </c>
      <c r="N14" s="211">
        <f t="shared" si="0"/>
        <v>72</v>
      </c>
    </row>
    <row r="15" spans="9:14" ht="16.5" thickTop="1" thickBot="1">
      <c r="I15" s="187">
        <v>14</v>
      </c>
      <c r="J15" s="211" t="s">
        <v>818</v>
      </c>
      <c r="K15" s="354" t="s">
        <v>839</v>
      </c>
      <c r="L15" s="354">
        <v>13</v>
      </c>
      <c r="M15" s="354">
        <v>2</v>
      </c>
      <c r="N15" s="211">
        <f t="shared" si="0"/>
        <v>72</v>
      </c>
    </row>
    <row r="16" spans="9:14" ht="16.5" thickTop="1" thickBot="1">
      <c r="I16" s="187">
        <v>15</v>
      </c>
      <c r="J16" s="211" t="s">
        <v>818</v>
      </c>
      <c r="K16" s="354" t="s">
        <v>839</v>
      </c>
      <c r="L16" s="354">
        <v>51</v>
      </c>
      <c r="M16" s="354">
        <v>2</v>
      </c>
      <c r="N16" s="211">
        <f t="shared" si="0"/>
        <v>72</v>
      </c>
    </row>
    <row r="17" spans="1:14" ht="16.5" thickTop="1" thickBot="1">
      <c r="I17" s="187">
        <v>16</v>
      </c>
      <c r="J17" s="211" t="s">
        <v>818</v>
      </c>
      <c r="K17" s="354" t="s">
        <v>839</v>
      </c>
      <c r="L17" s="354">
        <v>59</v>
      </c>
      <c r="M17" s="354">
        <v>2</v>
      </c>
      <c r="N17" s="211">
        <f t="shared" si="0"/>
        <v>72</v>
      </c>
    </row>
    <row r="18" spans="1:14" ht="16.5" thickTop="1" thickBot="1">
      <c r="I18" s="187">
        <v>17</v>
      </c>
      <c r="J18" s="211" t="s">
        <v>818</v>
      </c>
      <c r="K18" s="354" t="s">
        <v>838</v>
      </c>
      <c r="L18" s="354">
        <v>4</v>
      </c>
      <c r="M18" s="354">
        <v>3</v>
      </c>
      <c r="N18" s="211">
        <f t="shared" si="0"/>
        <v>108</v>
      </c>
    </row>
    <row r="19" spans="1:14" ht="16.5" thickTop="1" thickBot="1">
      <c r="I19" s="187">
        <v>18</v>
      </c>
      <c r="J19" s="211" t="s">
        <v>818</v>
      </c>
      <c r="K19" s="354" t="s">
        <v>838</v>
      </c>
      <c r="L19" s="354">
        <v>5</v>
      </c>
      <c r="M19" s="354">
        <v>1</v>
      </c>
      <c r="N19" s="211">
        <f t="shared" si="0"/>
        <v>36</v>
      </c>
    </row>
    <row r="20" spans="1:14" ht="16.5" thickTop="1" thickBot="1">
      <c r="I20" s="187">
        <v>19</v>
      </c>
      <c r="J20" s="211" t="s">
        <v>818</v>
      </c>
      <c r="K20" s="354" t="s">
        <v>838</v>
      </c>
      <c r="L20" s="354">
        <v>6</v>
      </c>
      <c r="M20" s="354">
        <v>6</v>
      </c>
      <c r="N20" s="211">
        <f t="shared" si="0"/>
        <v>216</v>
      </c>
    </row>
    <row r="21" spans="1:14" ht="16.5" thickTop="1" thickBot="1">
      <c r="I21" s="187">
        <v>20</v>
      </c>
      <c r="J21" s="211" t="s">
        <v>818</v>
      </c>
      <c r="K21" s="354" t="s">
        <v>833</v>
      </c>
      <c r="L21" s="354">
        <v>84</v>
      </c>
      <c r="M21" s="354">
        <v>5</v>
      </c>
      <c r="N21" s="211">
        <f t="shared" si="0"/>
        <v>180</v>
      </c>
    </row>
    <row r="22" spans="1:14" ht="16.5" thickTop="1" thickBot="1">
      <c r="I22" s="187">
        <v>21</v>
      </c>
      <c r="J22" s="211" t="s">
        <v>818</v>
      </c>
      <c r="K22" s="354" t="s">
        <v>833</v>
      </c>
      <c r="L22" s="354" t="s">
        <v>836</v>
      </c>
      <c r="M22" s="354">
        <v>3</v>
      </c>
      <c r="N22" s="211">
        <f t="shared" si="0"/>
        <v>108</v>
      </c>
    </row>
    <row r="23" spans="1:14" ht="16.5" thickTop="1" thickBot="1">
      <c r="I23" s="187">
        <v>22</v>
      </c>
      <c r="J23" s="211" t="s">
        <v>818</v>
      </c>
      <c r="K23" s="354" t="s">
        <v>833</v>
      </c>
      <c r="L23" s="354" t="s">
        <v>835</v>
      </c>
      <c r="M23" s="354">
        <v>2</v>
      </c>
      <c r="N23" s="211">
        <f t="shared" si="0"/>
        <v>72</v>
      </c>
    </row>
    <row r="24" spans="1:14" ht="16.5" thickTop="1" thickBot="1">
      <c r="I24" s="187">
        <v>23</v>
      </c>
      <c r="J24" s="211" t="s">
        <v>818</v>
      </c>
      <c r="K24" s="354" t="s">
        <v>833</v>
      </c>
      <c r="L24" s="354" t="s">
        <v>834</v>
      </c>
      <c r="M24" s="354">
        <v>2</v>
      </c>
      <c r="N24" s="211">
        <f t="shared" si="0"/>
        <v>72</v>
      </c>
    </row>
    <row r="25" spans="1:14" ht="16.5" thickTop="1" thickBot="1">
      <c r="I25" s="187">
        <v>24</v>
      </c>
      <c r="J25" s="211" t="s">
        <v>818</v>
      </c>
      <c r="K25" s="354" t="s">
        <v>833</v>
      </c>
      <c r="L25" s="354">
        <v>88</v>
      </c>
      <c r="M25" s="354">
        <v>1</v>
      </c>
      <c r="N25" s="211">
        <f t="shared" si="0"/>
        <v>36</v>
      </c>
    </row>
    <row r="26" spans="1:14" ht="16.5" thickTop="1" thickBot="1">
      <c r="A26" s="404" t="s">
        <v>837</v>
      </c>
      <c r="B26" s="404"/>
      <c r="C26" s="404"/>
      <c r="D26" s="404"/>
      <c r="E26" s="404"/>
      <c r="F26" s="404"/>
      <c r="I26" s="187">
        <v>25</v>
      </c>
      <c r="J26" s="211" t="s">
        <v>818</v>
      </c>
      <c r="K26" s="354" t="s">
        <v>833</v>
      </c>
      <c r="L26" s="354">
        <v>92</v>
      </c>
      <c r="M26" s="354">
        <v>1</v>
      </c>
      <c r="N26" s="211">
        <f t="shared" si="0"/>
        <v>36</v>
      </c>
    </row>
    <row r="27" spans="1:14" ht="27" customHeight="1" thickTop="1" thickBot="1">
      <c r="A27" s="182" t="s">
        <v>123</v>
      </c>
      <c r="B27" s="182" t="s">
        <v>1041</v>
      </c>
      <c r="C27" s="138" t="s">
        <v>122</v>
      </c>
      <c r="D27" s="182" t="s">
        <v>121</v>
      </c>
      <c r="E27" s="182" t="s">
        <v>120</v>
      </c>
      <c r="F27" s="182" t="s">
        <v>119</v>
      </c>
      <c r="I27" s="187">
        <v>26</v>
      </c>
      <c r="J27" s="211" t="s">
        <v>818</v>
      </c>
      <c r="K27" s="354" t="s">
        <v>833</v>
      </c>
      <c r="L27" s="354">
        <v>96</v>
      </c>
      <c r="M27" s="354">
        <v>3</v>
      </c>
      <c r="N27" s="211">
        <f t="shared" si="0"/>
        <v>108</v>
      </c>
    </row>
    <row r="28" spans="1:14" ht="16.5" thickTop="1" thickBot="1">
      <c r="A28" s="405" t="s">
        <v>117</v>
      </c>
      <c r="B28" s="405"/>
      <c r="C28" s="405"/>
      <c r="D28" s="183">
        <v>750</v>
      </c>
      <c r="E28" s="183">
        <v>420</v>
      </c>
      <c r="F28" s="183">
        <v>250</v>
      </c>
      <c r="I28" s="187">
        <v>27</v>
      </c>
      <c r="J28" s="211" t="s">
        <v>818</v>
      </c>
      <c r="K28" s="354" t="s">
        <v>831</v>
      </c>
      <c r="L28" s="354">
        <v>19</v>
      </c>
      <c r="M28" s="354">
        <v>1</v>
      </c>
      <c r="N28" s="211">
        <f t="shared" si="0"/>
        <v>36</v>
      </c>
    </row>
    <row r="29" spans="1:14" ht="16.5" thickTop="1" thickBot="1">
      <c r="A29" s="184" t="s">
        <v>13</v>
      </c>
      <c r="B29" s="184" t="s">
        <v>1094</v>
      </c>
      <c r="C29" s="185">
        <f>M56</f>
        <v>168</v>
      </c>
      <c r="D29" s="186">
        <f>C29*D28</f>
        <v>126000</v>
      </c>
      <c r="E29" s="186">
        <f>C29*E28</f>
        <v>70560</v>
      </c>
      <c r="F29" s="186">
        <f>C29*F28</f>
        <v>42000</v>
      </c>
      <c r="I29" s="187">
        <v>28</v>
      </c>
      <c r="J29" s="211" t="s">
        <v>818</v>
      </c>
      <c r="K29" s="354" t="s">
        <v>831</v>
      </c>
      <c r="L29" s="354">
        <v>28</v>
      </c>
      <c r="M29" s="354">
        <v>5</v>
      </c>
      <c r="N29" s="211">
        <f t="shared" ref="N29:N55" si="1">M29*36</f>
        <v>180</v>
      </c>
    </row>
    <row r="30" spans="1:14" ht="16.5" thickTop="1" thickBot="1">
      <c r="A30" s="188" t="s">
        <v>5</v>
      </c>
      <c r="B30" s="188"/>
      <c r="C30" s="192">
        <f>SUM(C29:C29)</f>
        <v>168</v>
      </c>
      <c r="D30" s="190">
        <f>SUM(D29:D29)</f>
        <v>126000</v>
      </c>
      <c r="E30" s="190">
        <f>SUM(E29:E29)</f>
        <v>70560</v>
      </c>
      <c r="F30" s="190">
        <f>SUM(F29:F29)</f>
        <v>42000</v>
      </c>
      <c r="I30" s="187">
        <v>29</v>
      </c>
      <c r="J30" s="211" t="s">
        <v>818</v>
      </c>
      <c r="K30" s="354" t="s">
        <v>831</v>
      </c>
      <c r="L30" s="354">
        <v>39</v>
      </c>
      <c r="M30" s="354">
        <v>2</v>
      </c>
      <c r="N30" s="211">
        <f t="shared" si="1"/>
        <v>72</v>
      </c>
    </row>
    <row r="31" spans="1:14" ht="16.5" thickTop="1" thickBot="1">
      <c r="I31" s="187">
        <v>30</v>
      </c>
      <c r="J31" s="211" t="s">
        <v>818</v>
      </c>
      <c r="K31" s="354" t="s">
        <v>831</v>
      </c>
      <c r="L31" s="354" t="s">
        <v>330</v>
      </c>
      <c r="M31" s="354">
        <v>2</v>
      </c>
      <c r="N31" s="211">
        <f t="shared" si="1"/>
        <v>72</v>
      </c>
    </row>
    <row r="32" spans="1:14" ht="27" customHeight="1" thickTop="1" thickBot="1">
      <c r="A32" s="408" t="s">
        <v>117</v>
      </c>
      <c r="B32" s="408"/>
      <c r="C32" s="408"/>
      <c r="D32" s="232">
        <v>1650</v>
      </c>
      <c r="E32" s="232">
        <v>900</v>
      </c>
      <c r="F32" s="232">
        <v>540</v>
      </c>
      <c r="I32" s="187">
        <v>31</v>
      </c>
      <c r="J32" s="211" t="s">
        <v>818</v>
      </c>
      <c r="K32" s="354" t="s">
        <v>831</v>
      </c>
      <c r="L32" s="354" t="s">
        <v>832</v>
      </c>
      <c r="M32" s="354">
        <v>1</v>
      </c>
      <c r="N32" s="211">
        <f t="shared" si="1"/>
        <v>36</v>
      </c>
    </row>
    <row r="33" spans="1:14" ht="17.25" thickTop="1" thickBot="1">
      <c r="A33" s="196" t="s">
        <v>1138</v>
      </c>
      <c r="B33" s="184" t="s">
        <v>1094</v>
      </c>
      <c r="C33" s="236">
        <f>M59</f>
        <v>8</v>
      </c>
      <c r="D33" s="234">
        <f>C33*D32</f>
        <v>13200</v>
      </c>
      <c r="E33" s="234">
        <f>C33*E32</f>
        <v>7200</v>
      </c>
      <c r="F33" s="234">
        <f>C33*F32</f>
        <v>4320</v>
      </c>
      <c r="I33" s="187">
        <v>32</v>
      </c>
      <c r="J33" s="211" t="s">
        <v>818</v>
      </c>
      <c r="K33" s="354" t="s">
        <v>831</v>
      </c>
      <c r="L33" s="354">
        <v>51</v>
      </c>
      <c r="M33" s="354">
        <v>5</v>
      </c>
      <c r="N33" s="211">
        <f t="shared" si="1"/>
        <v>180</v>
      </c>
    </row>
    <row r="34" spans="1:14" ht="17.25" thickTop="1" thickBot="1">
      <c r="A34" s="237" t="s">
        <v>5</v>
      </c>
      <c r="B34" s="237"/>
      <c r="C34" s="238">
        <f>SUM(C33:C33)</f>
        <v>8</v>
      </c>
      <c r="D34" s="239">
        <f>SUM(D33:D33)</f>
        <v>13200</v>
      </c>
      <c r="E34" s="239">
        <f>SUM(E33:E33)</f>
        <v>7200</v>
      </c>
      <c r="F34" s="239">
        <f>SUM(F33:F33)</f>
        <v>4320</v>
      </c>
      <c r="I34" s="187">
        <v>33</v>
      </c>
      <c r="J34" s="211" t="s">
        <v>818</v>
      </c>
      <c r="K34" s="354" t="s">
        <v>830</v>
      </c>
      <c r="L34" s="354">
        <v>9</v>
      </c>
      <c r="M34" s="354">
        <v>1</v>
      </c>
      <c r="N34" s="211">
        <f t="shared" si="1"/>
        <v>36</v>
      </c>
    </row>
    <row r="35" spans="1:14" ht="17.25" thickTop="1" thickBot="1">
      <c r="A35" s="125"/>
      <c r="B35" s="125"/>
      <c r="C35" s="126"/>
      <c r="D35" s="127"/>
      <c r="E35" s="127"/>
      <c r="F35" s="127"/>
      <c r="I35" s="187">
        <v>34</v>
      </c>
      <c r="J35" s="211" t="s">
        <v>818</v>
      </c>
      <c r="K35" s="354" t="s">
        <v>829</v>
      </c>
      <c r="L35" s="354" t="s">
        <v>300</v>
      </c>
      <c r="M35" s="354">
        <v>6</v>
      </c>
      <c r="N35" s="211">
        <f t="shared" si="1"/>
        <v>216</v>
      </c>
    </row>
    <row r="36" spans="1:14" ht="33" thickTop="1" thickBot="1">
      <c r="A36" s="193" t="s">
        <v>123</v>
      </c>
      <c r="B36" s="193" t="s">
        <v>1041</v>
      </c>
      <c r="C36" s="150" t="s">
        <v>1025</v>
      </c>
      <c r="D36" s="158" t="s">
        <v>1180</v>
      </c>
      <c r="E36" s="158" t="s">
        <v>1181</v>
      </c>
      <c r="F36" s="127"/>
      <c r="I36" s="187">
        <v>35</v>
      </c>
      <c r="J36" s="211" t="s">
        <v>818</v>
      </c>
      <c r="K36" s="354" t="s">
        <v>828</v>
      </c>
      <c r="L36" s="354">
        <v>10</v>
      </c>
      <c r="M36" s="354">
        <v>3</v>
      </c>
      <c r="N36" s="211">
        <f t="shared" si="1"/>
        <v>108</v>
      </c>
    </row>
    <row r="37" spans="1:14" ht="17.25" thickTop="1" thickBot="1">
      <c r="A37" s="340" t="s">
        <v>1024</v>
      </c>
      <c r="B37" s="335"/>
      <c r="C37" s="335"/>
      <c r="D37" s="194">
        <v>3000</v>
      </c>
      <c r="E37" s="194">
        <v>2400</v>
      </c>
      <c r="F37" s="127"/>
      <c r="I37" s="187">
        <v>36</v>
      </c>
      <c r="J37" s="211" t="s">
        <v>818</v>
      </c>
      <c r="K37" s="354" t="s">
        <v>828</v>
      </c>
      <c r="L37" s="354">
        <v>8</v>
      </c>
      <c r="M37" s="354">
        <v>3</v>
      </c>
      <c r="N37" s="211">
        <f t="shared" si="1"/>
        <v>108</v>
      </c>
    </row>
    <row r="38" spans="1:14" ht="17.25" thickTop="1" thickBot="1">
      <c r="A38" s="195" t="s">
        <v>1225</v>
      </c>
      <c r="B38" s="196" t="s">
        <v>1042</v>
      </c>
      <c r="C38" s="341">
        <f>M62</f>
        <v>4</v>
      </c>
      <c r="D38" s="198">
        <f>C38*D37</f>
        <v>12000</v>
      </c>
      <c r="E38" s="198">
        <f>C38*E37</f>
        <v>9600</v>
      </c>
      <c r="F38" s="127"/>
      <c r="I38" s="187">
        <v>37</v>
      </c>
      <c r="J38" s="211" t="s">
        <v>818</v>
      </c>
      <c r="K38" s="354" t="s">
        <v>827</v>
      </c>
      <c r="L38" s="354">
        <v>4</v>
      </c>
      <c r="M38" s="354">
        <v>2</v>
      </c>
      <c r="N38" s="211">
        <f t="shared" si="1"/>
        <v>72</v>
      </c>
    </row>
    <row r="39" spans="1:14" ht="17.25" thickTop="1" thickBot="1">
      <c r="A39" s="199" t="s">
        <v>5</v>
      </c>
      <c r="B39" s="199"/>
      <c r="C39" s="235">
        <f>SUM(C37:C38)</f>
        <v>4</v>
      </c>
      <c r="D39" s="194">
        <f>SUM(D38)</f>
        <v>12000</v>
      </c>
      <c r="E39" s="194">
        <f>SUM(E38)</f>
        <v>9600</v>
      </c>
      <c r="I39" s="187">
        <v>38</v>
      </c>
      <c r="J39" s="211" t="s">
        <v>818</v>
      </c>
      <c r="K39" s="354" t="s">
        <v>827</v>
      </c>
      <c r="L39" s="354">
        <v>6</v>
      </c>
      <c r="M39" s="354">
        <v>2</v>
      </c>
      <c r="N39" s="211">
        <f t="shared" si="1"/>
        <v>72</v>
      </c>
    </row>
    <row r="40" spans="1:14" ht="17.25" thickTop="1" thickBot="1">
      <c r="A40" s="199"/>
      <c r="B40" s="199"/>
      <c r="C40" s="123"/>
      <c r="D40" s="104"/>
      <c r="E40" s="104"/>
      <c r="I40" s="187">
        <v>39</v>
      </c>
      <c r="J40" s="211" t="s">
        <v>818</v>
      </c>
      <c r="K40" s="354" t="s">
        <v>826</v>
      </c>
      <c r="L40" s="354">
        <v>6</v>
      </c>
      <c r="M40" s="354">
        <v>2</v>
      </c>
      <c r="N40" s="211">
        <f t="shared" si="1"/>
        <v>72</v>
      </c>
    </row>
    <row r="41" spans="1:14" ht="16.5" thickTop="1" thickBot="1">
      <c r="A41" s="201" t="s">
        <v>1083</v>
      </c>
      <c r="B41" s="202">
        <f>C30+C34+C39</f>
        <v>180</v>
      </c>
      <c r="I41" s="187">
        <v>40</v>
      </c>
      <c r="J41" s="211" t="s">
        <v>818</v>
      </c>
      <c r="K41" s="354" t="s">
        <v>825</v>
      </c>
      <c r="L41" s="354">
        <v>5</v>
      </c>
      <c r="M41" s="354">
        <v>4</v>
      </c>
      <c r="N41" s="211">
        <f t="shared" si="1"/>
        <v>144</v>
      </c>
    </row>
    <row r="42" spans="1:14" ht="16.5" thickTop="1" thickBot="1">
      <c r="I42" s="187">
        <v>41</v>
      </c>
      <c r="J42" s="211" t="s">
        <v>818</v>
      </c>
      <c r="K42" s="354" t="s">
        <v>824</v>
      </c>
      <c r="L42" s="354" t="s">
        <v>205</v>
      </c>
      <c r="M42" s="354">
        <v>2</v>
      </c>
      <c r="N42" s="211">
        <f t="shared" si="1"/>
        <v>72</v>
      </c>
    </row>
    <row r="43" spans="1:14" ht="16.5" thickTop="1" thickBot="1">
      <c r="I43" s="187">
        <v>42</v>
      </c>
      <c r="J43" s="211" t="s">
        <v>818</v>
      </c>
      <c r="K43" s="354" t="s">
        <v>824</v>
      </c>
      <c r="L43" s="354">
        <v>19</v>
      </c>
      <c r="M43" s="354">
        <v>3</v>
      </c>
      <c r="N43" s="211">
        <f t="shared" si="1"/>
        <v>108</v>
      </c>
    </row>
    <row r="44" spans="1:14" ht="16.5" thickTop="1" thickBot="1">
      <c r="A44" s="352" t="s">
        <v>1009</v>
      </c>
      <c r="B44" s="352"/>
      <c r="C44" s="352"/>
      <c r="I44" s="187">
        <v>43</v>
      </c>
      <c r="J44" s="211" t="s">
        <v>818</v>
      </c>
      <c r="K44" s="354" t="s">
        <v>824</v>
      </c>
      <c r="L44" s="354">
        <v>5</v>
      </c>
      <c r="M44" s="354">
        <v>3</v>
      </c>
      <c r="N44" s="211">
        <f t="shared" si="1"/>
        <v>108</v>
      </c>
    </row>
    <row r="45" spans="1:14" ht="16.5" thickTop="1" thickBot="1">
      <c r="I45" s="187">
        <v>44</v>
      </c>
      <c r="J45" s="211" t="s">
        <v>818</v>
      </c>
      <c r="K45" s="354" t="s">
        <v>824</v>
      </c>
      <c r="L45" s="354" t="s">
        <v>823</v>
      </c>
      <c r="M45" s="354">
        <v>5</v>
      </c>
      <c r="N45" s="211">
        <f t="shared" si="1"/>
        <v>180</v>
      </c>
    </row>
    <row r="46" spans="1:14" ht="16.5" thickTop="1" thickBot="1">
      <c r="I46" s="187">
        <v>45</v>
      </c>
      <c r="J46" s="211" t="s">
        <v>818</v>
      </c>
      <c r="K46" s="354" t="s">
        <v>822</v>
      </c>
      <c r="L46" s="354">
        <v>6</v>
      </c>
      <c r="M46" s="354">
        <v>2</v>
      </c>
      <c r="N46" s="211">
        <f t="shared" si="1"/>
        <v>72</v>
      </c>
    </row>
    <row r="47" spans="1:14" ht="16.5" thickTop="1" thickBot="1">
      <c r="I47" s="187">
        <v>46</v>
      </c>
      <c r="J47" s="211" t="s">
        <v>818</v>
      </c>
      <c r="K47" s="354" t="s">
        <v>822</v>
      </c>
      <c r="L47" s="354">
        <v>8</v>
      </c>
      <c r="M47" s="354">
        <v>2</v>
      </c>
      <c r="N47" s="211">
        <f t="shared" si="1"/>
        <v>72</v>
      </c>
    </row>
    <row r="48" spans="1:14" ht="16.5" thickTop="1" thickBot="1">
      <c r="I48" s="187">
        <v>47</v>
      </c>
      <c r="J48" s="211" t="s">
        <v>818</v>
      </c>
      <c r="K48" s="354" t="s">
        <v>821</v>
      </c>
      <c r="L48" s="354">
        <v>9</v>
      </c>
      <c r="M48" s="354">
        <v>2</v>
      </c>
      <c r="N48" s="211">
        <f t="shared" si="1"/>
        <v>72</v>
      </c>
    </row>
    <row r="49" spans="9:14" ht="16.5" thickTop="1" thickBot="1">
      <c r="I49" s="187">
        <v>48</v>
      </c>
      <c r="J49" s="211" t="s">
        <v>818</v>
      </c>
      <c r="K49" s="354" t="s">
        <v>820</v>
      </c>
      <c r="L49" s="354">
        <v>1</v>
      </c>
      <c r="M49" s="354">
        <v>1</v>
      </c>
      <c r="N49" s="211">
        <f t="shared" si="1"/>
        <v>36</v>
      </c>
    </row>
    <row r="50" spans="9:14" ht="16.5" thickTop="1" thickBot="1">
      <c r="I50" s="187">
        <v>49</v>
      </c>
      <c r="J50" s="211" t="s">
        <v>818</v>
      </c>
      <c r="K50" s="354" t="s">
        <v>819</v>
      </c>
      <c r="L50" s="354">
        <v>33</v>
      </c>
      <c r="M50" s="354">
        <v>1</v>
      </c>
      <c r="N50" s="211">
        <f t="shared" si="1"/>
        <v>36</v>
      </c>
    </row>
    <row r="51" spans="9:14" ht="16.5" thickTop="1" thickBot="1">
      <c r="I51" s="187">
        <v>50</v>
      </c>
      <c r="J51" s="211" t="s">
        <v>818</v>
      </c>
      <c r="K51" s="354" t="s">
        <v>819</v>
      </c>
      <c r="L51" s="354" t="s">
        <v>226</v>
      </c>
      <c r="M51" s="354">
        <v>2</v>
      </c>
      <c r="N51" s="211">
        <f t="shared" si="1"/>
        <v>72</v>
      </c>
    </row>
    <row r="52" spans="9:14" ht="16.5" thickTop="1" thickBot="1">
      <c r="I52" s="187">
        <v>51</v>
      </c>
      <c r="J52" s="211" t="s">
        <v>818</v>
      </c>
      <c r="K52" s="354" t="s">
        <v>819</v>
      </c>
      <c r="L52" s="354">
        <v>41</v>
      </c>
      <c r="M52" s="354">
        <v>5</v>
      </c>
      <c r="N52" s="211">
        <f t="shared" si="1"/>
        <v>180</v>
      </c>
    </row>
    <row r="53" spans="9:14" ht="16.5" thickTop="1" thickBot="1">
      <c r="I53" s="187">
        <v>52</v>
      </c>
      <c r="J53" s="211" t="s">
        <v>818</v>
      </c>
      <c r="K53" s="354" t="s">
        <v>817</v>
      </c>
      <c r="L53" s="354">
        <v>14</v>
      </c>
      <c r="M53" s="354">
        <v>4</v>
      </c>
      <c r="N53" s="211">
        <f t="shared" si="1"/>
        <v>144</v>
      </c>
    </row>
    <row r="54" spans="9:14" ht="16.5" thickTop="1" thickBot="1">
      <c r="I54" s="187">
        <v>53</v>
      </c>
      <c r="J54" s="211" t="s">
        <v>818</v>
      </c>
      <c r="K54" s="354" t="s">
        <v>817</v>
      </c>
      <c r="L54" s="354">
        <v>15</v>
      </c>
      <c r="M54" s="354">
        <v>3</v>
      </c>
      <c r="N54" s="211">
        <f t="shared" si="1"/>
        <v>108</v>
      </c>
    </row>
    <row r="55" spans="9:14" ht="16.5" thickTop="1" thickBot="1">
      <c r="I55" s="187">
        <v>54</v>
      </c>
      <c r="J55" s="211" t="s">
        <v>818</v>
      </c>
      <c r="K55" s="354" t="s">
        <v>817</v>
      </c>
      <c r="L55" s="354">
        <v>19</v>
      </c>
      <c r="M55" s="354">
        <v>1</v>
      </c>
      <c r="N55" s="211">
        <f t="shared" si="1"/>
        <v>36</v>
      </c>
    </row>
    <row r="56" spans="9:14" ht="16.5" thickTop="1" thickBot="1">
      <c r="I56" s="187"/>
      <c r="J56" s="344"/>
      <c r="K56" s="344"/>
      <c r="L56" s="344"/>
      <c r="M56" s="228">
        <f>SUM(M2:M55)</f>
        <v>168</v>
      </c>
      <c r="N56" s="228">
        <f>SUM(N2:N55)</f>
        <v>6048</v>
      </c>
    </row>
    <row r="57" spans="9:14" ht="16.5" thickTop="1" thickBot="1">
      <c r="I57" s="355"/>
      <c r="J57" s="356"/>
      <c r="K57" s="356"/>
      <c r="L57" s="357"/>
      <c r="M57" s="356"/>
      <c r="N57" s="356"/>
    </row>
    <row r="58" spans="9:14" ht="16.5" thickTop="1" thickBot="1">
      <c r="I58" s="224" t="s">
        <v>37</v>
      </c>
      <c r="J58" s="224" t="s">
        <v>36</v>
      </c>
      <c r="K58" s="224" t="s">
        <v>35</v>
      </c>
      <c r="L58" s="224" t="s">
        <v>34</v>
      </c>
      <c r="M58" s="224" t="s">
        <v>20</v>
      </c>
      <c r="N58" s="224" t="s">
        <v>33</v>
      </c>
    </row>
    <row r="59" spans="9:14" ht="16.5" thickTop="1" thickBot="1">
      <c r="I59" s="187">
        <v>1</v>
      </c>
      <c r="J59" s="209" t="s">
        <v>1138</v>
      </c>
      <c r="K59" s="209" t="s">
        <v>1140</v>
      </c>
      <c r="L59" s="242" t="s">
        <v>1139</v>
      </c>
      <c r="M59" s="209">
        <v>8</v>
      </c>
      <c r="N59" s="243">
        <v>432</v>
      </c>
    </row>
    <row r="60" spans="9:14" ht="16.5" thickTop="1" thickBot="1">
      <c r="I60" s="355"/>
      <c r="J60" s="356"/>
      <c r="K60" s="356"/>
      <c r="L60" s="357"/>
      <c r="M60" s="356"/>
      <c r="N60" s="356"/>
    </row>
    <row r="61" spans="9:14" ht="33" thickTop="1" thickBot="1">
      <c r="I61" s="224" t="s">
        <v>37</v>
      </c>
      <c r="J61" s="224" t="s">
        <v>36</v>
      </c>
      <c r="K61" s="224" t="s">
        <v>35</v>
      </c>
      <c r="L61" s="224" t="s">
        <v>34</v>
      </c>
      <c r="M61" s="315" t="s">
        <v>1022</v>
      </c>
      <c r="N61" s="224" t="s">
        <v>33</v>
      </c>
    </row>
    <row r="62" spans="9:14" ht="16.5" thickTop="1" thickBot="1">
      <c r="I62" s="187">
        <v>1</v>
      </c>
      <c r="J62" s="342" t="s">
        <v>1225</v>
      </c>
      <c r="K62" s="342" t="s">
        <v>1226</v>
      </c>
      <c r="L62" s="342" t="s">
        <v>253</v>
      </c>
      <c r="M62" s="342">
        <v>4</v>
      </c>
      <c r="N62" s="342">
        <v>140</v>
      </c>
    </row>
    <row r="63" spans="9:14" ht="15.75" thickTop="1">
      <c r="I63" s="55"/>
      <c r="J63" s="55"/>
      <c r="K63" s="55"/>
      <c r="L63" s="55"/>
      <c r="M63" s="358"/>
      <c r="N63" s="55"/>
    </row>
    <row r="64" spans="9:14">
      <c r="I64" s="39"/>
      <c r="J64" s="39"/>
      <c r="K64" s="39"/>
      <c r="L64" s="39"/>
      <c r="M64" s="53"/>
      <c r="N64" s="39"/>
    </row>
    <row r="65" spans="8:14">
      <c r="H65" s="40"/>
      <c r="I65" s="52"/>
      <c r="J65" s="52"/>
      <c r="K65" s="52"/>
      <c r="L65" s="52"/>
      <c r="M65" s="52"/>
      <c r="N65" s="52"/>
    </row>
    <row r="66" spans="8:14">
      <c r="H66" s="40"/>
      <c r="I66" s="39"/>
      <c r="J66" s="44"/>
      <c r="K66" s="43"/>
      <c r="L66" s="42"/>
      <c r="M66" s="42"/>
      <c r="N66" s="39"/>
    </row>
    <row r="67" spans="8:14">
      <c r="H67" s="40"/>
      <c r="I67" s="39"/>
      <c r="J67" s="44"/>
      <c r="K67" s="43"/>
      <c r="L67" s="42"/>
      <c r="M67" s="42"/>
      <c r="N67" s="39"/>
    </row>
    <row r="68" spans="8:14">
      <c r="H68" s="40"/>
      <c r="I68" s="39"/>
      <c r="J68" s="44"/>
      <c r="K68" s="43"/>
      <c r="L68" s="42"/>
      <c r="M68" s="42"/>
      <c r="N68" s="39"/>
    </row>
    <row r="69" spans="8:14">
      <c r="H69" s="40"/>
      <c r="I69" s="39"/>
      <c r="J69" s="44"/>
      <c r="K69" s="43"/>
      <c r="L69" s="42"/>
      <c r="M69" s="42"/>
      <c r="N69" s="39"/>
    </row>
    <row r="70" spans="8:14">
      <c r="H70" s="40"/>
      <c r="I70" s="39"/>
      <c r="J70" s="44"/>
      <c r="K70" s="43"/>
      <c r="L70" s="42"/>
      <c r="M70" s="42"/>
      <c r="N70" s="39"/>
    </row>
    <row r="71" spans="8:14">
      <c r="H71" s="40"/>
      <c r="I71" s="39"/>
      <c r="J71" s="44"/>
      <c r="K71" s="43"/>
      <c r="L71" s="42"/>
      <c r="M71" s="42"/>
      <c r="N71" s="39"/>
    </row>
    <row r="72" spans="8:14">
      <c r="H72" s="40"/>
      <c r="I72" s="39"/>
      <c r="J72" s="44"/>
      <c r="K72" s="43"/>
      <c r="L72" s="42"/>
      <c r="M72" s="42"/>
      <c r="N72" s="39"/>
    </row>
    <row r="73" spans="8:14">
      <c r="H73" s="40"/>
      <c r="I73" s="39"/>
      <c r="J73" s="44"/>
      <c r="K73" s="43"/>
      <c r="L73" s="42"/>
      <c r="M73" s="42"/>
      <c r="N73" s="39"/>
    </row>
    <row r="74" spans="8:14">
      <c r="H74" s="40"/>
      <c r="I74" s="39"/>
      <c r="J74" s="44"/>
      <c r="K74" s="43"/>
      <c r="L74" s="42"/>
      <c r="M74" s="42"/>
      <c r="N74" s="39"/>
    </row>
    <row r="75" spans="8:14">
      <c r="H75" s="40"/>
      <c r="I75" s="39"/>
      <c r="J75" s="44"/>
      <c r="K75" s="43"/>
      <c r="L75" s="42"/>
      <c r="M75" s="42"/>
      <c r="N75" s="39"/>
    </row>
    <row r="76" spans="8:14">
      <c r="H76" s="40"/>
      <c r="I76" s="39"/>
      <c r="J76" s="44"/>
      <c r="K76" s="43"/>
      <c r="L76" s="42"/>
      <c r="M76" s="42"/>
      <c r="N76" s="39"/>
    </row>
    <row r="77" spans="8:14">
      <c r="H77" s="40"/>
      <c r="I77" s="39"/>
      <c r="J77" s="44"/>
      <c r="K77" s="43"/>
      <c r="L77" s="42"/>
      <c r="M77" s="42"/>
      <c r="N77" s="39"/>
    </row>
    <row r="78" spans="8:14">
      <c r="H78" s="40"/>
      <c r="I78" s="39"/>
      <c r="J78" s="44"/>
      <c r="K78" s="43"/>
      <c r="L78" s="42"/>
      <c r="M78" s="42"/>
      <c r="N78" s="39"/>
    </row>
    <row r="79" spans="8:14">
      <c r="H79" s="40"/>
      <c r="I79" s="39"/>
      <c r="J79" s="44"/>
      <c r="K79" s="43"/>
      <c r="L79" s="42"/>
      <c r="M79" s="42"/>
      <c r="N79" s="39"/>
    </row>
    <row r="80" spans="8:14">
      <c r="H80" s="40"/>
      <c r="I80" s="39"/>
      <c r="J80" s="44"/>
      <c r="K80" s="43"/>
      <c r="L80" s="42"/>
      <c r="M80" s="42"/>
      <c r="N80" s="39"/>
    </row>
    <row r="81" spans="8:14">
      <c r="H81" s="40"/>
      <c r="I81" s="40"/>
      <c r="J81" s="44"/>
      <c r="K81" s="43"/>
      <c r="L81" s="42"/>
      <c r="M81" s="42"/>
      <c r="N81" s="39"/>
    </row>
    <row r="82" spans="8:14">
      <c r="H82" s="40"/>
      <c r="I82" s="40"/>
      <c r="J82" s="44"/>
      <c r="K82" s="43"/>
      <c r="L82" s="42"/>
      <c r="M82" s="42"/>
      <c r="N82" s="39"/>
    </row>
    <row r="83" spans="8:14">
      <c r="H83" s="40"/>
      <c r="I83" s="40"/>
      <c r="J83" s="44"/>
      <c r="K83" s="43"/>
      <c r="L83" s="42"/>
      <c r="M83" s="42"/>
      <c r="N83" s="39"/>
    </row>
    <row r="84" spans="8:14">
      <c r="H84" s="40"/>
      <c r="I84" s="40"/>
      <c r="J84" s="44"/>
      <c r="K84" s="43"/>
      <c r="L84" s="42"/>
      <c r="M84" s="42"/>
      <c r="N84" s="39"/>
    </row>
    <row r="85" spans="8:14">
      <c r="H85" s="40"/>
      <c r="I85" s="40"/>
      <c r="J85" s="44"/>
      <c r="K85" s="43"/>
      <c r="L85" s="42"/>
      <c r="M85" s="42"/>
      <c r="N85" s="39"/>
    </row>
    <row r="86" spans="8:14">
      <c r="H86" s="40"/>
      <c r="I86" s="40"/>
      <c r="J86" s="44"/>
      <c r="K86" s="43"/>
      <c r="L86" s="42"/>
      <c r="M86" s="42"/>
      <c r="N86" s="39"/>
    </row>
    <row r="87" spans="8:14">
      <c r="H87" s="40"/>
      <c r="I87" s="40"/>
      <c r="J87" s="44"/>
      <c r="K87" s="43"/>
      <c r="L87" s="42"/>
      <c r="M87" s="42"/>
      <c r="N87" s="39"/>
    </row>
    <row r="88" spans="8:14">
      <c r="H88" s="49"/>
      <c r="I88" s="40"/>
      <c r="J88" s="44"/>
      <c r="K88" s="43"/>
      <c r="L88" s="42"/>
      <c r="M88" s="42"/>
      <c r="N88" s="39"/>
    </row>
    <row r="89" spans="8:14">
      <c r="H89" s="40"/>
      <c r="I89" s="40"/>
      <c r="J89" s="44"/>
      <c r="K89" s="43"/>
      <c r="L89" s="48"/>
      <c r="M89" s="42"/>
      <c r="N89" s="39"/>
    </row>
    <row r="90" spans="8:14">
      <c r="H90" s="40"/>
      <c r="I90" s="40"/>
      <c r="J90" s="44"/>
      <c r="K90" s="43"/>
      <c r="L90" s="42"/>
      <c r="M90" s="42"/>
      <c r="N90" s="39"/>
    </row>
    <row r="91" spans="8:14">
      <c r="H91" s="40"/>
      <c r="I91" s="40"/>
      <c r="J91" s="44"/>
      <c r="K91" s="43"/>
      <c r="L91" s="42"/>
      <c r="M91" s="42"/>
      <c r="N91" s="39"/>
    </row>
    <row r="92" spans="8:14">
      <c r="H92" s="40"/>
      <c r="I92" s="40"/>
      <c r="J92" s="44"/>
      <c r="K92" s="43"/>
      <c r="L92" s="42"/>
      <c r="M92" s="42"/>
      <c r="N92" s="39"/>
    </row>
    <row r="93" spans="8:14">
      <c r="H93" s="40"/>
      <c r="I93" s="40"/>
      <c r="J93" s="44"/>
      <c r="K93" s="43"/>
      <c r="L93" s="42"/>
      <c r="M93" s="42"/>
      <c r="N93" s="39"/>
    </row>
    <row r="94" spans="8:14">
      <c r="H94" s="40"/>
      <c r="I94" s="40"/>
      <c r="J94" s="44"/>
      <c r="K94" s="43"/>
      <c r="L94" s="42"/>
      <c r="M94" s="42"/>
      <c r="N94" s="39"/>
    </row>
    <row r="95" spans="8:14">
      <c r="H95" s="40"/>
      <c r="I95" s="40"/>
      <c r="J95" s="44"/>
      <c r="K95" s="43"/>
      <c r="L95" s="42"/>
      <c r="M95" s="42"/>
      <c r="N95" s="39"/>
    </row>
    <row r="96" spans="8:14">
      <c r="H96" s="40"/>
      <c r="I96" s="40"/>
      <c r="J96" s="44"/>
      <c r="K96" s="43"/>
      <c r="L96" s="42"/>
      <c r="M96" s="42"/>
      <c r="N96" s="39"/>
    </row>
    <row r="97" spans="8:14">
      <c r="H97" s="40"/>
      <c r="I97" s="40"/>
      <c r="J97" s="44"/>
      <c r="K97" s="43"/>
      <c r="L97" s="42"/>
      <c r="M97" s="42"/>
      <c r="N97" s="39"/>
    </row>
    <row r="98" spans="8:14">
      <c r="H98" s="40"/>
      <c r="I98" s="40"/>
      <c r="J98" s="44"/>
      <c r="K98" s="43"/>
      <c r="L98" s="42"/>
      <c r="M98" s="42"/>
      <c r="N98" s="39"/>
    </row>
    <row r="99" spans="8:14">
      <c r="H99" s="40"/>
      <c r="I99" s="40"/>
      <c r="J99" s="44"/>
      <c r="K99" s="43"/>
      <c r="L99" s="42"/>
      <c r="M99" s="42"/>
      <c r="N99" s="39"/>
    </row>
    <row r="100" spans="8:14">
      <c r="H100" s="40"/>
      <c r="I100" s="40"/>
      <c r="J100" s="44"/>
      <c r="K100" s="43"/>
      <c r="L100" s="42"/>
      <c r="M100" s="42"/>
      <c r="N100" s="39"/>
    </row>
    <row r="101" spans="8:14">
      <c r="H101" s="40"/>
      <c r="I101" s="40"/>
      <c r="J101" s="44"/>
      <c r="K101" s="43"/>
      <c r="L101" s="42"/>
      <c r="M101" s="42"/>
      <c r="N101" s="39"/>
    </row>
    <row r="102" spans="8:14">
      <c r="H102" s="40"/>
      <c r="I102" s="40"/>
      <c r="J102" s="44"/>
      <c r="K102" s="43"/>
      <c r="L102" s="42"/>
      <c r="M102" s="42"/>
      <c r="N102" s="39"/>
    </row>
    <row r="103" spans="8:14">
      <c r="H103" s="40"/>
      <c r="I103" s="40"/>
      <c r="J103" s="44"/>
      <c r="K103" s="43"/>
      <c r="L103" s="42"/>
      <c r="M103" s="42"/>
      <c r="N103" s="39"/>
    </row>
    <row r="104" spans="8:14">
      <c r="H104" s="40"/>
      <c r="I104" s="40"/>
      <c r="J104" s="44"/>
      <c r="K104" s="43"/>
      <c r="L104" s="42"/>
      <c r="M104" s="42"/>
      <c r="N104" s="39"/>
    </row>
    <row r="105" spans="8:14">
      <c r="H105" s="40"/>
      <c r="I105" s="40"/>
      <c r="J105" s="44"/>
      <c r="K105" s="43"/>
      <c r="L105" s="42"/>
      <c r="M105" s="42"/>
      <c r="N105" s="39"/>
    </row>
    <row r="106" spans="8:14">
      <c r="H106" s="40"/>
      <c r="I106" s="40"/>
      <c r="J106" s="44"/>
      <c r="K106" s="43"/>
      <c r="L106" s="42"/>
      <c r="M106" s="42"/>
      <c r="N106" s="39"/>
    </row>
    <row r="107" spans="8:14">
      <c r="H107" s="40"/>
      <c r="I107" s="40"/>
      <c r="J107" s="44"/>
      <c r="K107" s="43"/>
      <c r="L107" s="42"/>
      <c r="M107" s="42"/>
      <c r="N107" s="39"/>
    </row>
    <row r="108" spans="8:14">
      <c r="H108" s="40"/>
      <c r="I108" s="40"/>
      <c r="J108" s="44"/>
      <c r="K108" s="43"/>
      <c r="L108" s="42"/>
      <c r="M108" s="42"/>
      <c r="N108" s="39"/>
    </row>
    <row r="109" spans="8:14">
      <c r="H109" s="40"/>
      <c r="I109" s="40"/>
      <c r="J109" s="44"/>
      <c r="K109" s="43"/>
      <c r="L109" s="42"/>
      <c r="M109" s="42"/>
      <c r="N109" s="39"/>
    </row>
    <row r="110" spans="8:14">
      <c r="H110" s="40"/>
      <c r="I110" s="40"/>
      <c r="J110" s="44"/>
      <c r="K110" s="43"/>
      <c r="L110" s="42"/>
      <c r="M110" s="42"/>
      <c r="N110" s="39"/>
    </row>
    <row r="111" spans="8:14">
      <c r="H111" s="40"/>
      <c r="I111" s="40"/>
      <c r="J111" s="44"/>
      <c r="K111" s="43"/>
      <c r="L111" s="42"/>
      <c r="M111" s="42"/>
      <c r="N111" s="39"/>
    </row>
    <row r="112" spans="8:14">
      <c r="H112" s="40"/>
      <c r="I112" s="40"/>
      <c r="J112" s="44"/>
      <c r="K112" s="43"/>
      <c r="L112" s="42"/>
      <c r="M112" s="42"/>
      <c r="N112" s="39"/>
    </row>
    <row r="113" spans="8:14">
      <c r="H113" s="40"/>
      <c r="I113" s="40"/>
      <c r="J113" s="44"/>
      <c r="K113" s="43"/>
      <c r="L113" s="42"/>
      <c r="M113" s="42"/>
      <c r="N113" s="39"/>
    </row>
    <row r="114" spans="8:14">
      <c r="H114" s="40"/>
      <c r="I114" s="40"/>
      <c r="J114" s="44"/>
      <c r="K114" s="43"/>
      <c r="L114" s="42"/>
      <c r="M114" s="42"/>
      <c r="N114" s="39"/>
    </row>
    <row r="115" spans="8:14">
      <c r="H115" s="39"/>
      <c r="I115" s="40"/>
      <c r="J115" s="44"/>
      <c r="K115" s="43"/>
      <c r="L115" s="42"/>
      <c r="M115" s="42"/>
      <c r="N115" s="39"/>
    </row>
    <row r="116" spans="8:14">
      <c r="H116" s="39"/>
      <c r="I116" s="40"/>
      <c r="J116" s="44"/>
      <c r="K116" s="43"/>
      <c r="L116" s="42"/>
      <c r="M116" s="42"/>
      <c r="N116" s="39"/>
    </row>
    <row r="117" spans="8:14">
      <c r="H117" s="39"/>
      <c r="I117" s="40"/>
      <c r="J117" s="44"/>
      <c r="K117" s="43"/>
      <c r="L117" s="42"/>
      <c r="M117" s="42"/>
      <c r="N117" s="39"/>
    </row>
    <row r="118" spans="8:14">
      <c r="H118" s="39"/>
      <c r="I118" s="40"/>
      <c r="J118" s="44"/>
      <c r="K118" s="43"/>
      <c r="L118" s="42"/>
      <c r="M118" s="42"/>
      <c r="N118" s="39"/>
    </row>
    <row r="119" spans="8:14">
      <c r="H119" s="39"/>
      <c r="I119" s="40"/>
      <c r="J119" s="44"/>
      <c r="K119" s="43"/>
      <c r="L119" s="42"/>
      <c r="M119" s="42"/>
      <c r="N119" s="39"/>
    </row>
    <row r="120" spans="8:14">
      <c r="H120" s="39"/>
      <c r="I120" s="40"/>
      <c r="J120" s="44"/>
      <c r="K120" s="43"/>
      <c r="L120" s="42"/>
      <c r="M120" s="42"/>
      <c r="N120" s="39"/>
    </row>
    <row r="121" spans="8:14">
      <c r="H121" s="39"/>
      <c r="I121" s="40"/>
      <c r="J121" s="44"/>
      <c r="K121" s="43"/>
      <c r="L121" s="42"/>
      <c r="M121" s="42"/>
      <c r="N121" s="39"/>
    </row>
    <row r="122" spans="8:14">
      <c r="H122" s="39"/>
      <c r="I122" s="40"/>
      <c r="J122" s="44"/>
      <c r="K122" s="43"/>
      <c r="L122" s="42"/>
      <c r="M122" s="42"/>
      <c r="N122" s="39"/>
    </row>
    <row r="123" spans="8:14">
      <c r="H123" s="39"/>
      <c r="I123" s="40"/>
      <c r="J123" s="44"/>
      <c r="K123" s="43"/>
      <c r="L123" s="42"/>
      <c r="M123" s="42"/>
      <c r="N123" s="39"/>
    </row>
    <row r="124" spans="8:14">
      <c r="H124" s="39"/>
      <c r="I124" s="40"/>
      <c r="J124" s="44"/>
      <c r="K124" s="43"/>
      <c r="L124" s="42"/>
      <c r="M124" s="42"/>
      <c r="N124" s="39"/>
    </row>
    <row r="125" spans="8:14">
      <c r="H125" s="39"/>
      <c r="I125" s="40"/>
      <c r="J125" s="44"/>
      <c r="K125" s="43"/>
      <c r="L125" s="42"/>
      <c r="M125" s="42"/>
      <c r="N125" s="39"/>
    </row>
    <row r="126" spans="8:14">
      <c r="H126" s="39"/>
      <c r="I126" s="40"/>
      <c r="J126" s="44"/>
      <c r="K126" s="43"/>
      <c r="L126" s="42"/>
      <c r="M126" s="42"/>
      <c r="N126" s="39"/>
    </row>
    <row r="127" spans="8:14">
      <c r="H127" s="39"/>
      <c r="I127" s="40"/>
      <c r="J127" s="44"/>
      <c r="K127" s="43"/>
      <c r="L127" s="42"/>
      <c r="M127" s="42"/>
      <c r="N127" s="39"/>
    </row>
    <row r="128" spans="8:14">
      <c r="H128" s="39"/>
      <c r="I128" s="40"/>
      <c r="J128" s="44"/>
      <c r="K128" s="43"/>
      <c r="L128" s="42"/>
      <c r="M128" s="42"/>
      <c r="N128" s="39"/>
    </row>
    <row r="129" spans="8:14">
      <c r="H129" s="39"/>
      <c r="I129" s="40"/>
      <c r="J129" s="44"/>
      <c r="K129" s="43"/>
      <c r="L129" s="42"/>
      <c r="M129" s="42"/>
      <c r="N129" s="39"/>
    </row>
    <row r="130" spans="8:14">
      <c r="H130" s="39"/>
      <c r="I130" s="40"/>
      <c r="J130" s="44"/>
      <c r="K130" s="43"/>
      <c r="L130" s="42"/>
      <c r="M130" s="42"/>
      <c r="N130" s="39"/>
    </row>
    <row r="131" spans="8:14">
      <c r="H131" s="39"/>
      <c r="I131" s="40"/>
      <c r="J131" s="44"/>
      <c r="K131" s="43"/>
      <c r="L131" s="42"/>
      <c r="M131" s="42"/>
      <c r="N131" s="39"/>
    </row>
    <row r="132" spans="8:14">
      <c r="H132" s="39"/>
      <c r="I132" s="40"/>
      <c r="J132" s="44"/>
      <c r="K132" s="43"/>
      <c r="L132" s="42"/>
      <c r="M132" s="42"/>
      <c r="N132" s="39"/>
    </row>
    <row r="133" spans="8:14">
      <c r="H133" s="39"/>
      <c r="I133" s="40"/>
      <c r="J133" s="44"/>
      <c r="K133" s="43"/>
      <c r="L133" s="42"/>
      <c r="M133" s="42"/>
      <c r="N133" s="39"/>
    </row>
    <row r="134" spans="8:14">
      <c r="H134" s="39"/>
      <c r="I134" s="40"/>
      <c r="J134" s="44"/>
      <c r="K134" s="43"/>
      <c r="L134" s="42"/>
      <c r="M134" s="42"/>
      <c r="N134" s="39"/>
    </row>
    <row r="135" spans="8:14">
      <c r="H135" s="39"/>
      <c r="I135" s="40"/>
      <c r="J135" s="44"/>
      <c r="K135" s="43"/>
      <c r="L135" s="42"/>
      <c r="M135" s="42"/>
      <c r="N135" s="39"/>
    </row>
    <row r="136" spans="8:14">
      <c r="H136" s="39"/>
      <c r="I136" s="40"/>
      <c r="J136" s="44"/>
      <c r="K136" s="43"/>
      <c r="L136" s="42"/>
      <c r="M136" s="42"/>
      <c r="N136" s="39"/>
    </row>
    <row r="137" spans="8:14">
      <c r="H137" s="39"/>
      <c r="I137" s="40"/>
      <c r="J137" s="44"/>
      <c r="K137" s="43"/>
      <c r="L137" s="42"/>
      <c r="M137" s="42"/>
      <c r="N137" s="39"/>
    </row>
    <row r="138" spans="8:14">
      <c r="H138" s="39"/>
      <c r="I138" s="40"/>
      <c r="J138" s="44"/>
      <c r="K138" s="43"/>
      <c r="L138" s="42"/>
      <c r="M138" s="42"/>
      <c r="N138" s="39"/>
    </row>
    <row r="139" spans="8:14">
      <c r="H139" s="39"/>
      <c r="I139" s="40"/>
      <c r="J139" s="44"/>
      <c r="K139" s="43"/>
      <c r="L139" s="42"/>
      <c r="M139" s="42"/>
      <c r="N139" s="39"/>
    </row>
    <row r="140" spans="8:14">
      <c r="H140" s="39"/>
      <c r="I140" s="40"/>
      <c r="J140" s="44"/>
      <c r="K140" s="43"/>
      <c r="L140" s="42"/>
      <c r="M140" s="42"/>
      <c r="N140" s="39"/>
    </row>
    <row r="141" spans="8:14">
      <c r="H141" s="39"/>
      <c r="I141" s="40"/>
      <c r="J141" s="44"/>
      <c r="K141" s="43"/>
      <c r="L141" s="42"/>
      <c r="M141" s="42"/>
      <c r="N141" s="39"/>
    </row>
    <row r="142" spans="8:14">
      <c r="H142" s="39"/>
      <c r="I142" s="40"/>
      <c r="J142" s="44"/>
      <c r="K142" s="43"/>
      <c r="L142" s="42"/>
      <c r="M142" s="42"/>
      <c r="N142" s="39"/>
    </row>
    <row r="143" spans="8:14">
      <c r="H143" s="39"/>
      <c r="I143" s="40"/>
      <c r="J143" s="44"/>
      <c r="K143" s="43"/>
      <c r="L143" s="42"/>
      <c r="M143" s="42"/>
      <c r="N143" s="39"/>
    </row>
    <row r="144" spans="8:14">
      <c r="H144" s="39"/>
      <c r="I144" s="40"/>
      <c r="J144" s="44"/>
      <c r="K144" s="43"/>
      <c r="L144" s="42"/>
      <c r="M144" s="42"/>
      <c r="N144" s="39"/>
    </row>
    <row r="145" spans="8:14">
      <c r="H145" s="39"/>
      <c r="I145" s="40"/>
      <c r="J145" s="44"/>
      <c r="K145" s="43"/>
      <c r="L145" s="42"/>
      <c r="M145" s="42"/>
      <c r="N145" s="39"/>
    </row>
    <row r="146" spans="8:14">
      <c r="H146" s="39"/>
      <c r="I146" s="40"/>
      <c r="J146" s="44"/>
      <c r="K146" s="43"/>
      <c r="L146" s="42"/>
      <c r="M146" s="42"/>
      <c r="N146" s="39"/>
    </row>
    <row r="147" spans="8:14">
      <c r="H147" s="39"/>
      <c r="I147" s="40"/>
      <c r="J147" s="44"/>
      <c r="K147" s="43"/>
      <c r="L147" s="42"/>
      <c r="M147" s="42"/>
      <c r="N147" s="39"/>
    </row>
    <row r="148" spans="8:14">
      <c r="H148" s="39"/>
      <c r="I148" s="40"/>
      <c r="J148" s="44"/>
      <c r="K148" s="43"/>
      <c r="L148" s="42"/>
      <c r="M148" s="42"/>
      <c r="N148" s="39"/>
    </row>
    <row r="149" spans="8:14">
      <c r="H149" s="39"/>
      <c r="I149" s="40"/>
      <c r="J149" s="44"/>
      <c r="K149" s="43"/>
      <c r="L149" s="42"/>
      <c r="M149" s="42"/>
      <c r="N149" s="39"/>
    </row>
    <row r="150" spans="8:14">
      <c r="H150" s="39"/>
      <c r="I150" s="40"/>
      <c r="J150" s="39"/>
      <c r="K150" s="44"/>
      <c r="L150" s="76"/>
      <c r="M150" s="77"/>
      <c r="N150" s="35"/>
    </row>
    <row r="151" spans="8:14">
      <c r="H151" s="39"/>
      <c r="I151" s="72"/>
      <c r="J151" s="41"/>
      <c r="K151" s="41"/>
      <c r="L151" s="41"/>
      <c r="M151" s="41"/>
      <c r="N151" s="41"/>
    </row>
    <row r="152" spans="8:14">
      <c r="H152" s="39"/>
      <c r="I152" s="72"/>
      <c r="J152" s="41"/>
      <c r="K152" s="41"/>
      <c r="L152" s="41"/>
      <c r="M152" s="41"/>
      <c r="N152" s="41"/>
    </row>
    <row r="153" spans="8:14">
      <c r="H153" s="39"/>
      <c r="I153" s="72"/>
      <c r="J153" s="41"/>
      <c r="K153" s="41"/>
      <c r="L153" s="41"/>
      <c r="M153" s="41"/>
      <c r="N153" s="41"/>
    </row>
    <row r="154" spans="8:14">
      <c r="H154" s="39"/>
      <c r="I154" s="72"/>
      <c r="J154" s="41"/>
      <c r="K154" s="41"/>
      <c r="L154" s="41"/>
      <c r="M154" s="41"/>
      <c r="N154" s="41"/>
    </row>
    <row r="155" spans="8:14">
      <c r="H155" s="39"/>
      <c r="I155" s="72"/>
      <c r="J155" s="41"/>
      <c r="K155" s="41"/>
      <c r="L155" s="41"/>
      <c r="M155" s="41"/>
      <c r="N155" s="41"/>
    </row>
    <row r="156" spans="8:14">
      <c r="H156" s="39"/>
      <c r="I156" s="72"/>
      <c r="J156" s="41"/>
      <c r="K156" s="41"/>
      <c r="L156" s="41"/>
      <c r="M156" s="41"/>
      <c r="N156" s="41"/>
    </row>
    <row r="157" spans="8:14">
      <c r="H157" s="39"/>
      <c r="I157" s="72"/>
      <c r="J157" s="41"/>
      <c r="K157" s="41"/>
      <c r="L157" s="41"/>
      <c r="M157" s="41"/>
      <c r="N157" s="41"/>
    </row>
    <row r="158" spans="8:14">
      <c r="H158" s="39"/>
      <c r="I158" s="72"/>
      <c r="J158" s="41"/>
      <c r="K158" s="41"/>
      <c r="L158" s="41"/>
      <c r="M158" s="41"/>
      <c r="N158" s="41"/>
    </row>
    <row r="159" spans="8:14">
      <c r="H159" s="78"/>
      <c r="I159" s="72"/>
      <c r="J159" s="41"/>
      <c r="K159" s="41"/>
      <c r="L159" s="41"/>
      <c r="M159" s="41"/>
      <c r="N159" s="41"/>
    </row>
    <row r="160" spans="8:14">
      <c r="H160" s="78"/>
      <c r="I160" s="72"/>
      <c r="J160" s="41"/>
      <c r="K160" s="41"/>
      <c r="L160" s="41"/>
      <c r="M160" s="41"/>
      <c r="N160" s="41"/>
    </row>
    <row r="161" spans="8:14">
      <c r="H161" s="78"/>
      <c r="I161" s="72"/>
      <c r="J161" s="41"/>
      <c r="K161" s="41"/>
      <c r="L161" s="41"/>
      <c r="M161" s="41"/>
      <c r="N161" s="41"/>
    </row>
    <row r="162" spans="8:14">
      <c r="H162" s="78"/>
      <c r="I162" s="72"/>
      <c r="J162" s="41"/>
      <c r="K162" s="41"/>
      <c r="L162" s="41"/>
      <c r="M162" s="41"/>
      <c r="N162" s="41"/>
    </row>
    <row r="163" spans="8:14">
      <c r="H163" s="78"/>
      <c r="I163" s="72"/>
      <c r="J163" s="41"/>
      <c r="K163" s="41"/>
      <c r="L163" s="41"/>
      <c r="M163" s="41"/>
      <c r="N163" s="41"/>
    </row>
    <row r="164" spans="8:14">
      <c r="H164" s="78"/>
      <c r="I164" s="72"/>
      <c r="J164" s="41"/>
      <c r="K164" s="41"/>
      <c r="L164" s="41"/>
      <c r="M164" s="41"/>
      <c r="N164" s="41"/>
    </row>
    <row r="165" spans="8:14">
      <c r="H165" s="78"/>
      <c r="I165" s="72"/>
      <c r="J165" s="41"/>
      <c r="K165" s="41"/>
      <c r="L165" s="41"/>
      <c r="M165" s="41"/>
      <c r="N165" s="41"/>
    </row>
    <row r="166" spans="8:14">
      <c r="H166" s="78"/>
      <c r="I166" s="72"/>
      <c r="J166" s="41"/>
      <c r="K166" s="41"/>
      <c r="L166" s="41"/>
      <c r="M166" s="41"/>
      <c r="N166" s="41"/>
    </row>
    <row r="167" spans="8:14">
      <c r="H167" s="78"/>
      <c r="I167" s="72"/>
      <c r="J167" s="41"/>
      <c r="K167" s="41"/>
      <c r="L167" s="41"/>
      <c r="M167" s="41"/>
      <c r="N167" s="41"/>
    </row>
    <row r="168" spans="8:14">
      <c r="H168" s="78"/>
      <c r="I168" s="72"/>
      <c r="J168" s="41"/>
      <c r="K168" s="41"/>
      <c r="L168" s="41"/>
      <c r="M168" s="41"/>
      <c r="N168" s="41"/>
    </row>
    <row r="169" spans="8:14">
      <c r="H169" s="78"/>
      <c r="I169" s="72"/>
      <c r="J169" s="41"/>
      <c r="K169" s="41"/>
      <c r="L169" s="41"/>
      <c r="M169" s="41"/>
      <c r="N169" s="41"/>
    </row>
    <row r="170" spans="8:14">
      <c r="H170" s="78"/>
      <c r="I170" s="72"/>
      <c r="J170" s="41"/>
      <c r="K170" s="41"/>
      <c r="L170" s="41"/>
      <c r="M170" s="41"/>
      <c r="N170" s="41"/>
    </row>
    <row r="171" spans="8:14">
      <c r="H171" s="78"/>
      <c r="I171" s="72"/>
      <c r="J171" s="41"/>
      <c r="K171" s="41"/>
      <c r="L171" s="41"/>
      <c r="M171" s="41"/>
      <c r="N171" s="41"/>
    </row>
    <row r="172" spans="8:14">
      <c r="H172" s="78"/>
      <c r="I172" s="72"/>
      <c r="J172" s="41"/>
      <c r="K172" s="41"/>
      <c r="L172" s="41"/>
      <c r="M172" s="41"/>
      <c r="N172" s="41"/>
    </row>
    <row r="173" spans="8:14">
      <c r="H173" s="78"/>
      <c r="I173" s="72"/>
      <c r="J173" s="41"/>
      <c r="K173" s="41"/>
      <c r="L173" s="41"/>
      <c r="M173" s="41"/>
      <c r="N173" s="41"/>
    </row>
    <row r="174" spans="8:14">
      <c r="H174" s="78"/>
      <c r="I174" s="72"/>
      <c r="J174" s="41"/>
      <c r="K174" s="41"/>
      <c r="L174" s="41"/>
      <c r="M174" s="41"/>
      <c r="N174" s="41"/>
    </row>
    <row r="175" spans="8:14">
      <c r="H175" s="78"/>
      <c r="I175" s="72"/>
      <c r="J175" s="41"/>
      <c r="K175" s="41"/>
      <c r="L175" s="41"/>
      <c r="M175" s="41"/>
      <c r="N175" s="41"/>
    </row>
    <row r="176" spans="8:14">
      <c r="H176" s="78"/>
      <c r="I176" s="72"/>
      <c r="J176" s="41"/>
      <c r="K176" s="41"/>
      <c r="L176" s="41"/>
      <c r="M176" s="41"/>
      <c r="N176" s="41"/>
    </row>
    <row r="177" spans="8:14">
      <c r="H177" s="78"/>
      <c r="I177" s="72"/>
      <c r="J177" s="41"/>
      <c r="K177" s="41"/>
      <c r="L177" s="41"/>
      <c r="M177" s="41"/>
      <c r="N177" s="41"/>
    </row>
    <row r="178" spans="8:14">
      <c r="H178" s="78"/>
      <c r="I178" s="72"/>
      <c r="J178" s="41"/>
      <c r="K178" s="41"/>
      <c r="L178" s="41"/>
      <c r="M178" s="41"/>
      <c r="N178" s="41"/>
    </row>
    <row r="179" spans="8:14">
      <c r="H179" s="78"/>
      <c r="I179" s="72"/>
      <c r="J179" s="41"/>
      <c r="K179" s="41"/>
      <c r="L179" s="41"/>
      <c r="M179" s="41"/>
      <c r="N179" s="41"/>
    </row>
    <row r="180" spans="8:14">
      <c r="H180" s="78"/>
      <c r="I180" s="72"/>
      <c r="J180" s="41"/>
      <c r="K180" s="41"/>
      <c r="L180" s="41"/>
      <c r="M180" s="41"/>
      <c r="N180" s="41"/>
    </row>
    <row r="181" spans="8:14">
      <c r="H181" s="78"/>
      <c r="I181" s="72"/>
      <c r="J181" s="41"/>
      <c r="K181" s="41"/>
      <c r="L181" s="41"/>
      <c r="M181" s="41"/>
      <c r="N181" s="41"/>
    </row>
    <row r="182" spans="8:14">
      <c r="H182" s="78"/>
      <c r="I182" s="72"/>
      <c r="J182" s="41"/>
      <c r="K182" s="41"/>
      <c r="L182" s="41"/>
      <c r="M182" s="41"/>
      <c r="N182" s="41"/>
    </row>
    <row r="183" spans="8:14">
      <c r="H183" s="78"/>
      <c r="I183" s="72"/>
      <c r="J183" s="41"/>
      <c r="K183" s="41"/>
      <c r="L183" s="41"/>
      <c r="M183" s="41"/>
      <c r="N183" s="41"/>
    </row>
    <row r="184" spans="8:14">
      <c r="H184" s="78"/>
      <c r="I184" s="72"/>
      <c r="J184" s="41"/>
      <c r="K184" s="41"/>
      <c r="L184" s="41"/>
      <c r="M184" s="41"/>
      <c r="N184" s="41"/>
    </row>
    <row r="185" spans="8:14">
      <c r="H185" s="78"/>
      <c r="I185" s="72"/>
      <c r="J185" s="41"/>
      <c r="K185" s="41"/>
      <c r="L185" s="41"/>
      <c r="M185" s="41"/>
      <c r="N185" s="41"/>
    </row>
    <row r="186" spans="8:14">
      <c r="H186" s="78"/>
      <c r="I186" s="72"/>
      <c r="J186" s="41"/>
      <c r="K186" s="41"/>
      <c r="L186" s="41"/>
      <c r="M186" s="41"/>
      <c r="N186" s="41"/>
    </row>
    <row r="187" spans="8:14">
      <c r="H187" s="78"/>
      <c r="I187" s="72"/>
      <c r="J187" s="41"/>
      <c r="K187" s="41"/>
      <c r="L187" s="41"/>
      <c r="M187" s="41"/>
      <c r="N187" s="41"/>
    </row>
    <row r="188" spans="8:14">
      <c r="H188" s="78"/>
      <c r="I188" s="72"/>
      <c r="J188" s="41"/>
      <c r="K188" s="41"/>
      <c r="L188" s="41"/>
      <c r="M188" s="41"/>
      <c r="N188" s="41"/>
    </row>
    <row r="189" spans="8:14">
      <c r="H189" s="78"/>
      <c r="I189" s="72"/>
      <c r="J189" s="41"/>
      <c r="K189" s="41"/>
      <c r="L189" s="41"/>
      <c r="M189" s="41"/>
      <c r="N189" s="41"/>
    </row>
    <row r="190" spans="8:14">
      <c r="H190" s="78"/>
      <c r="I190" s="72"/>
      <c r="J190" s="41"/>
      <c r="K190" s="41"/>
      <c r="L190" s="41"/>
      <c r="M190" s="41"/>
      <c r="N190" s="41"/>
    </row>
    <row r="191" spans="8:14">
      <c r="H191" s="78"/>
      <c r="I191" s="72"/>
      <c r="J191" s="41"/>
      <c r="K191" s="41"/>
      <c r="L191" s="41"/>
      <c r="M191" s="41"/>
      <c r="N191" s="41"/>
    </row>
    <row r="192" spans="8:14">
      <c r="H192" s="78"/>
      <c r="I192" s="72"/>
      <c r="J192" s="41"/>
      <c r="K192" s="41"/>
      <c r="L192" s="41"/>
      <c r="M192" s="41"/>
      <c r="N192" s="41"/>
    </row>
    <row r="193" spans="8:14">
      <c r="H193" s="78"/>
      <c r="I193" s="72"/>
      <c r="J193" s="41"/>
      <c r="K193" s="41"/>
      <c r="L193" s="41"/>
      <c r="M193" s="41"/>
      <c r="N193" s="41"/>
    </row>
    <row r="194" spans="8:14">
      <c r="H194" s="78"/>
      <c r="I194" s="72"/>
      <c r="J194" s="41"/>
      <c r="K194" s="41"/>
      <c r="L194" s="41"/>
      <c r="M194" s="41"/>
      <c r="N194" s="41"/>
    </row>
    <row r="195" spans="8:14">
      <c r="H195" s="78"/>
      <c r="I195" s="72"/>
      <c r="J195" s="41"/>
      <c r="K195" s="41"/>
      <c r="L195" s="41"/>
      <c r="M195" s="41"/>
      <c r="N195" s="41"/>
    </row>
    <row r="196" spans="8:14">
      <c r="H196" s="78"/>
      <c r="I196" s="72"/>
      <c r="J196" s="41"/>
      <c r="K196" s="41"/>
      <c r="L196" s="41"/>
      <c r="M196" s="41"/>
      <c r="N196" s="41"/>
    </row>
    <row r="197" spans="8:14">
      <c r="H197" s="78"/>
      <c r="I197" s="72"/>
      <c r="J197" s="41"/>
      <c r="K197" s="41"/>
      <c r="L197" s="41"/>
      <c r="M197" s="41"/>
      <c r="N197" s="41"/>
    </row>
    <row r="198" spans="8:14">
      <c r="H198" s="78"/>
      <c r="I198" s="72"/>
      <c r="J198" s="41"/>
      <c r="K198" s="41"/>
      <c r="L198" s="41"/>
      <c r="M198" s="41"/>
      <c r="N198" s="41"/>
    </row>
    <row r="199" spans="8:14">
      <c r="H199" s="78"/>
      <c r="I199" s="72"/>
      <c r="J199" s="41"/>
      <c r="K199" s="41"/>
      <c r="L199" s="41"/>
      <c r="M199" s="41"/>
      <c r="N199" s="41"/>
    </row>
    <row r="200" spans="8:14">
      <c r="H200" s="78"/>
      <c r="I200" s="72"/>
      <c r="J200" s="41"/>
      <c r="K200" s="41"/>
      <c r="L200" s="41"/>
      <c r="M200" s="41"/>
      <c r="N200" s="41"/>
    </row>
    <row r="201" spans="8:14">
      <c r="H201" s="78"/>
      <c r="I201" s="72"/>
      <c r="J201" s="41"/>
      <c r="K201" s="41"/>
      <c r="L201" s="41"/>
      <c r="M201" s="41"/>
      <c r="N201" s="41"/>
    </row>
    <row r="202" spans="8:14">
      <c r="H202" s="78"/>
      <c r="I202" s="72"/>
      <c r="J202" s="41"/>
      <c r="K202" s="41"/>
      <c r="L202" s="41"/>
      <c r="M202" s="41"/>
      <c r="N202" s="41"/>
    </row>
    <row r="203" spans="8:14">
      <c r="H203" s="78"/>
      <c r="I203" s="72"/>
      <c r="J203" s="41"/>
      <c r="K203" s="41"/>
      <c r="L203" s="41"/>
      <c r="M203" s="41"/>
      <c r="N203" s="41"/>
    </row>
    <row r="204" spans="8:14">
      <c r="H204" s="78"/>
      <c r="I204" s="72"/>
      <c r="J204" s="41"/>
      <c r="K204" s="41"/>
      <c r="L204" s="41"/>
      <c r="M204" s="41"/>
      <c r="N204" s="41"/>
    </row>
    <row r="205" spans="8:14">
      <c r="H205" s="78"/>
      <c r="I205" s="72"/>
      <c r="J205" s="41"/>
      <c r="K205" s="41"/>
      <c r="L205" s="41"/>
      <c r="M205" s="41"/>
      <c r="N205" s="41"/>
    </row>
    <row r="206" spans="8:14">
      <c r="H206" s="78"/>
      <c r="I206" s="72"/>
      <c r="J206" s="41"/>
      <c r="K206" s="41"/>
      <c r="L206" s="41"/>
      <c r="M206" s="41"/>
      <c r="N206" s="41"/>
    </row>
    <row r="207" spans="8:14">
      <c r="H207" s="78"/>
      <c r="I207" s="72"/>
      <c r="J207" s="41"/>
      <c r="K207" s="41"/>
      <c r="L207" s="41"/>
      <c r="M207" s="41"/>
      <c r="N207" s="41"/>
    </row>
    <row r="208" spans="8:14">
      <c r="H208" s="78"/>
      <c r="I208" s="72"/>
      <c r="J208" s="41"/>
      <c r="K208" s="41"/>
      <c r="L208" s="41"/>
      <c r="M208" s="41"/>
      <c r="N208" s="41"/>
    </row>
    <row r="209" spans="8:14">
      <c r="H209" s="78"/>
      <c r="I209" s="72"/>
      <c r="J209" s="41"/>
      <c r="K209" s="41"/>
      <c r="L209" s="41"/>
      <c r="M209" s="41"/>
      <c r="N209" s="41"/>
    </row>
    <row r="210" spans="8:14">
      <c r="H210" s="78"/>
      <c r="I210" s="72"/>
      <c r="J210" s="41"/>
      <c r="K210" s="41"/>
      <c r="L210" s="41"/>
      <c r="M210" s="41"/>
      <c r="N210" s="41"/>
    </row>
    <row r="211" spans="8:14">
      <c r="H211" s="78"/>
      <c r="I211" s="72"/>
      <c r="J211" s="41"/>
      <c r="K211" s="41"/>
      <c r="L211" s="41"/>
      <c r="M211" s="41"/>
      <c r="N211" s="41"/>
    </row>
    <row r="212" spans="8:14">
      <c r="H212" s="78"/>
      <c r="I212" s="72"/>
      <c r="J212" s="41"/>
      <c r="K212" s="41"/>
      <c r="L212" s="41"/>
      <c r="M212" s="41"/>
      <c r="N212" s="41"/>
    </row>
    <row r="213" spans="8:14">
      <c r="H213" s="78"/>
      <c r="I213" s="72"/>
      <c r="J213" s="41"/>
      <c r="K213" s="41"/>
      <c r="L213" s="41"/>
      <c r="M213" s="41"/>
      <c r="N213" s="41"/>
    </row>
    <row r="214" spans="8:14">
      <c r="H214" s="78"/>
      <c r="I214" s="72"/>
      <c r="J214" s="41"/>
      <c r="K214" s="41"/>
      <c r="L214" s="41"/>
      <c r="M214" s="41"/>
      <c r="N214" s="41"/>
    </row>
    <row r="215" spans="8:14">
      <c r="H215" s="78"/>
      <c r="I215" s="72"/>
      <c r="J215" s="41"/>
      <c r="K215" s="41"/>
      <c r="L215" s="41"/>
      <c r="M215" s="41"/>
      <c r="N215" s="41"/>
    </row>
    <row r="216" spans="8:14">
      <c r="H216" s="78"/>
      <c r="I216" s="72"/>
      <c r="J216" s="41"/>
      <c r="K216" s="41"/>
      <c r="L216" s="41"/>
      <c r="M216" s="41"/>
      <c r="N216" s="41"/>
    </row>
    <row r="217" spans="8:14">
      <c r="H217" s="78"/>
      <c r="I217" s="72"/>
      <c r="J217" s="41"/>
      <c r="K217" s="41"/>
      <c r="L217" s="41"/>
      <c r="M217" s="41"/>
      <c r="N217" s="41"/>
    </row>
    <row r="218" spans="8:14">
      <c r="H218" s="78"/>
      <c r="I218" s="72"/>
      <c r="J218" s="41"/>
      <c r="K218" s="41"/>
      <c r="L218" s="41"/>
      <c r="M218" s="41"/>
      <c r="N218" s="41"/>
    </row>
    <row r="219" spans="8:14">
      <c r="H219" s="78"/>
      <c r="I219" s="72"/>
      <c r="J219" s="41"/>
      <c r="K219" s="41"/>
      <c r="L219" s="41"/>
      <c r="M219" s="41"/>
      <c r="N219" s="41"/>
    </row>
    <row r="220" spans="8:14">
      <c r="H220" s="78"/>
      <c r="I220" s="72"/>
      <c r="J220" s="41"/>
      <c r="K220" s="41"/>
      <c r="L220" s="41"/>
      <c r="M220" s="41"/>
      <c r="N220" s="41"/>
    </row>
    <row r="221" spans="8:14">
      <c r="H221" s="78"/>
      <c r="I221" s="72"/>
      <c r="J221" s="41"/>
      <c r="K221" s="41"/>
      <c r="L221" s="41"/>
      <c r="M221" s="41"/>
      <c r="N221" s="41"/>
    </row>
    <row r="222" spans="8:14">
      <c r="H222" s="78"/>
      <c r="I222" s="72"/>
      <c r="J222" s="41"/>
      <c r="K222" s="41"/>
      <c r="L222" s="41"/>
      <c r="M222" s="41"/>
      <c r="N222" s="41"/>
    </row>
    <row r="223" spans="8:14">
      <c r="H223" s="78"/>
      <c r="I223" s="72"/>
      <c r="J223" s="41"/>
      <c r="K223" s="41"/>
      <c r="L223" s="41"/>
      <c r="M223" s="41"/>
      <c r="N223" s="41"/>
    </row>
    <row r="224" spans="8:14">
      <c r="H224" s="78"/>
      <c r="I224" s="72"/>
      <c r="J224" s="41"/>
      <c r="K224" s="41"/>
      <c r="L224" s="41"/>
      <c r="M224" s="41"/>
      <c r="N224" s="41"/>
    </row>
    <row r="225" spans="8:14">
      <c r="H225" s="78"/>
      <c r="I225" s="72"/>
      <c r="J225" s="41"/>
      <c r="K225" s="41"/>
      <c r="L225" s="41"/>
      <c r="M225" s="41"/>
      <c r="N225" s="41"/>
    </row>
    <row r="226" spans="8:14">
      <c r="H226" s="78"/>
      <c r="I226" s="72"/>
      <c r="J226" s="41"/>
      <c r="K226" s="41"/>
      <c r="L226" s="41"/>
      <c r="M226" s="41"/>
      <c r="N226" s="41"/>
    </row>
    <row r="227" spans="8:14">
      <c r="H227" s="78"/>
      <c r="I227" s="72"/>
      <c r="J227" s="41"/>
      <c r="K227" s="41"/>
      <c r="L227" s="41"/>
      <c r="M227" s="41"/>
      <c r="N227" s="41"/>
    </row>
    <row r="228" spans="8:14">
      <c r="H228" s="78"/>
      <c r="I228" s="72"/>
      <c r="J228" s="41"/>
      <c r="K228" s="41"/>
      <c r="L228" s="41"/>
      <c r="M228" s="41"/>
      <c r="N228" s="41"/>
    </row>
    <row r="229" spans="8:14">
      <c r="H229" s="78"/>
      <c r="I229" s="72"/>
      <c r="J229" s="41"/>
      <c r="K229" s="41"/>
      <c r="L229" s="41"/>
      <c r="M229" s="41"/>
      <c r="N229" s="41"/>
    </row>
    <row r="230" spans="8:14">
      <c r="H230" s="78"/>
      <c r="I230" s="72"/>
      <c r="J230" s="41"/>
      <c r="K230" s="41"/>
      <c r="L230" s="41"/>
      <c r="M230" s="41"/>
      <c r="N230" s="41"/>
    </row>
    <row r="231" spans="8:14">
      <c r="H231" s="78"/>
      <c r="I231" s="72"/>
      <c r="J231" s="41"/>
      <c r="K231" s="41"/>
      <c r="L231" s="41"/>
      <c r="M231" s="41"/>
      <c r="N231" s="41"/>
    </row>
    <row r="232" spans="8:14">
      <c r="H232" s="78"/>
      <c r="I232" s="72"/>
      <c r="J232" s="41"/>
      <c r="K232" s="41"/>
      <c r="L232" s="41"/>
      <c r="M232" s="41"/>
      <c r="N232" s="41"/>
    </row>
    <row r="233" spans="8:14">
      <c r="H233" s="78"/>
      <c r="I233" s="72"/>
      <c r="J233" s="41"/>
      <c r="K233" s="41"/>
      <c r="L233" s="41"/>
      <c r="M233" s="41"/>
      <c r="N233" s="41"/>
    </row>
    <row r="234" spans="8:14">
      <c r="H234" s="78"/>
      <c r="I234" s="72"/>
      <c r="J234" s="41"/>
      <c r="K234" s="41"/>
      <c r="L234" s="41"/>
      <c r="M234" s="41"/>
      <c r="N234" s="41"/>
    </row>
    <row r="235" spans="8:14">
      <c r="H235" s="78"/>
      <c r="I235" s="72"/>
      <c r="J235" s="41"/>
      <c r="K235" s="41"/>
      <c r="L235" s="41"/>
      <c r="M235" s="41"/>
      <c r="N235" s="41"/>
    </row>
    <row r="236" spans="8:14">
      <c r="H236" s="78"/>
      <c r="I236" s="72"/>
      <c r="J236" s="41"/>
      <c r="K236" s="41"/>
      <c r="L236" s="41"/>
      <c r="M236" s="41"/>
      <c r="N236" s="41"/>
    </row>
    <row r="237" spans="8:14">
      <c r="H237" s="78"/>
      <c r="I237" s="72"/>
      <c r="J237" s="41"/>
      <c r="K237" s="41"/>
      <c r="L237" s="41"/>
      <c r="M237" s="41"/>
      <c r="N237" s="41"/>
    </row>
    <row r="238" spans="8:14">
      <c r="H238" s="78"/>
      <c r="I238" s="72"/>
      <c r="J238" s="41"/>
      <c r="K238" s="41"/>
      <c r="L238" s="41"/>
      <c r="M238" s="41"/>
      <c r="N238" s="41"/>
    </row>
    <row r="239" spans="8:14">
      <c r="H239" s="78"/>
      <c r="I239" s="72"/>
      <c r="J239" s="41"/>
      <c r="K239" s="41"/>
      <c r="L239" s="41"/>
      <c r="M239" s="41"/>
      <c r="N239" s="41"/>
    </row>
    <row r="240" spans="8:14">
      <c r="H240" s="78"/>
      <c r="I240" s="72"/>
      <c r="J240" s="41"/>
      <c r="K240" s="41"/>
      <c r="L240" s="41"/>
      <c r="M240" s="41"/>
      <c r="N240" s="41"/>
    </row>
    <row r="241" spans="8:14">
      <c r="H241" s="78"/>
      <c r="I241" s="72"/>
      <c r="J241" s="41"/>
      <c r="K241" s="41"/>
      <c r="L241" s="41"/>
      <c r="M241" s="41"/>
      <c r="N241" s="41"/>
    </row>
    <row r="242" spans="8:14">
      <c r="H242" s="78"/>
      <c r="I242" s="72"/>
      <c r="J242" s="41"/>
      <c r="K242" s="41"/>
      <c r="L242" s="41"/>
      <c r="M242" s="41"/>
      <c r="N242" s="41"/>
    </row>
    <row r="243" spans="8:14">
      <c r="H243" s="78"/>
      <c r="I243" s="72"/>
      <c r="J243" s="41"/>
      <c r="K243" s="41"/>
      <c r="L243" s="41"/>
      <c r="M243" s="41"/>
      <c r="N243" s="41"/>
    </row>
    <row r="244" spans="8:14">
      <c r="H244" s="78"/>
      <c r="I244" s="72"/>
      <c r="J244" s="41"/>
      <c r="K244" s="41"/>
      <c r="L244" s="41"/>
      <c r="M244" s="41"/>
      <c r="N244" s="41"/>
    </row>
    <row r="245" spans="8:14">
      <c r="H245" s="78"/>
      <c r="I245" s="72"/>
      <c r="J245" s="41"/>
      <c r="K245" s="41"/>
      <c r="L245" s="41"/>
      <c r="M245" s="41"/>
      <c r="N245" s="41"/>
    </row>
    <row r="246" spans="8:14">
      <c r="H246" s="78"/>
      <c r="I246" s="72"/>
      <c r="J246" s="41"/>
      <c r="K246" s="41"/>
      <c r="L246" s="41"/>
      <c r="M246" s="41"/>
      <c r="N246" s="41"/>
    </row>
    <row r="247" spans="8:14">
      <c r="H247" s="78"/>
      <c r="I247" s="72"/>
      <c r="J247" s="41"/>
      <c r="K247" s="41"/>
      <c r="L247" s="41"/>
      <c r="M247" s="41"/>
      <c r="N247" s="41"/>
    </row>
    <row r="248" spans="8:14">
      <c r="H248" s="78"/>
      <c r="I248" s="72"/>
      <c r="J248" s="41"/>
      <c r="K248" s="41"/>
      <c r="L248" s="41"/>
      <c r="M248" s="41"/>
      <c r="N248" s="41"/>
    </row>
    <row r="249" spans="8:14">
      <c r="H249" s="78"/>
      <c r="I249" s="72"/>
      <c r="J249" s="41"/>
      <c r="K249" s="41"/>
      <c r="L249" s="41"/>
      <c r="M249" s="41"/>
      <c r="N249" s="41"/>
    </row>
    <row r="250" spans="8:14">
      <c r="H250" s="78"/>
      <c r="I250" s="72"/>
      <c r="J250" s="41"/>
      <c r="K250" s="41"/>
      <c r="L250" s="41"/>
      <c r="M250" s="41"/>
      <c r="N250" s="41"/>
    </row>
    <row r="251" spans="8:14">
      <c r="H251" s="78"/>
      <c r="I251" s="72"/>
      <c r="J251" s="41"/>
      <c r="K251" s="41"/>
      <c r="L251" s="41"/>
      <c r="M251" s="41"/>
      <c r="N251" s="41"/>
    </row>
    <row r="252" spans="8:14">
      <c r="H252" s="78"/>
      <c r="I252" s="72"/>
      <c r="J252" s="41"/>
      <c r="K252" s="41"/>
      <c r="L252" s="41"/>
      <c r="M252" s="41"/>
      <c r="N252" s="41"/>
    </row>
    <row r="253" spans="8:14">
      <c r="H253" s="78"/>
      <c r="I253" s="72"/>
      <c r="J253" s="41"/>
      <c r="K253" s="41"/>
      <c r="L253" s="41"/>
      <c r="M253" s="41"/>
      <c r="N253" s="41"/>
    </row>
    <row r="254" spans="8:14">
      <c r="H254" s="78"/>
      <c r="I254" s="72"/>
      <c r="J254" s="41"/>
      <c r="K254" s="41"/>
      <c r="L254" s="41"/>
      <c r="M254" s="41"/>
      <c r="N254" s="41"/>
    </row>
    <row r="255" spans="8:14">
      <c r="H255" s="78"/>
      <c r="I255" s="72"/>
      <c r="J255" s="41"/>
      <c r="K255" s="41"/>
      <c r="L255" s="41"/>
      <c r="M255" s="41"/>
      <c r="N255" s="41"/>
    </row>
    <row r="256" spans="8:14">
      <c r="H256" s="78"/>
      <c r="I256" s="72"/>
      <c r="J256" s="41"/>
      <c r="K256" s="41"/>
      <c r="L256" s="41"/>
      <c r="M256" s="41"/>
      <c r="N256" s="41"/>
    </row>
    <row r="257" spans="8:14">
      <c r="H257" s="78"/>
      <c r="I257" s="72"/>
      <c r="J257" s="41"/>
      <c r="K257" s="41"/>
      <c r="L257" s="41"/>
      <c r="M257" s="41"/>
      <c r="N257" s="41"/>
    </row>
    <row r="258" spans="8:14">
      <c r="H258" s="78"/>
      <c r="I258" s="72"/>
      <c r="J258" s="41"/>
      <c r="K258" s="41"/>
      <c r="L258" s="41"/>
      <c r="M258" s="41"/>
      <c r="N258" s="41"/>
    </row>
    <row r="259" spans="8:14">
      <c r="H259" s="78"/>
      <c r="I259" s="72"/>
      <c r="J259" s="41"/>
      <c r="K259" s="41"/>
      <c r="L259" s="41"/>
      <c r="M259" s="41"/>
      <c r="N259" s="41"/>
    </row>
    <row r="260" spans="8:14">
      <c r="H260" s="78"/>
      <c r="I260" s="72"/>
      <c r="J260" s="41"/>
      <c r="K260" s="41"/>
      <c r="L260" s="41"/>
      <c r="M260" s="41"/>
      <c r="N260" s="41"/>
    </row>
    <row r="261" spans="8:14">
      <c r="H261" s="78"/>
      <c r="I261" s="72"/>
      <c r="J261" s="41"/>
      <c r="K261" s="41"/>
      <c r="L261" s="41"/>
      <c r="M261" s="41"/>
      <c r="N261" s="41"/>
    </row>
    <row r="262" spans="8:14">
      <c r="H262" s="78"/>
      <c r="I262" s="72"/>
      <c r="J262" s="41"/>
      <c r="K262" s="41"/>
      <c r="L262" s="41"/>
      <c r="M262" s="41"/>
      <c r="N262" s="41"/>
    </row>
    <row r="263" spans="8:14">
      <c r="H263" s="78"/>
      <c r="I263" s="72"/>
      <c r="J263" s="41"/>
      <c r="K263" s="41"/>
      <c r="L263" s="41"/>
      <c r="M263" s="41"/>
      <c r="N263" s="41"/>
    </row>
    <row r="264" spans="8:14">
      <c r="H264" s="78"/>
      <c r="I264" s="72"/>
      <c r="J264" s="41"/>
      <c r="K264" s="41"/>
      <c r="L264" s="41"/>
      <c r="M264" s="41"/>
      <c r="N264" s="41"/>
    </row>
    <row r="265" spans="8:14">
      <c r="H265" s="78"/>
      <c r="I265" s="72"/>
      <c r="J265" s="41"/>
      <c r="K265" s="41"/>
      <c r="L265" s="41"/>
      <c r="M265" s="41"/>
      <c r="N265" s="41"/>
    </row>
    <row r="266" spans="8:14">
      <c r="H266" s="78"/>
      <c r="I266" s="72"/>
      <c r="J266" s="41"/>
      <c r="K266" s="41"/>
      <c r="L266" s="41"/>
      <c r="M266" s="41"/>
      <c r="N266" s="41"/>
    </row>
    <row r="267" spans="8:14">
      <c r="H267" s="78"/>
      <c r="I267" s="72"/>
      <c r="J267" s="41"/>
      <c r="K267" s="41"/>
      <c r="L267" s="41"/>
      <c r="M267" s="41"/>
      <c r="N267" s="41"/>
    </row>
    <row r="268" spans="8:14">
      <c r="H268" s="78"/>
      <c r="I268" s="72"/>
      <c r="J268" s="41"/>
      <c r="K268" s="41"/>
      <c r="L268" s="41"/>
      <c r="M268" s="41"/>
      <c r="N268" s="41"/>
    </row>
    <row r="269" spans="8:14">
      <c r="H269" s="78"/>
      <c r="I269" s="72"/>
      <c r="J269" s="41"/>
      <c r="K269" s="41"/>
      <c r="L269" s="41"/>
      <c r="M269" s="41"/>
      <c r="N269" s="41"/>
    </row>
    <row r="270" spans="8:14">
      <c r="H270" s="78"/>
      <c r="I270" s="72"/>
      <c r="J270" s="41"/>
      <c r="K270" s="41"/>
      <c r="L270" s="41"/>
      <c r="M270" s="41"/>
      <c r="N270" s="41"/>
    </row>
    <row r="271" spans="8:14">
      <c r="H271" s="78"/>
      <c r="I271" s="72"/>
      <c r="J271" s="41"/>
      <c r="K271" s="41"/>
      <c r="L271" s="41"/>
      <c r="M271" s="41"/>
      <c r="N271" s="41"/>
    </row>
    <row r="272" spans="8:14">
      <c r="H272" s="78"/>
      <c r="N272" s="73"/>
    </row>
    <row r="273" spans="8:14">
      <c r="H273" s="78"/>
      <c r="N273" s="73"/>
    </row>
    <row r="274" spans="8:14">
      <c r="H274" s="78"/>
      <c r="N274" s="73"/>
    </row>
    <row r="275" spans="8:14">
      <c r="H275" s="78"/>
      <c r="N275" s="73"/>
    </row>
    <row r="276" spans="8:14">
      <c r="H276" s="78"/>
      <c r="N276" s="73"/>
    </row>
    <row r="277" spans="8:14">
      <c r="H277" s="78"/>
      <c r="N277" s="73"/>
    </row>
    <row r="278" spans="8:14">
      <c r="H278" s="78"/>
      <c r="N278" s="73"/>
    </row>
    <row r="279" spans="8:14">
      <c r="H279" s="78"/>
      <c r="N279" s="73"/>
    </row>
    <row r="280" spans="8:14">
      <c r="H280" s="78"/>
      <c r="N280" s="73"/>
    </row>
    <row r="281" spans="8:14">
      <c r="H281" s="78"/>
      <c r="N281" s="73"/>
    </row>
    <row r="282" spans="8:14">
      <c r="H282" s="78"/>
      <c r="N282" s="73"/>
    </row>
    <row r="283" spans="8:14">
      <c r="H283" s="78"/>
      <c r="N283" s="73"/>
    </row>
    <row r="284" spans="8:14">
      <c r="H284" s="78"/>
      <c r="N284" s="73"/>
    </row>
    <row r="285" spans="8:14">
      <c r="H285" s="79"/>
      <c r="N285" s="73"/>
    </row>
    <row r="286" spans="8:14">
      <c r="H286" s="79"/>
      <c r="N286" s="73"/>
    </row>
    <row r="287" spans="8:14">
      <c r="H287" s="79"/>
      <c r="N287" s="73"/>
    </row>
    <row r="288" spans="8:14">
      <c r="H288" s="79"/>
      <c r="N288" s="73"/>
    </row>
    <row r="289" spans="8:14">
      <c r="H289" s="79"/>
      <c r="N289" s="73"/>
    </row>
    <row r="290" spans="8:14">
      <c r="H290" s="79"/>
      <c r="N290" s="73"/>
    </row>
    <row r="291" spans="8:14">
      <c r="H291" s="79"/>
      <c r="N291" s="73"/>
    </row>
    <row r="292" spans="8:14">
      <c r="H292" s="79"/>
      <c r="N292" s="73"/>
    </row>
    <row r="293" spans="8:14">
      <c r="H293" s="79"/>
      <c r="N293" s="73"/>
    </row>
    <row r="294" spans="8:14">
      <c r="H294" s="79"/>
      <c r="N294" s="73"/>
    </row>
    <row r="295" spans="8:14">
      <c r="H295" s="79"/>
      <c r="N295" s="73"/>
    </row>
    <row r="296" spans="8:14">
      <c r="H296" s="79"/>
      <c r="N296" s="73"/>
    </row>
    <row r="297" spans="8:14">
      <c r="H297" s="79"/>
      <c r="N297" s="73"/>
    </row>
    <row r="298" spans="8:14">
      <c r="H298" s="79"/>
      <c r="N298" s="73"/>
    </row>
    <row r="299" spans="8:14">
      <c r="H299" s="79"/>
      <c r="N299" s="73"/>
    </row>
    <row r="300" spans="8:14">
      <c r="H300" s="79"/>
      <c r="N300" s="73"/>
    </row>
    <row r="301" spans="8:14">
      <c r="H301" s="79"/>
      <c r="N301" s="73"/>
    </row>
    <row r="302" spans="8:14">
      <c r="H302" s="79"/>
      <c r="N302" s="73"/>
    </row>
    <row r="303" spans="8:14">
      <c r="H303" s="79"/>
      <c r="N303" s="73"/>
    </row>
    <row r="304" spans="8:14">
      <c r="H304" s="79"/>
      <c r="N304" s="73"/>
    </row>
    <row r="305" spans="8:14">
      <c r="H305" s="79"/>
      <c r="N305" s="73"/>
    </row>
    <row r="306" spans="8:14">
      <c r="H306" s="79"/>
      <c r="N306" s="73"/>
    </row>
    <row r="307" spans="8:14">
      <c r="H307" s="79"/>
      <c r="N307" s="73"/>
    </row>
    <row r="308" spans="8:14">
      <c r="H308" s="79"/>
      <c r="N308" s="73"/>
    </row>
    <row r="309" spans="8:14">
      <c r="H309" s="79"/>
      <c r="N309" s="73"/>
    </row>
    <row r="310" spans="8:14">
      <c r="H310" s="79"/>
      <c r="N310" s="73"/>
    </row>
    <row r="311" spans="8:14">
      <c r="H311" s="79"/>
      <c r="N311" s="73"/>
    </row>
    <row r="312" spans="8:14">
      <c r="H312" s="79"/>
      <c r="N312" s="73"/>
    </row>
    <row r="313" spans="8:14">
      <c r="H313" s="79"/>
      <c r="N313" s="73"/>
    </row>
    <row r="314" spans="8:14">
      <c r="H314" s="79"/>
      <c r="N314" s="73"/>
    </row>
    <row r="315" spans="8:14">
      <c r="H315" s="79"/>
      <c r="N315" s="73"/>
    </row>
    <row r="316" spans="8:14">
      <c r="H316" s="79"/>
      <c r="N316" s="73"/>
    </row>
    <row r="317" spans="8:14">
      <c r="H317" s="79"/>
      <c r="N317" s="73"/>
    </row>
    <row r="318" spans="8:14">
      <c r="H318" s="79"/>
      <c r="N318" s="73"/>
    </row>
    <row r="319" spans="8:14">
      <c r="H319" s="79"/>
      <c r="N319" s="73"/>
    </row>
    <row r="320" spans="8:14">
      <c r="H320" s="79"/>
      <c r="N320" s="73"/>
    </row>
    <row r="321" spans="8:14">
      <c r="H321" s="79"/>
      <c r="N321" s="73"/>
    </row>
    <row r="322" spans="8:14">
      <c r="H322" s="79"/>
      <c r="N322" s="73"/>
    </row>
    <row r="323" spans="8:14">
      <c r="H323" s="79"/>
      <c r="N323" s="73"/>
    </row>
    <row r="324" spans="8:14">
      <c r="H324" s="79"/>
      <c r="N324" s="73"/>
    </row>
    <row r="325" spans="8:14">
      <c r="H325" s="79"/>
      <c r="N325" s="73"/>
    </row>
    <row r="326" spans="8:14">
      <c r="H326" s="79"/>
      <c r="N326" s="73"/>
    </row>
    <row r="327" spans="8:14">
      <c r="H327" s="79"/>
      <c r="N327" s="73"/>
    </row>
    <row r="328" spans="8:14">
      <c r="H328" s="79"/>
      <c r="N328" s="73"/>
    </row>
    <row r="329" spans="8:14">
      <c r="H329" s="79"/>
      <c r="N329" s="73"/>
    </row>
    <row r="330" spans="8:14">
      <c r="H330" s="79"/>
      <c r="N330" s="73"/>
    </row>
    <row r="331" spans="8:14">
      <c r="H331" s="79"/>
      <c r="N331" s="73"/>
    </row>
    <row r="332" spans="8:14">
      <c r="H332" s="79"/>
      <c r="N332" s="73"/>
    </row>
    <row r="333" spans="8:14">
      <c r="H333" s="79"/>
      <c r="N333" s="73"/>
    </row>
    <row r="334" spans="8:14">
      <c r="H334" s="79"/>
      <c r="N334" s="73"/>
    </row>
    <row r="335" spans="8:14">
      <c r="H335" s="79"/>
      <c r="N335" s="73"/>
    </row>
    <row r="336" spans="8:14">
      <c r="H336" s="79"/>
      <c r="N336" s="73"/>
    </row>
    <row r="337" spans="8:14">
      <c r="H337" s="79"/>
      <c r="N337" s="73"/>
    </row>
    <row r="338" spans="8:14">
      <c r="H338" s="79"/>
      <c r="N338" s="73"/>
    </row>
    <row r="339" spans="8:14">
      <c r="H339" s="79"/>
      <c r="N339" s="73"/>
    </row>
    <row r="340" spans="8:14">
      <c r="H340" s="79"/>
      <c r="N340" s="73"/>
    </row>
    <row r="341" spans="8:14">
      <c r="H341" s="79"/>
      <c r="N341" s="73"/>
    </row>
    <row r="342" spans="8:14">
      <c r="H342" s="79"/>
      <c r="N342" s="73"/>
    </row>
    <row r="343" spans="8:14">
      <c r="H343" s="79"/>
      <c r="N343" s="73"/>
    </row>
    <row r="344" spans="8:14">
      <c r="H344" s="79"/>
      <c r="N344" s="73"/>
    </row>
    <row r="345" spans="8:14">
      <c r="H345" s="79"/>
      <c r="N345" s="73"/>
    </row>
    <row r="346" spans="8:14">
      <c r="H346" s="79"/>
      <c r="N346" s="73"/>
    </row>
    <row r="347" spans="8:14">
      <c r="H347" s="79"/>
      <c r="N347" s="73"/>
    </row>
    <row r="348" spans="8:14">
      <c r="H348" s="79"/>
      <c r="N348" s="73"/>
    </row>
    <row r="349" spans="8:14">
      <c r="H349" s="79"/>
      <c r="N349" s="73"/>
    </row>
    <row r="350" spans="8:14">
      <c r="H350" s="79"/>
      <c r="N350" s="73"/>
    </row>
    <row r="351" spans="8:14">
      <c r="H351" s="79"/>
      <c r="N351" s="73"/>
    </row>
    <row r="352" spans="8:14">
      <c r="H352" s="79"/>
      <c r="N352" s="73"/>
    </row>
    <row r="353" spans="8:14">
      <c r="H353" s="79"/>
      <c r="N353" s="73"/>
    </row>
    <row r="354" spans="8:14">
      <c r="H354" s="79"/>
      <c r="N354" s="73"/>
    </row>
    <row r="355" spans="8:14">
      <c r="H355" s="79"/>
      <c r="N355" s="73"/>
    </row>
    <row r="356" spans="8:14">
      <c r="H356" s="79"/>
      <c r="N356" s="73"/>
    </row>
    <row r="357" spans="8:14">
      <c r="H357" s="79"/>
      <c r="N357" s="73"/>
    </row>
    <row r="358" spans="8:14">
      <c r="H358" s="79"/>
      <c r="N358" s="73"/>
    </row>
    <row r="359" spans="8:14">
      <c r="H359" s="79"/>
      <c r="N359" s="73"/>
    </row>
    <row r="360" spans="8:14">
      <c r="H360" s="79"/>
      <c r="N360" s="73"/>
    </row>
    <row r="361" spans="8:14">
      <c r="H361" s="79"/>
      <c r="N361" s="73"/>
    </row>
    <row r="362" spans="8:14">
      <c r="H362" s="79"/>
      <c r="N362" s="73"/>
    </row>
    <row r="363" spans="8:14">
      <c r="H363" s="79"/>
      <c r="N363" s="73"/>
    </row>
    <row r="364" spans="8:14">
      <c r="H364" s="79"/>
      <c r="N364" s="73"/>
    </row>
    <row r="365" spans="8:14">
      <c r="H365" s="79"/>
      <c r="N365" s="73"/>
    </row>
    <row r="366" spans="8:14">
      <c r="H366" s="79"/>
      <c r="N366" s="73"/>
    </row>
    <row r="367" spans="8:14">
      <c r="H367" s="79"/>
      <c r="N367" s="73"/>
    </row>
    <row r="368" spans="8:14">
      <c r="H368" s="79"/>
      <c r="N368" s="73"/>
    </row>
    <row r="369" spans="8:14">
      <c r="H369" s="79"/>
      <c r="N369" s="73"/>
    </row>
    <row r="370" spans="8:14">
      <c r="H370" s="79"/>
      <c r="N370" s="73"/>
    </row>
    <row r="371" spans="8:14">
      <c r="H371" s="79"/>
      <c r="N371" s="73"/>
    </row>
    <row r="372" spans="8:14">
      <c r="H372" s="79"/>
      <c r="N372" s="73"/>
    </row>
    <row r="373" spans="8:14">
      <c r="H373" s="79"/>
      <c r="N373" s="73"/>
    </row>
    <row r="374" spans="8:14">
      <c r="H374" s="79"/>
      <c r="N374" s="73"/>
    </row>
    <row r="375" spans="8:14">
      <c r="H375" s="79"/>
      <c r="N375" s="73"/>
    </row>
    <row r="376" spans="8:14">
      <c r="H376" s="79"/>
      <c r="N376" s="73"/>
    </row>
    <row r="377" spans="8:14">
      <c r="H377" s="79"/>
      <c r="N377" s="73"/>
    </row>
    <row r="378" spans="8:14">
      <c r="H378" s="79"/>
      <c r="N378" s="73"/>
    </row>
    <row r="379" spans="8:14">
      <c r="H379" s="79"/>
      <c r="N379" s="73"/>
    </row>
    <row r="380" spans="8:14">
      <c r="H380" s="79"/>
      <c r="N380" s="73"/>
    </row>
    <row r="381" spans="8:14">
      <c r="H381" s="79"/>
      <c r="N381" s="73"/>
    </row>
    <row r="382" spans="8:14">
      <c r="H382" s="79"/>
      <c r="N382" s="73"/>
    </row>
    <row r="383" spans="8:14">
      <c r="H383" s="79"/>
      <c r="N383" s="73"/>
    </row>
    <row r="384" spans="8:14">
      <c r="H384" s="79"/>
      <c r="N384" s="73"/>
    </row>
    <row r="385" spans="8:14">
      <c r="H385" s="79"/>
      <c r="N385" s="73"/>
    </row>
    <row r="386" spans="8:14">
      <c r="H386" s="79"/>
      <c r="N386" s="73"/>
    </row>
    <row r="387" spans="8:14">
      <c r="H387" s="79"/>
      <c r="N387" s="73"/>
    </row>
    <row r="388" spans="8:14">
      <c r="H388" s="79"/>
      <c r="N388" s="73"/>
    </row>
    <row r="389" spans="8:14">
      <c r="H389" s="79"/>
      <c r="N389" s="73"/>
    </row>
    <row r="390" spans="8:14">
      <c r="H390" s="79"/>
      <c r="N390" s="73"/>
    </row>
    <row r="391" spans="8:14">
      <c r="H391" s="79"/>
      <c r="N391" s="73"/>
    </row>
    <row r="392" spans="8:14">
      <c r="H392" s="79"/>
      <c r="N392" s="73"/>
    </row>
    <row r="393" spans="8:14">
      <c r="H393" s="79"/>
      <c r="N393" s="73"/>
    </row>
    <row r="394" spans="8:14">
      <c r="H394" s="79"/>
      <c r="N394" s="73"/>
    </row>
    <row r="395" spans="8:14">
      <c r="H395" s="79"/>
      <c r="N395" s="73"/>
    </row>
    <row r="396" spans="8:14">
      <c r="H396" s="79"/>
      <c r="N396" s="73"/>
    </row>
    <row r="397" spans="8:14">
      <c r="H397" s="79"/>
      <c r="N397" s="73"/>
    </row>
    <row r="398" spans="8:14">
      <c r="H398" s="79"/>
      <c r="N398" s="73"/>
    </row>
    <row r="399" spans="8:14">
      <c r="H399" s="79"/>
      <c r="N399" s="73"/>
    </row>
    <row r="400" spans="8:14">
      <c r="H400" s="79"/>
      <c r="N400" s="73"/>
    </row>
    <row r="401" spans="8:14">
      <c r="H401" s="79"/>
      <c r="N401" s="73"/>
    </row>
    <row r="402" spans="8:14">
      <c r="H402" s="79"/>
      <c r="N402" s="73"/>
    </row>
    <row r="403" spans="8:14">
      <c r="H403" s="79"/>
      <c r="N403" s="73"/>
    </row>
    <row r="404" spans="8:14">
      <c r="H404" s="79"/>
      <c r="N404" s="73"/>
    </row>
    <row r="405" spans="8:14">
      <c r="H405" s="79"/>
      <c r="N405" s="73"/>
    </row>
    <row r="406" spans="8:14">
      <c r="H406" s="79"/>
      <c r="N406" s="73"/>
    </row>
    <row r="407" spans="8:14">
      <c r="H407" s="79"/>
      <c r="N407" s="73"/>
    </row>
    <row r="408" spans="8:14">
      <c r="H408" s="79"/>
      <c r="N408" s="73"/>
    </row>
    <row r="409" spans="8:14">
      <c r="H409" s="79"/>
      <c r="N409" s="73"/>
    </row>
    <row r="410" spans="8:14">
      <c r="H410" s="79"/>
      <c r="N410" s="73"/>
    </row>
    <row r="411" spans="8:14">
      <c r="H411" s="79"/>
      <c r="N411" s="73"/>
    </row>
    <row r="412" spans="8:14">
      <c r="H412" s="79"/>
      <c r="N412" s="73"/>
    </row>
    <row r="413" spans="8:14">
      <c r="H413" s="79"/>
      <c r="N413" s="73"/>
    </row>
    <row r="414" spans="8:14">
      <c r="H414" s="79"/>
      <c r="N414" s="73"/>
    </row>
    <row r="415" spans="8:14">
      <c r="H415" s="79"/>
      <c r="N415" s="73"/>
    </row>
    <row r="416" spans="8:14">
      <c r="H416" s="79"/>
      <c r="N416" s="73"/>
    </row>
    <row r="417" spans="8:14">
      <c r="H417" s="79"/>
      <c r="N417" s="73"/>
    </row>
    <row r="418" spans="8:14">
      <c r="H418" s="79"/>
      <c r="N418" s="73"/>
    </row>
    <row r="419" spans="8:14">
      <c r="H419" s="79"/>
      <c r="N419" s="73"/>
    </row>
    <row r="420" spans="8:14">
      <c r="H420" s="79"/>
      <c r="N420" s="73"/>
    </row>
    <row r="421" spans="8:14">
      <c r="H421" s="79"/>
      <c r="N421" s="73"/>
    </row>
    <row r="422" spans="8:14">
      <c r="H422" s="79"/>
      <c r="N422" s="73"/>
    </row>
    <row r="423" spans="8:14">
      <c r="H423" s="79"/>
      <c r="N423" s="73"/>
    </row>
    <row r="424" spans="8:14">
      <c r="H424" s="79"/>
      <c r="N424" s="73"/>
    </row>
    <row r="425" spans="8:14">
      <c r="H425" s="79"/>
      <c r="N425" s="73"/>
    </row>
    <row r="426" spans="8:14">
      <c r="H426" s="79"/>
      <c r="N426" s="73"/>
    </row>
    <row r="427" spans="8:14">
      <c r="H427" s="79"/>
      <c r="N427" s="73"/>
    </row>
    <row r="428" spans="8:14">
      <c r="H428" s="79"/>
      <c r="N428" s="73"/>
    </row>
    <row r="429" spans="8:14">
      <c r="H429" s="79"/>
      <c r="N429" s="73"/>
    </row>
    <row r="430" spans="8:14">
      <c r="H430" s="79"/>
      <c r="N430" s="73"/>
    </row>
    <row r="431" spans="8:14">
      <c r="H431" s="79"/>
      <c r="N431" s="73"/>
    </row>
    <row r="432" spans="8:14">
      <c r="H432" s="79"/>
      <c r="N432" s="73"/>
    </row>
    <row r="433" spans="8:14">
      <c r="H433" s="79"/>
      <c r="N433" s="73"/>
    </row>
    <row r="434" spans="8:14">
      <c r="H434" s="79"/>
      <c r="N434" s="73"/>
    </row>
    <row r="435" spans="8:14">
      <c r="H435" s="79"/>
      <c r="N435" s="73"/>
    </row>
    <row r="436" spans="8:14">
      <c r="H436" s="79"/>
      <c r="N436" s="73"/>
    </row>
    <row r="437" spans="8:14">
      <c r="H437" s="79"/>
      <c r="N437" s="73"/>
    </row>
    <row r="438" spans="8:14">
      <c r="H438" s="79"/>
      <c r="N438" s="73"/>
    </row>
    <row r="439" spans="8:14">
      <c r="H439" s="79"/>
      <c r="N439" s="73"/>
    </row>
    <row r="440" spans="8:14">
      <c r="H440" s="79"/>
      <c r="N440" s="73"/>
    </row>
    <row r="441" spans="8:14">
      <c r="H441" s="79"/>
      <c r="N441" s="73"/>
    </row>
    <row r="442" spans="8:14">
      <c r="H442" s="79"/>
      <c r="N442" s="73"/>
    </row>
    <row r="443" spans="8:14">
      <c r="H443" s="79"/>
      <c r="N443" s="73"/>
    </row>
    <row r="444" spans="8:14">
      <c r="H444" s="79"/>
      <c r="N444" s="73"/>
    </row>
    <row r="445" spans="8:14">
      <c r="H445" s="79"/>
      <c r="N445" s="73"/>
    </row>
    <row r="446" spans="8:14">
      <c r="H446" s="79"/>
      <c r="N446" s="73"/>
    </row>
    <row r="447" spans="8:14">
      <c r="H447" s="79"/>
      <c r="N447" s="73"/>
    </row>
    <row r="448" spans="8:14">
      <c r="H448" s="79"/>
      <c r="N448" s="73"/>
    </row>
    <row r="449" spans="8:14">
      <c r="H449" s="79"/>
      <c r="N449" s="73"/>
    </row>
    <row r="450" spans="8:14">
      <c r="H450" s="79"/>
      <c r="N450" s="73"/>
    </row>
    <row r="451" spans="8:14">
      <c r="H451" s="79"/>
      <c r="N451" s="73"/>
    </row>
    <row r="452" spans="8:14">
      <c r="H452" s="79"/>
      <c r="N452" s="73"/>
    </row>
    <row r="453" spans="8:14">
      <c r="H453" s="79"/>
      <c r="N453" s="73"/>
    </row>
    <row r="454" spans="8:14">
      <c r="H454" s="79"/>
      <c r="N454" s="73"/>
    </row>
    <row r="455" spans="8:14">
      <c r="H455" s="79"/>
      <c r="N455" s="73"/>
    </row>
    <row r="456" spans="8:14">
      <c r="H456" s="79"/>
      <c r="N456" s="73"/>
    </row>
    <row r="457" spans="8:14">
      <c r="H457" s="79"/>
      <c r="N457" s="73"/>
    </row>
    <row r="458" spans="8:14">
      <c r="H458" s="79"/>
      <c r="N458" s="73"/>
    </row>
    <row r="459" spans="8:14">
      <c r="H459" s="79"/>
      <c r="N459" s="73"/>
    </row>
    <row r="460" spans="8:14">
      <c r="H460" s="79"/>
      <c r="N460" s="73"/>
    </row>
    <row r="461" spans="8:14">
      <c r="H461" s="79"/>
      <c r="N461" s="73"/>
    </row>
    <row r="462" spans="8:14">
      <c r="H462" s="79"/>
      <c r="N462" s="73"/>
    </row>
    <row r="463" spans="8:14">
      <c r="H463" s="79"/>
      <c r="N463" s="73"/>
    </row>
    <row r="464" spans="8:14">
      <c r="H464" s="79"/>
      <c r="N464" s="73"/>
    </row>
    <row r="465" spans="8:14">
      <c r="H465" s="79"/>
      <c r="N465" s="73"/>
    </row>
    <row r="466" spans="8:14">
      <c r="H466" s="79"/>
      <c r="N466" s="73"/>
    </row>
    <row r="467" spans="8:14">
      <c r="H467" s="79"/>
      <c r="N467" s="73"/>
    </row>
    <row r="468" spans="8:14">
      <c r="H468" s="79"/>
      <c r="N468" s="73"/>
    </row>
    <row r="469" spans="8:14">
      <c r="H469" s="79"/>
      <c r="N469" s="73"/>
    </row>
    <row r="470" spans="8:14">
      <c r="H470" s="79"/>
      <c r="N470" s="73"/>
    </row>
    <row r="471" spans="8:14">
      <c r="H471" s="79"/>
      <c r="N471" s="73"/>
    </row>
    <row r="472" spans="8:14">
      <c r="H472" s="79"/>
      <c r="N472" s="73"/>
    </row>
    <row r="473" spans="8:14">
      <c r="H473" s="79"/>
      <c r="N473" s="73"/>
    </row>
    <row r="474" spans="8:14">
      <c r="H474" s="79"/>
      <c r="N474" s="73"/>
    </row>
    <row r="475" spans="8:14">
      <c r="H475" s="79"/>
      <c r="N475" s="73"/>
    </row>
    <row r="476" spans="8:14">
      <c r="H476" s="79"/>
      <c r="N476" s="73"/>
    </row>
    <row r="477" spans="8:14">
      <c r="H477" s="79"/>
      <c r="N477" s="73"/>
    </row>
    <row r="478" spans="8:14">
      <c r="H478" s="79"/>
      <c r="N478" s="73"/>
    </row>
    <row r="479" spans="8:14">
      <c r="H479" s="79"/>
      <c r="N479" s="73"/>
    </row>
    <row r="480" spans="8:14">
      <c r="H480" s="79"/>
      <c r="N480" s="73"/>
    </row>
    <row r="481" spans="8:14">
      <c r="H481" s="79"/>
      <c r="N481" s="73"/>
    </row>
    <row r="482" spans="8:14">
      <c r="H482" s="79"/>
      <c r="N482" s="73"/>
    </row>
    <row r="483" spans="8:14">
      <c r="H483" s="79"/>
      <c r="N483" s="73"/>
    </row>
    <row r="484" spans="8:14">
      <c r="H484" s="79"/>
      <c r="N484" s="73"/>
    </row>
    <row r="485" spans="8:14">
      <c r="H485" s="79"/>
      <c r="N485" s="73"/>
    </row>
    <row r="486" spans="8:14">
      <c r="H486" s="79"/>
      <c r="N486" s="73"/>
    </row>
    <row r="487" spans="8:14">
      <c r="H487" s="79"/>
      <c r="N487" s="73"/>
    </row>
    <row r="488" spans="8:14">
      <c r="H488" s="79"/>
      <c r="N488" s="73"/>
    </row>
    <row r="489" spans="8:14">
      <c r="H489" s="79"/>
      <c r="N489" s="73"/>
    </row>
    <row r="490" spans="8:14">
      <c r="H490" s="79"/>
      <c r="N490" s="73"/>
    </row>
    <row r="491" spans="8:14">
      <c r="H491" s="79"/>
      <c r="N491" s="73"/>
    </row>
    <row r="492" spans="8:14">
      <c r="H492" s="79"/>
      <c r="N492" s="73"/>
    </row>
    <row r="493" spans="8:14">
      <c r="H493" s="79"/>
      <c r="N493" s="73"/>
    </row>
    <row r="494" spans="8:14">
      <c r="H494" s="79"/>
      <c r="N494" s="73"/>
    </row>
    <row r="495" spans="8:14">
      <c r="H495" s="79"/>
      <c r="N495" s="73"/>
    </row>
    <row r="496" spans="8:14">
      <c r="H496" s="79"/>
      <c r="N496" s="73"/>
    </row>
    <row r="497" spans="8:14">
      <c r="H497" s="79"/>
      <c r="N497" s="73"/>
    </row>
    <row r="498" spans="8:14">
      <c r="H498" s="79"/>
      <c r="N498" s="73"/>
    </row>
    <row r="499" spans="8:14">
      <c r="H499" s="79"/>
      <c r="N499" s="73"/>
    </row>
    <row r="500" spans="8:14">
      <c r="H500" s="79"/>
      <c r="N500" s="73"/>
    </row>
    <row r="501" spans="8:14">
      <c r="H501" s="79"/>
      <c r="N501" s="73"/>
    </row>
    <row r="502" spans="8:14">
      <c r="H502" s="79"/>
      <c r="N502" s="73"/>
    </row>
    <row r="503" spans="8:14">
      <c r="H503" s="79"/>
      <c r="N503" s="73"/>
    </row>
    <row r="504" spans="8:14">
      <c r="H504" s="79"/>
      <c r="N504" s="73"/>
    </row>
    <row r="505" spans="8:14">
      <c r="H505" s="79"/>
      <c r="N505" s="73"/>
    </row>
    <row r="506" spans="8:14">
      <c r="H506" s="79"/>
      <c r="N506" s="73"/>
    </row>
    <row r="507" spans="8:14">
      <c r="H507" s="79"/>
      <c r="N507" s="73"/>
    </row>
    <row r="508" spans="8:14">
      <c r="H508" s="79"/>
      <c r="N508" s="73"/>
    </row>
    <row r="509" spans="8:14">
      <c r="H509" s="79"/>
      <c r="N509" s="73"/>
    </row>
    <row r="510" spans="8:14">
      <c r="H510" s="79"/>
      <c r="N510" s="73"/>
    </row>
    <row r="511" spans="8:14">
      <c r="H511" s="79"/>
      <c r="N511" s="73"/>
    </row>
    <row r="512" spans="8:14">
      <c r="H512" s="79"/>
      <c r="N512" s="73"/>
    </row>
    <row r="513" spans="8:14">
      <c r="H513" s="79"/>
      <c r="N513" s="73"/>
    </row>
    <row r="514" spans="8:14">
      <c r="H514" s="79"/>
      <c r="N514" s="73"/>
    </row>
    <row r="515" spans="8:14">
      <c r="H515" s="79"/>
      <c r="N515" s="73"/>
    </row>
    <row r="516" spans="8:14">
      <c r="H516" s="79"/>
      <c r="N516" s="73"/>
    </row>
    <row r="517" spans="8:14">
      <c r="H517" s="79"/>
      <c r="N517" s="73"/>
    </row>
    <row r="518" spans="8:14">
      <c r="H518" s="79"/>
      <c r="N518" s="73"/>
    </row>
    <row r="519" spans="8:14">
      <c r="H519" s="79"/>
      <c r="N519" s="73"/>
    </row>
    <row r="520" spans="8:14">
      <c r="H520" s="79"/>
      <c r="N520" s="73"/>
    </row>
    <row r="521" spans="8:14">
      <c r="H521" s="79"/>
      <c r="N521" s="73"/>
    </row>
    <row r="522" spans="8:14">
      <c r="H522" s="79"/>
      <c r="N522" s="73"/>
    </row>
    <row r="523" spans="8:14">
      <c r="H523" s="79"/>
      <c r="N523" s="73"/>
    </row>
    <row r="524" spans="8:14">
      <c r="H524" s="79"/>
      <c r="N524" s="73"/>
    </row>
    <row r="525" spans="8:14">
      <c r="H525" s="79"/>
      <c r="N525" s="73"/>
    </row>
    <row r="526" spans="8:14">
      <c r="H526" s="79"/>
      <c r="N526" s="73"/>
    </row>
    <row r="527" spans="8:14">
      <c r="H527" s="79"/>
      <c r="N527" s="73"/>
    </row>
    <row r="528" spans="8:14">
      <c r="H528" s="79"/>
      <c r="N528" s="73"/>
    </row>
    <row r="529" spans="8:14">
      <c r="H529" s="79"/>
      <c r="N529" s="73"/>
    </row>
    <row r="530" spans="8:14">
      <c r="H530" s="79"/>
      <c r="N530" s="73"/>
    </row>
    <row r="531" spans="8:14">
      <c r="H531" s="79"/>
      <c r="N531" s="73"/>
    </row>
    <row r="532" spans="8:14">
      <c r="H532" s="79"/>
      <c r="N532" s="73"/>
    </row>
    <row r="533" spans="8:14">
      <c r="H533" s="79"/>
      <c r="N533" s="73"/>
    </row>
    <row r="534" spans="8:14">
      <c r="H534" s="79"/>
      <c r="N534" s="73"/>
    </row>
    <row r="535" spans="8:14">
      <c r="H535" s="79"/>
      <c r="N535" s="73"/>
    </row>
    <row r="536" spans="8:14">
      <c r="H536" s="79"/>
      <c r="N536" s="73"/>
    </row>
    <row r="537" spans="8:14">
      <c r="H537" s="79"/>
      <c r="N537" s="73"/>
    </row>
    <row r="538" spans="8:14">
      <c r="H538" s="79"/>
      <c r="N538" s="73"/>
    </row>
    <row r="539" spans="8:14">
      <c r="H539" s="79"/>
      <c r="N539" s="73"/>
    </row>
    <row r="540" spans="8:14">
      <c r="H540" s="79"/>
      <c r="N540" s="73"/>
    </row>
    <row r="541" spans="8:14">
      <c r="H541" s="79"/>
      <c r="N541" s="73"/>
    </row>
    <row r="542" spans="8:14">
      <c r="H542" s="79"/>
      <c r="N542" s="73"/>
    </row>
    <row r="543" spans="8:14">
      <c r="H543" s="79"/>
      <c r="N543" s="73"/>
    </row>
    <row r="544" spans="8:14">
      <c r="H544" s="79"/>
      <c r="N544" s="73"/>
    </row>
    <row r="545" spans="8:14">
      <c r="H545" s="79"/>
      <c r="N545" s="73"/>
    </row>
    <row r="546" spans="8:14">
      <c r="H546" s="79"/>
      <c r="N546" s="73"/>
    </row>
    <row r="547" spans="8:14">
      <c r="H547" s="79"/>
      <c r="N547" s="73"/>
    </row>
    <row r="548" spans="8:14">
      <c r="H548" s="79"/>
      <c r="N548" s="73"/>
    </row>
    <row r="549" spans="8:14">
      <c r="H549" s="79"/>
      <c r="N549" s="73"/>
    </row>
    <row r="550" spans="8:14">
      <c r="H550" s="79"/>
      <c r="N550" s="73"/>
    </row>
    <row r="551" spans="8:14">
      <c r="H551" s="79"/>
      <c r="N551" s="73"/>
    </row>
    <row r="552" spans="8:14">
      <c r="H552" s="79"/>
      <c r="N552" s="73"/>
    </row>
    <row r="553" spans="8:14">
      <c r="H553" s="79"/>
      <c r="N553" s="73"/>
    </row>
    <row r="554" spans="8:14">
      <c r="H554" s="79"/>
      <c r="N554" s="73"/>
    </row>
    <row r="555" spans="8:14">
      <c r="H555" s="79"/>
      <c r="N555" s="73"/>
    </row>
    <row r="556" spans="8:14">
      <c r="H556" s="79"/>
      <c r="N556" s="73"/>
    </row>
    <row r="557" spans="8:14">
      <c r="H557" s="79"/>
      <c r="N557" s="73"/>
    </row>
    <row r="558" spans="8:14">
      <c r="H558" s="79"/>
      <c r="N558" s="73"/>
    </row>
    <row r="559" spans="8:14">
      <c r="H559" s="79"/>
      <c r="N559" s="73"/>
    </row>
    <row r="560" spans="8:14">
      <c r="H560" s="79"/>
      <c r="N560" s="73"/>
    </row>
    <row r="561" spans="8:14">
      <c r="H561" s="79"/>
      <c r="N561" s="73"/>
    </row>
    <row r="562" spans="8:14">
      <c r="H562" s="79"/>
      <c r="N562" s="73"/>
    </row>
    <row r="563" spans="8:14">
      <c r="H563" s="79"/>
      <c r="N563" s="73"/>
    </row>
    <row r="564" spans="8:14">
      <c r="H564" s="79"/>
      <c r="N564" s="73"/>
    </row>
    <row r="565" spans="8:14">
      <c r="H565" s="79"/>
      <c r="N565" s="73"/>
    </row>
    <row r="566" spans="8:14">
      <c r="H566" s="79"/>
      <c r="N566" s="73"/>
    </row>
    <row r="567" spans="8:14">
      <c r="H567" s="79"/>
      <c r="N567" s="73"/>
    </row>
    <row r="568" spans="8:14">
      <c r="H568" s="79"/>
      <c r="N568" s="73"/>
    </row>
    <row r="569" spans="8:14">
      <c r="H569" s="79"/>
      <c r="N569" s="73"/>
    </row>
    <row r="570" spans="8:14">
      <c r="H570" s="79"/>
      <c r="N570" s="73"/>
    </row>
    <row r="571" spans="8:14">
      <c r="H571" s="79"/>
      <c r="N571" s="73"/>
    </row>
    <row r="572" spans="8:14">
      <c r="H572" s="79"/>
      <c r="N572" s="73"/>
    </row>
    <row r="573" spans="8:14">
      <c r="H573" s="79"/>
      <c r="N573" s="73"/>
    </row>
    <row r="574" spans="8:14">
      <c r="H574" s="79"/>
      <c r="N574" s="73"/>
    </row>
    <row r="575" spans="8:14">
      <c r="H575" s="79"/>
      <c r="N575" s="73"/>
    </row>
    <row r="576" spans="8:14">
      <c r="H576" s="79"/>
      <c r="N576" s="73"/>
    </row>
    <row r="577" spans="8:14">
      <c r="H577" s="79"/>
      <c r="N577" s="73"/>
    </row>
    <row r="578" spans="8:14">
      <c r="H578" s="79"/>
      <c r="N578" s="73"/>
    </row>
    <row r="579" spans="8:14">
      <c r="H579" s="79"/>
      <c r="N579" s="73"/>
    </row>
    <row r="580" spans="8:14">
      <c r="H580" s="79"/>
      <c r="N580" s="73"/>
    </row>
    <row r="581" spans="8:14">
      <c r="H581" s="79"/>
      <c r="N581" s="73"/>
    </row>
    <row r="582" spans="8:14">
      <c r="H582" s="79"/>
      <c r="N582" s="73"/>
    </row>
    <row r="583" spans="8:14">
      <c r="H583" s="79"/>
      <c r="N583" s="73"/>
    </row>
    <row r="584" spans="8:14">
      <c r="H584" s="79"/>
      <c r="N584" s="73"/>
    </row>
    <row r="585" spans="8:14">
      <c r="H585" s="79"/>
      <c r="N585" s="73"/>
    </row>
    <row r="586" spans="8:14">
      <c r="H586" s="79"/>
      <c r="N586" s="73"/>
    </row>
    <row r="587" spans="8:14">
      <c r="H587" s="79"/>
      <c r="N587" s="73"/>
    </row>
    <row r="588" spans="8:14">
      <c r="H588" s="79"/>
      <c r="N588" s="73"/>
    </row>
    <row r="589" spans="8:14">
      <c r="H589" s="79"/>
      <c r="N589" s="73"/>
    </row>
    <row r="590" spans="8:14">
      <c r="H590" s="79"/>
      <c r="N590" s="73"/>
    </row>
    <row r="591" spans="8:14">
      <c r="H591" s="79"/>
      <c r="N591" s="73"/>
    </row>
    <row r="592" spans="8:14">
      <c r="H592" s="79"/>
      <c r="N592" s="73"/>
    </row>
    <row r="593" spans="8:14">
      <c r="H593" s="79"/>
      <c r="N593" s="73"/>
    </row>
    <row r="594" spans="8:14">
      <c r="H594" s="79"/>
      <c r="N594" s="73"/>
    </row>
    <row r="595" spans="8:14">
      <c r="H595" s="79"/>
      <c r="N595" s="73"/>
    </row>
    <row r="596" spans="8:14">
      <c r="H596" s="79"/>
      <c r="N596" s="73"/>
    </row>
    <row r="597" spans="8:14">
      <c r="H597" s="79"/>
      <c r="N597" s="73"/>
    </row>
    <row r="598" spans="8:14">
      <c r="H598" s="79"/>
      <c r="N598" s="73"/>
    </row>
    <row r="599" spans="8:14">
      <c r="H599" s="79"/>
      <c r="N599" s="73"/>
    </row>
    <row r="600" spans="8:14">
      <c r="H600" s="79"/>
      <c r="N600" s="73"/>
    </row>
    <row r="601" spans="8:14">
      <c r="H601" s="79"/>
      <c r="N601" s="73"/>
    </row>
    <row r="602" spans="8:14">
      <c r="H602" s="79"/>
      <c r="N602" s="73"/>
    </row>
    <row r="603" spans="8:14">
      <c r="H603" s="79"/>
      <c r="N603" s="73"/>
    </row>
    <row r="604" spans="8:14">
      <c r="H604" s="79"/>
      <c r="N604" s="73"/>
    </row>
    <row r="605" spans="8:14">
      <c r="H605" s="79"/>
      <c r="N605" s="73"/>
    </row>
    <row r="606" spans="8:14">
      <c r="H606" s="79"/>
      <c r="N606" s="73"/>
    </row>
    <row r="607" spans="8:14">
      <c r="H607" s="79"/>
      <c r="N607" s="73"/>
    </row>
    <row r="608" spans="8:14">
      <c r="H608" s="79"/>
      <c r="N608" s="73"/>
    </row>
    <row r="609" spans="8:14">
      <c r="H609" s="79"/>
      <c r="N609" s="73"/>
    </row>
    <row r="610" spans="8:14">
      <c r="H610" s="79"/>
      <c r="N610" s="73"/>
    </row>
    <row r="611" spans="8:14">
      <c r="H611" s="79"/>
      <c r="N611" s="73"/>
    </row>
    <row r="612" spans="8:14">
      <c r="H612" s="79"/>
      <c r="N612" s="73"/>
    </row>
    <row r="613" spans="8:14">
      <c r="H613" s="79"/>
      <c r="N613" s="73"/>
    </row>
    <row r="614" spans="8:14">
      <c r="H614" s="79"/>
      <c r="N614" s="73"/>
    </row>
    <row r="615" spans="8:14">
      <c r="H615" s="79"/>
      <c r="N615" s="73"/>
    </row>
    <row r="616" spans="8:14">
      <c r="H616" s="79"/>
      <c r="N616" s="73"/>
    </row>
    <row r="617" spans="8:14">
      <c r="H617" s="79"/>
      <c r="N617" s="73"/>
    </row>
    <row r="618" spans="8:14">
      <c r="H618" s="79"/>
      <c r="N618" s="73"/>
    </row>
    <row r="619" spans="8:14">
      <c r="H619" s="79"/>
      <c r="N619" s="73"/>
    </row>
    <row r="620" spans="8:14">
      <c r="H620" s="79"/>
      <c r="N620" s="73"/>
    </row>
    <row r="621" spans="8:14">
      <c r="H621" s="79"/>
      <c r="N621" s="73"/>
    </row>
    <row r="622" spans="8:14">
      <c r="H622" s="79"/>
      <c r="N622" s="73"/>
    </row>
    <row r="623" spans="8:14">
      <c r="H623" s="79"/>
      <c r="N623" s="73"/>
    </row>
    <row r="624" spans="8:14">
      <c r="H624" s="79"/>
      <c r="N624" s="73"/>
    </row>
    <row r="625" spans="8:14">
      <c r="H625" s="79"/>
      <c r="N625" s="73"/>
    </row>
    <row r="626" spans="8:14">
      <c r="H626" s="79"/>
      <c r="N626" s="73"/>
    </row>
    <row r="627" spans="8:14">
      <c r="H627" s="79"/>
      <c r="N627" s="73"/>
    </row>
    <row r="628" spans="8:14">
      <c r="H628" s="79"/>
      <c r="N628" s="73"/>
    </row>
    <row r="629" spans="8:14">
      <c r="H629" s="79"/>
      <c r="N629" s="73"/>
    </row>
    <row r="630" spans="8:14">
      <c r="H630" s="79"/>
      <c r="N630" s="73"/>
    </row>
    <row r="631" spans="8:14">
      <c r="H631" s="79"/>
      <c r="N631" s="73"/>
    </row>
    <row r="632" spans="8:14">
      <c r="H632" s="79"/>
      <c r="N632" s="73"/>
    </row>
    <row r="633" spans="8:14">
      <c r="H633" s="79"/>
      <c r="N633" s="73"/>
    </row>
    <row r="634" spans="8:14">
      <c r="H634" s="79"/>
      <c r="N634" s="73"/>
    </row>
    <row r="635" spans="8:14">
      <c r="H635" s="79"/>
      <c r="N635" s="73"/>
    </row>
    <row r="636" spans="8:14">
      <c r="H636" s="79"/>
      <c r="N636" s="73"/>
    </row>
    <row r="637" spans="8:14">
      <c r="H637" s="79"/>
      <c r="N637" s="73"/>
    </row>
    <row r="638" spans="8:14">
      <c r="H638" s="79"/>
      <c r="N638" s="73"/>
    </row>
    <row r="639" spans="8:14">
      <c r="H639" s="79"/>
      <c r="N639" s="73"/>
    </row>
    <row r="640" spans="8:14">
      <c r="H640" s="79"/>
      <c r="N640" s="73"/>
    </row>
    <row r="641" spans="8:14">
      <c r="H641" s="79"/>
      <c r="N641" s="73"/>
    </row>
    <row r="642" spans="8:14">
      <c r="H642" s="79"/>
      <c r="N642" s="73"/>
    </row>
    <row r="643" spans="8:14">
      <c r="H643" s="79"/>
      <c r="N643" s="73"/>
    </row>
    <row r="644" spans="8:14">
      <c r="H644" s="79"/>
      <c r="N644" s="73"/>
    </row>
    <row r="645" spans="8:14">
      <c r="H645" s="79"/>
      <c r="N645" s="73"/>
    </row>
    <row r="646" spans="8:14">
      <c r="H646" s="79"/>
      <c r="N646" s="73"/>
    </row>
    <row r="647" spans="8:14">
      <c r="H647" s="79"/>
      <c r="N647" s="73"/>
    </row>
    <row r="648" spans="8:14">
      <c r="H648" s="79"/>
      <c r="N648" s="73"/>
    </row>
    <row r="649" spans="8:14">
      <c r="H649" s="79"/>
      <c r="N649" s="73"/>
    </row>
    <row r="650" spans="8:14">
      <c r="H650" s="79"/>
      <c r="N650" s="73"/>
    </row>
    <row r="651" spans="8:14">
      <c r="H651" s="79"/>
      <c r="N651" s="73"/>
    </row>
    <row r="652" spans="8:14">
      <c r="H652" s="79"/>
      <c r="N652" s="73"/>
    </row>
    <row r="653" spans="8:14">
      <c r="H653" s="79"/>
      <c r="N653" s="73"/>
    </row>
    <row r="654" spans="8:14">
      <c r="H654" s="79"/>
      <c r="N654" s="73"/>
    </row>
    <row r="655" spans="8:14">
      <c r="H655" s="79"/>
      <c r="N655" s="73"/>
    </row>
    <row r="656" spans="8:14">
      <c r="H656" s="79"/>
      <c r="N656" s="73"/>
    </row>
    <row r="657" spans="8:14">
      <c r="H657" s="79"/>
      <c r="N657" s="73"/>
    </row>
    <row r="658" spans="8:14">
      <c r="H658" s="79"/>
      <c r="N658" s="73"/>
    </row>
    <row r="659" spans="8:14">
      <c r="H659" s="79"/>
      <c r="N659" s="73"/>
    </row>
    <row r="660" spans="8:14">
      <c r="H660" s="79"/>
      <c r="N660" s="73"/>
    </row>
    <row r="661" spans="8:14">
      <c r="H661" s="79"/>
      <c r="N661" s="73"/>
    </row>
    <row r="662" spans="8:14">
      <c r="H662" s="79"/>
      <c r="N662" s="73"/>
    </row>
    <row r="663" spans="8:14">
      <c r="H663" s="79"/>
      <c r="N663" s="73"/>
    </row>
    <row r="664" spans="8:14">
      <c r="H664" s="79"/>
      <c r="N664" s="73"/>
    </row>
    <row r="665" spans="8:14">
      <c r="H665" s="79"/>
      <c r="N665" s="73"/>
    </row>
    <row r="666" spans="8:14">
      <c r="H666" s="79"/>
      <c r="N666" s="73"/>
    </row>
    <row r="667" spans="8:14">
      <c r="H667" s="79"/>
      <c r="N667" s="73"/>
    </row>
    <row r="668" spans="8:14">
      <c r="H668" s="79"/>
      <c r="N668" s="73"/>
    </row>
    <row r="669" spans="8:14">
      <c r="H669" s="79"/>
      <c r="N669" s="73"/>
    </row>
    <row r="670" spans="8:14">
      <c r="H670" s="79"/>
      <c r="N670" s="73"/>
    </row>
    <row r="671" spans="8:14">
      <c r="H671" s="79"/>
      <c r="N671" s="73"/>
    </row>
    <row r="672" spans="8:14">
      <c r="H672" s="79"/>
      <c r="N672" s="73"/>
    </row>
    <row r="673" spans="8:14">
      <c r="H673" s="79"/>
      <c r="N673" s="73"/>
    </row>
    <row r="674" spans="8:14">
      <c r="H674" s="79"/>
      <c r="N674" s="73"/>
    </row>
    <row r="675" spans="8:14">
      <c r="H675" s="79"/>
      <c r="N675" s="73"/>
    </row>
    <row r="676" spans="8:14">
      <c r="H676" s="79"/>
      <c r="N676" s="73"/>
    </row>
    <row r="677" spans="8:14">
      <c r="H677" s="79"/>
      <c r="N677" s="73"/>
    </row>
    <row r="678" spans="8:14">
      <c r="H678" s="79"/>
      <c r="N678" s="73"/>
    </row>
    <row r="679" spans="8:14">
      <c r="H679" s="79"/>
      <c r="N679" s="73"/>
    </row>
    <row r="680" spans="8:14">
      <c r="H680" s="79"/>
      <c r="N680" s="73"/>
    </row>
    <row r="681" spans="8:14">
      <c r="H681" s="79"/>
      <c r="N681" s="73"/>
    </row>
    <row r="682" spans="8:14">
      <c r="H682" s="79"/>
      <c r="N682" s="73"/>
    </row>
    <row r="683" spans="8:14">
      <c r="H683" s="79"/>
      <c r="N683" s="73"/>
    </row>
    <row r="684" spans="8:14">
      <c r="H684" s="79"/>
      <c r="N684" s="73"/>
    </row>
    <row r="685" spans="8:14">
      <c r="H685" s="79"/>
      <c r="N685" s="73"/>
    </row>
    <row r="686" spans="8:14">
      <c r="H686" s="79"/>
      <c r="N686" s="73"/>
    </row>
    <row r="687" spans="8:14">
      <c r="H687" s="79"/>
      <c r="N687" s="73"/>
    </row>
    <row r="688" spans="8:14">
      <c r="H688" s="79"/>
      <c r="N688" s="73"/>
    </row>
    <row r="689" spans="8:14">
      <c r="H689" s="79"/>
      <c r="N689" s="73"/>
    </row>
    <row r="690" spans="8:14">
      <c r="H690" s="79"/>
      <c r="N690" s="73"/>
    </row>
    <row r="691" spans="8:14">
      <c r="H691" s="79"/>
      <c r="N691" s="73"/>
    </row>
    <row r="692" spans="8:14">
      <c r="H692" s="79"/>
      <c r="N692" s="73"/>
    </row>
    <row r="693" spans="8:14">
      <c r="H693" s="79"/>
      <c r="N693" s="73"/>
    </row>
    <row r="694" spans="8:14">
      <c r="H694" s="79"/>
      <c r="N694" s="73"/>
    </row>
    <row r="695" spans="8:14">
      <c r="H695" s="79"/>
      <c r="N695" s="73"/>
    </row>
    <row r="696" spans="8:14">
      <c r="H696" s="79"/>
      <c r="N696" s="73"/>
    </row>
    <row r="697" spans="8:14">
      <c r="H697" s="79"/>
      <c r="N697" s="73"/>
    </row>
    <row r="698" spans="8:14">
      <c r="H698" s="79"/>
      <c r="I698" s="74"/>
      <c r="J698" s="74"/>
      <c r="K698" s="74"/>
      <c r="L698" s="74"/>
      <c r="M698" s="74"/>
      <c r="N698" s="75"/>
    </row>
    <row r="699" spans="8:14">
      <c r="H699" s="79"/>
    </row>
    <row r="700" spans="8:14">
      <c r="H700" s="79"/>
    </row>
    <row r="701" spans="8:14">
      <c r="H701" s="79"/>
    </row>
    <row r="702" spans="8:14">
      <c r="H702" s="79"/>
    </row>
    <row r="703" spans="8:14">
      <c r="H703" s="79"/>
    </row>
    <row r="704" spans="8:14">
      <c r="H704" s="79"/>
    </row>
    <row r="705" spans="8:8">
      <c r="H705" s="79"/>
    </row>
    <row r="706" spans="8:8">
      <c r="H706" s="80"/>
    </row>
  </sheetData>
  <autoFilter ref="I1:N1" xr:uid="{00000000-0009-0000-0000-00000B000000}">
    <sortState xmlns:xlrd2="http://schemas.microsoft.com/office/spreadsheetml/2017/richdata2" ref="I2:N62">
      <sortCondition ref="I1"/>
    </sortState>
  </autoFilter>
  <mergeCells count="3">
    <mergeCell ref="A26:F26"/>
    <mergeCell ref="A28:C28"/>
    <mergeCell ref="A32:C32"/>
  </mergeCells>
  <hyperlinks>
    <hyperlink ref="A44:C44" location="'ВЫБОР РАЙОНА'!A1" display="Назад к выбору района" xr:uid="{00000000-0004-0000-0B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00B050"/>
  </sheetPr>
  <dimension ref="A1:M76"/>
  <sheetViews>
    <sheetView showGridLines="0" showRowColHeaders="0" workbookViewId="0">
      <selection activeCell="L75" sqref="L75:M75"/>
    </sheetView>
  </sheetViews>
  <sheetFormatPr defaultColWidth="8.85546875" defaultRowHeight="15"/>
  <cols>
    <col min="1" max="1" width="30.42578125" customWidth="1"/>
    <col min="2" max="2" width="24.42578125" customWidth="1"/>
    <col min="3" max="3" width="24" customWidth="1"/>
    <col min="4" max="4" width="18.140625" customWidth="1"/>
    <col min="5" max="5" width="17.42578125" customWidth="1"/>
    <col min="6" max="6" width="14.85546875" customWidth="1"/>
    <col min="9" max="9" width="23" customWidth="1"/>
    <col min="10" max="10" width="25" customWidth="1"/>
    <col min="11" max="11" width="13" customWidth="1"/>
    <col min="12" max="12" width="15.42578125" customWidth="1"/>
    <col min="13" max="13" width="11" customWidth="1"/>
    <col min="14" max="14" width="15.7109375" customWidth="1"/>
  </cols>
  <sheetData>
    <row r="1" spans="8:13" ht="17.25" thickTop="1" thickBot="1">
      <c r="H1" s="224" t="s">
        <v>37</v>
      </c>
      <c r="I1" s="224" t="s">
        <v>36</v>
      </c>
      <c r="J1" s="224" t="s">
        <v>35</v>
      </c>
      <c r="K1" s="224" t="s">
        <v>34</v>
      </c>
      <c r="L1" s="351" t="s">
        <v>1022</v>
      </c>
      <c r="M1" s="224" t="s">
        <v>33</v>
      </c>
    </row>
    <row r="2" spans="8:13" ht="16.5" thickTop="1" thickBot="1">
      <c r="H2" s="359">
        <v>1</v>
      </c>
      <c r="I2" s="342" t="s">
        <v>1081</v>
      </c>
      <c r="J2" s="342" t="s">
        <v>1080</v>
      </c>
      <c r="K2" s="342" t="s">
        <v>1087</v>
      </c>
      <c r="L2" s="342">
        <v>4</v>
      </c>
      <c r="M2" s="359">
        <v>303</v>
      </c>
    </row>
    <row r="3" spans="8:13" ht="16.5" thickTop="1" thickBot="1">
      <c r="H3" s="359">
        <v>2</v>
      </c>
      <c r="I3" s="342" t="s">
        <v>1081</v>
      </c>
      <c r="J3" s="342" t="s">
        <v>1080</v>
      </c>
      <c r="K3" s="342" t="s">
        <v>1088</v>
      </c>
      <c r="L3" s="342">
        <v>3</v>
      </c>
      <c r="M3" s="359">
        <v>398</v>
      </c>
    </row>
    <row r="4" spans="8:13" ht="16.5" thickTop="1" thickBot="1">
      <c r="H4" s="359">
        <v>3</v>
      </c>
      <c r="I4" s="342" t="s">
        <v>1081</v>
      </c>
      <c r="J4" s="342" t="s">
        <v>1092</v>
      </c>
      <c r="K4" s="342" t="s">
        <v>1089</v>
      </c>
      <c r="L4" s="342">
        <v>3</v>
      </c>
      <c r="M4" s="359">
        <v>169</v>
      </c>
    </row>
    <row r="5" spans="8:13" ht="16.5" thickTop="1" thickBot="1">
      <c r="H5" s="187"/>
      <c r="I5" s="360"/>
      <c r="J5" s="360"/>
      <c r="K5" s="360"/>
      <c r="L5" s="230">
        <f>SUM(L2:L4)</f>
        <v>10</v>
      </c>
      <c r="M5" s="230">
        <f>SUM(M2:M4)</f>
        <v>870</v>
      </c>
    </row>
    <row r="6" spans="8:13" ht="16.5" thickTop="1" thickBot="1">
      <c r="M6" s="87"/>
    </row>
    <row r="7" spans="8:13" ht="17.25" thickTop="1" thickBot="1">
      <c r="H7" s="224" t="s">
        <v>37</v>
      </c>
      <c r="I7" s="224" t="s">
        <v>36</v>
      </c>
      <c r="J7" s="224" t="s">
        <v>35</v>
      </c>
      <c r="K7" s="224" t="s">
        <v>34</v>
      </c>
      <c r="L7" s="351" t="s">
        <v>1022</v>
      </c>
      <c r="M7" s="224" t="s">
        <v>33</v>
      </c>
    </row>
    <row r="8" spans="8:13" ht="16.5" thickTop="1" thickBot="1">
      <c r="H8" s="361">
        <v>1</v>
      </c>
      <c r="I8" s="342" t="s">
        <v>1082</v>
      </c>
      <c r="J8" s="342" t="s">
        <v>1080</v>
      </c>
      <c r="K8" s="342" t="s">
        <v>1086</v>
      </c>
      <c r="L8" s="342">
        <v>9</v>
      </c>
      <c r="M8" s="359">
        <v>797</v>
      </c>
    </row>
    <row r="9" spans="8:13" ht="16.5" thickTop="1" thickBot="1">
      <c r="H9" s="187"/>
      <c r="I9" s="360"/>
      <c r="J9" s="360"/>
      <c r="K9" s="360"/>
      <c r="L9" s="230">
        <f>SUM(L8)</f>
        <v>9</v>
      </c>
      <c r="M9" s="230">
        <f>SUM(M8)</f>
        <v>797</v>
      </c>
    </row>
    <row r="10" spans="8:13" ht="16.5" thickTop="1" thickBot="1"/>
    <row r="11" spans="8:13" ht="16.5" thickTop="1" thickBot="1">
      <c r="H11" s="224" t="s">
        <v>37</v>
      </c>
      <c r="I11" s="224" t="s">
        <v>36</v>
      </c>
      <c r="J11" s="224" t="s">
        <v>35</v>
      </c>
      <c r="K11" s="224" t="s">
        <v>34</v>
      </c>
      <c r="L11" s="224" t="s">
        <v>20</v>
      </c>
      <c r="M11" s="224" t="s">
        <v>33</v>
      </c>
    </row>
    <row r="12" spans="8:13" ht="16.5" thickTop="1" thickBot="1">
      <c r="H12" s="187">
        <v>1</v>
      </c>
      <c r="I12" s="249" t="s">
        <v>1236</v>
      </c>
      <c r="J12" s="362" t="s">
        <v>1141</v>
      </c>
      <c r="K12" s="209">
        <v>68</v>
      </c>
      <c r="L12" s="362">
        <v>2</v>
      </c>
      <c r="M12" s="249">
        <f t="shared" ref="M12:M37" si="0">L12*36</f>
        <v>72</v>
      </c>
    </row>
    <row r="13" spans="8:13" ht="16.5" thickTop="1" thickBot="1">
      <c r="H13" s="187">
        <v>2</v>
      </c>
      <c r="I13" s="249" t="s">
        <v>1236</v>
      </c>
      <c r="J13" s="362" t="s">
        <v>1142</v>
      </c>
      <c r="K13" s="209" t="s">
        <v>1143</v>
      </c>
      <c r="L13" s="362">
        <v>3</v>
      </c>
      <c r="M13" s="249">
        <f t="shared" si="0"/>
        <v>108</v>
      </c>
    </row>
    <row r="14" spans="8:13" ht="16.5" thickTop="1" thickBot="1">
      <c r="H14" s="187">
        <v>3</v>
      </c>
      <c r="I14" s="249" t="s">
        <v>1236</v>
      </c>
      <c r="J14" s="168" t="s">
        <v>1142</v>
      </c>
      <c r="K14" s="363" t="s">
        <v>1144</v>
      </c>
      <c r="L14" s="168">
        <v>2</v>
      </c>
      <c r="M14" s="249">
        <f t="shared" si="0"/>
        <v>72</v>
      </c>
    </row>
    <row r="15" spans="8:13" ht="16.5" thickTop="1" thickBot="1">
      <c r="H15" s="187">
        <v>4</v>
      </c>
      <c r="I15" s="249" t="s">
        <v>1236</v>
      </c>
      <c r="J15" s="362" t="s">
        <v>1145</v>
      </c>
      <c r="K15" s="209" t="s">
        <v>1146</v>
      </c>
      <c r="L15" s="362">
        <v>4</v>
      </c>
      <c r="M15" s="249">
        <f t="shared" si="0"/>
        <v>144</v>
      </c>
    </row>
    <row r="16" spans="8:13" ht="16.5" thickTop="1" thickBot="1">
      <c r="H16" s="187">
        <v>5</v>
      </c>
      <c r="I16" s="249" t="s">
        <v>1236</v>
      </c>
      <c r="J16" s="362" t="s">
        <v>1145</v>
      </c>
      <c r="K16" s="209">
        <v>35</v>
      </c>
      <c r="L16" s="362">
        <v>13</v>
      </c>
      <c r="M16" s="249">
        <f t="shared" si="0"/>
        <v>468</v>
      </c>
    </row>
    <row r="17" spans="1:13" ht="16.5" thickTop="1" thickBot="1">
      <c r="H17" s="187">
        <v>6</v>
      </c>
      <c r="I17" s="249" t="s">
        <v>1236</v>
      </c>
      <c r="J17" s="362" t="s">
        <v>1145</v>
      </c>
      <c r="K17" s="209" t="s">
        <v>131</v>
      </c>
      <c r="L17" s="362">
        <v>3</v>
      </c>
      <c r="M17" s="249">
        <f t="shared" si="0"/>
        <v>108</v>
      </c>
    </row>
    <row r="18" spans="1:13" ht="16.5" thickTop="1" thickBot="1">
      <c r="H18" s="187">
        <v>7</v>
      </c>
      <c r="I18" s="249" t="s">
        <v>1236</v>
      </c>
      <c r="J18" s="362" t="s">
        <v>1145</v>
      </c>
      <c r="K18" s="209">
        <v>37</v>
      </c>
      <c r="L18" s="362">
        <v>14</v>
      </c>
      <c r="M18" s="249">
        <f t="shared" si="0"/>
        <v>504</v>
      </c>
    </row>
    <row r="19" spans="1:13" ht="16.5" thickTop="1" thickBot="1">
      <c r="H19" s="187">
        <v>8</v>
      </c>
      <c r="I19" s="249" t="s">
        <v>1236</v>
      </c>
      <c r="J19" s="362" t="s">
        <v>1145</v>
      </c>
      <c r="K19" s="209" t="s">
        <v>231</v>
      </c>
      <c r="L19" s="362">
        <v>4</v>
      </c>
      <c r="M19" s="249">
        <f t="shared" si="0"/>
        <v>144</v>
      </c>
    </row>
    <row r="20" spans="1:13" ht="16.5" thickTop="1" thickBot="1">
      <c r="H20" s="187">
        <v>9</v>
      </c>
      <c r="I20" s="249" t="s">
        <v>1236</v>
      </c>
      <c r="J20" s="362" t="s">
        <v>1145</v>
      </c>
      <c r="K20" s="209">
        <v>39</v>
      </c>
      <c r="L20" s="362">
        <v>12</v>
      </c>
      <c r="M20" s="249">
        <f t="shared" si="0"/>
        <v>432</v>
      </c>
    </row>
    <row r="21" spans="1:13" ht="16.5" thickTop="1" thickBot="1">
      <c r="H21" s="187">
        <v>10</v>
      </c>
      <c r="I21" s="249" t="s">
        <v>1236</v>
      </c>
      <c r="J21" s="362" t="s">
        <v>1145</v>
      </c>
      <c r="K21" s="360" t="s">
        <v>217</v>
      </c>
      <c r="L21" s="362">
        <v>9</v>
      </c>
      <c r="M21" s="249">
        <f t="shared" si="0"/>
        <v>324</v>
      </c>
    </row>
    <row r="22" spans="1:13" ht="16.5" thickTop="1" thickBot="1">
      <c r="H22" s="187">
        <v>11</v>
      </c>
      <c r="I22" s="249" t="s">
        <v>1236</v>
      </c>
      <c r="J22" s="362" t="s">
        <v>1147</v>
      </c>
      <c r="K22" s="364" t="s">
        <v>211</v>
      </c>
      <c r="L22" s="362">
        <v>2</v>
      </c>
      <c r="M22" s="249">
        <f t="shared" si="0"/>
        <v>72</v>
      </c>
    </row>
    <row r="23" spans="1:13" ht="16.5" thickTop="1" thickBot="1">
      <c r="H23" s="187">
        <v>12</v>
      </c>
      <c r="I23" s="249" t="s">
        <v>1236</v>
      </c>
      <c r="J23" s="362" t="s">
        <v>1147</v>
      </c>
      <c r="K23" s="364" t="s">
        <v>150</v>
      </c>
      <c r="L23" s="362">
        <v>5</v>
      </c>
      <c r="M23" s="249">
        <f t="shared" si="0"/>
        <v>180</v>
      </c>
    </row>
    <row r="24" spans="1:13" ht="16.5" thickTop="1" thickBot="1">
      <c r="H24" s="187">
        <v>13</v>
      </c>
      <c r="I24" s="249" t="s">
        <v>1236</v>
      </c>
      <c r="J24" s="362" t="s">
        <v>1147</v>
      </c>
      <c r="K24" s="364" t="s">
        <v>175</v>
      </c>
      <c r="L24" s="362">
        <v>6</v>
      </c>
      <c r="M24" s="249">
        <f>L24*36</f>
        <v>216</v>
      </c>
    </row>
    <row r="25" spans="1:13" s="81" customFormat="1" ht="16.5" thickTop="1" thickBot="1">
      <c r="H25" s="187">
        <v>14</v>
      </c>
      <c r="I25" s="249" t="s">
        <v>1236</v>
      </c>
      <c r="J25" s="362" t="s">
        <v>1148</v>
      </c>
      <c r="K25" s="364">
        <v>34</v>
      </c>
      <c r="L25" s="362">
        <v>4</v>
      </c>
      <c r="M25" s="249">
        <f t="shared" si="0"/>
        <v>144</v>
      </c>
    </row>
    <row r="26" spans="1:13" ht="16.5" thickTop="1" thickBot="1">
      <c r="H26" s="187">
        <v>15</v>
      </c>
      <c r="I26" s="249" t="s">
        <v>1236</v>
      </c>
      <c r="J26" s="362" t="s">
        <v>1148</v>
      </c>
      <c r="K26" s="364" t="s">
        <v>217</v>
      </c>
      <c r="L26" s="362">
        <v>4</v>
      </c>
      <c r="M26" s="249">
        <f t="shared" si="0"/>
        <v>144</v>
      </c>
    </row>
    <row r="27" spans="1:13" ht="16.5" thickTop="1" thickBot="1">
      <c r="H27" s="187">
        <v>16</v>
      </c>
      <c r="I27" s="249" t="s">
        <v>1236</v>
      </c>
      <c r="J27" s="362" t="s">
        <v>1148</v>
      </c>
      <c r="K27" s="364" t="s">
        <v>1149</v>
      </c>
      <c r="L27" s="362">
        <v>6</v>
      </c>
      <c r="M27" s="249">
        <f t="shared" si="0"/>
        <v>216</v>
      </c>
    </row>
    <row r="28" spans="1:13" ht="17.25" thickTop="1" thickBot="1">
      <c r="A28" s="407" t="s">
        <v>1096</v>
      </c>
      <c r="B28" s="407"/>
      <c r="C28" s="407"/>
      <c r="D28" s="407"/>
      <c r="E28" s="81"/>
      <c r="F28" s="81"/>
      <c r="H28" s="187">
        <v>17</v>
      </c>
      <c r="I28" s="249" t="s">
        <v>1236</v>
      </c>
      <c r="J28" s="362" t="s">
        <v>1148</v>
      </c>
      <c r="K28" s="364" t="s">
        <v>1150</v>
      </c>
      <c r="L28" s="362">
        <v>4</v>
      </c>
      <c r="M28" s="249">
        <f t="shared" si="0"/>
        <v>144</v>
      </c>
    </row>
    <row r="29" spans="1:13" ht="33" thickTop="1" thickBot="1">
      <c r="A29" s="193" t="s">
        <v>123</v>
      </c>
      <c r="B29" s="193" t="s">
        <v>1041</v>
      </c>
      <c r="C29" s="150" t="s">
        <v>1025</v>
      </c>
      <c r="D29" s="158" t="s">
        <v>1180</v>
      </c>
      <c r="E29" s="158" t="s">
        <v>1179</v>
      </c>
      <c r="F29" s="81"/>
      <c r="G29" s="81"/>
      <c r="H29" s="187">
        <v>18</v>
      </c>
      <c r="I29" s="249" t="s">
        <v>1236</v>
      </c>
      <c r="J29" s="362" t="s">
        <v>1148</v>
      </c>
      <c r="K29" s="364" t="s">
        <v>1151</v>
      </c>
      <c r="L29" s="362">
        <v>5</v>
      </c>
      <c r="M29" s="249">
        <f t="shared" si="0"/>
        <v>180</v>
      </c>
    </row>
    <row r="30" spans="1:13" ht="17.25" thickTop="1" thickBot="1">
      <c r="A30" s="406" t="s">
        <v>1024</v>
      </c>
      <c r="B30" s="406"/>
      <c r="C30" s="406"/>
      <c r="D30" s="194">
        <v>2700</v>
      </c>
      <c r="E30" s="194">
        <v>2000</v>
      </c>
      <c r="H30" s="187">
        <v>19</v>
      </c>
      <c r="I30" s="249" t="s">
        <v>1236</v>
      </c>
      <c r="J30" s="362" t="s">
        <v>1148</v>
      </c>
      <c r="K30" s="364">
        <v>51</v>
      </c>
      <c r="L30" s="362">
        <v>4</v>
      </c>
      <c r="M30" s="249">
        <f t="shared" si="0"/>
        <v>144</v>
      </c>
    </row>
    <row r="31" spans="1:13" ht="17.25" thickTop="1" thickBot="1">
      <c r="A31" s="195" t="s">
        <v>1081</v>
      </c>
      <c r="B31" s="196" t="s">
        <v>1042</v>
      </c>
      <c r="C31" s="349">
        <f>L5</f>
        <v>10</v>
      </c>
      <c r="D31" s="337">
        <f>C31*D30</f>
        <v>27000</v>
      </c>
      <c r="E31" s="337">
        <f>C31*E30</f>
        <v>20000</v>
      </c>
      <c r="H31" s="187">
        <v>20</v>
      </c>
      <c r="I31" s="249" t="s">
        <v>1236</v>
      </c>
      <c r="J31" s="362" t="s">
        <v>1154</v>
      </c>
      <c r="K31" s="364">
        <v>4</v>
      </c>
      <c r="L31" s="362">
        <v>1</v>
      </c>
      <c r="M31" s="249">
        <f>L31*36</f>
        <v>36</v>
      </c>
    </row>
    <row r="32" spans="1:13" ht="17.25" thickTop="1" thickBot="1">
      <c r="A32" s="195" t="s">
        <v>1082</v>
      </c>
      <c r="B32" s="196" t="s">
        <v>1042</v>
      </c>
      <c r="C32" s="349">
        <v>9</v>
      </c>
      <c r="D32" s="337">
        <f>C32*D30</f>
        <v>24300</v>
      </c>
      <c r="E32" s="337">
        <f>C32*E30</f>
        <v>18000</v>
      </c>
      <c r="H32" s="187">
        <v>21</v>
      </c>
      <c r="I32" s="249" t="s">
        <v>1236</v>
      </c>
      <c r="J32" s="364" t="s">
        <v>1174</v>
      </c>
      <c r="K32" s="364" t="s">
        <v>1175</v>
      </c>
      <c r="L32" s="365">
        <v>2</v>
      </c>
      <c r="M32" s="366">
        <f t="shared" si="0"/>
        <v>72</v>
      </c>
    </row>
    <row r="33" spans="1:13" ht="17.25" thickTop="1" thickBot="1">
      <c r="A33" s="199" t="s">
        <v>5</v>
      </c>
      <c r="B33" s="199"/>
      <c r="C33" s="200">
        <f>SUM(C31:C32)</f>
        <v>19</v>
      </c>
      <c r="D33" s="194">
        <f>SUM(D31:D32)</f>
        <v>51300</v>
      </c>
      <c r="E33" s="194">
        <f>SUM(E31:E32)</f>
        <v>38000</v>
      </c>
      <c r="H33" s="187">
        <v>22</v>
      </c>
      <c r="I33" s="249" t="s">
        <v>1236</v>
      </c>
      <c r="J33" s="362" t="s">
        <v>1141</v>
      </c>
      <c r="K33" s="365">
        <v>14</v>
      </c>
      <c r="L33" s="367">
        <v>3</v>
      </c>
      <c r="M33" s="368">
        <f t="shared" si="0"/>
        <v>108</v>
      </c>
    </row>
    <row r="34" spans="1:13" ht="17.25" thickTop="1" thickBot="1">
      <c r="A34" s="102"/>
      <c r="B34" s="102"/>
      <c r="C34" s="103"/>
      <c r="D34" s="104"/>
      <c r="H34" s="187">
        <v>23</v>
      </c>
      <c r="I34" s="249" t="s">
        <v>1236</v>
      </c>
      <c r="J34" s="362" t="s">
        <v>1141</v>
      </c>
      <c r="K34" s="369" t="s">
        <v>1176</v>
      </c>
      <c r="L34" s="367">
        <v>1</v>
      </c>
      <c r="M34" s="368">
        <f t="shared" si="0"/>
        <v>36</v>
      </c>
    </row>
    <row r="35" spans="1:13" ht="16.5" thickTop="1" thickBot="1">
      <c r="H35" s="187">
        <v>24</v>
      </c>
      <c r="I35" s="249" t="s">
        <v>1236</v>
      </c>
      <c r="J35" s="362" t="s">
        <v>1145</v>
      </c>
      <c r="K35" s="369" t="s">
        <v>816</v>
      </c>
      <c r="L35" s="367">
        <v>7</v>
      </c>
      <c r="M35" s="368">
        <f t="shared" si="0"/>
        <v>252</v>
      </c>
    </row>
    <row r="36" spans="1:13" ht="33" thickTop="1" thickBot="1">
      <c r="A36" s="193" t="s">
        <v>123</v>
      </c>
      <c r="B36" s="193" t="s">
        <v>1041</v>
      </c>
      <c r="C36" s="193" t="s">
        <v>122</v>
      </c>
      <c r="D36" s="193" t="s">
        <v>121</v>
      </c>
      <c r="E36" s="193" t="s">
        <v>120</v>
      </c>
      <c r="F36" s="193" t="s">
        <v>119</v>
      </c>
      <c r="H36" s="187">
        <v>25</v>
      </c>
      <c r="I36" s="249" t="s">
        <v>1236</v>
      </c>
      <c r="J36" s="362" t="s">
        <v>1177</v>
      </c>
      <c r="K36" s="369">
        <v>1</v>
      </c>
      <c r="L36" s="367">
        <v>13</v>
      </c>
      <c r="M36" s="368">
        <f t="shared" si="0"/>
        <v>468</v>
      </c>
    </row>
    <row r="37" spans="1:13" ht="17.25" thickTop="1" thickBot="1">
      <c r="A37" s="408" t="s">
        <v>117</v>
      </c>
      <c r="B37" s="408"/>
      <c r="C37" s="408"/>
      <c r="D37" s="232">
        <v>750</v>
      </c>
      <c r="E37" s="232">
        <v>420</v>
      </c>
      <c r="F37" s="232">
        <v>250</v>
      </c>
      <c r="H37" s="187">
        <v>26</v>
      </c>
      <c r="I37" s="249" t="s">
        <v>1236</v>
      </c>
      <c r="J37" s="362" t="s">
        <v>1148</v>
      </c>
      <c r="K37" s="369" t="s">
        <v>1178</v>
      </c>
      <c r="L37" s="369">
        <v>2</v>
      </c>
      <c r="M37" s="369">
        <f t="shared" si="0"/>
        <v>72</v>
      </c>
    </row>
    <row r="38" spans="1:13" ht="17.25" thickTop="1" thickBot="1">
      <c r="A38" s="196" t="s">
        <v>1236</v>
      </c>
      <c r="B38" s="184" t="s">
        <v>1094</v>
      </c>
      <c r="C38" s="236">
        <f>L38</f>
        <v>135</v>
      </c>
      <c r="D38" s="234">
        <f>C38*D37</f>
        <v>101250</v>
      </c>
      <c r="E38" s="234">
        <f>C38*E37</f>
        <v>56700</v>
      </c>
      <c r="F38" s="234">
        <f>C38*F37</f>
        <v>33750</v>
      </c>
      <c r="H38" s="359"/>
      <c r="I38" s="359"/>
      <c r="J38" s="359"/>
      <c r="K38" s="359"/>
      <c r="L38" s="374">
        <f>SUM(L12:L37)</f>
        <v>135</v>
      </c>
      <c r="M38" s="374">
        <f>SUM(M12:M37)</f>
        <v>4860</v>
      </c>
    </row>
    <row r="39" spans="1:13" ht="17.25" thickTop="1" thickBot="1">
      <c r="A39" s="196" t="s">
        <v>1237</v>
      </c>
      <c r="B39" s="184" t="s">
        <v>1094</v>
      </c>
      <c r="C39" s="236">
        <f>L75</f>
        <v>91</v>
      </c>
      <c r="D39" s="234">
        <f>C39*D37</f>
        <v>68250</v>
      </c>
      <c r="E39" s="234">
        <f>C39*E37</f>
        <v>38220</v>
      </c>
      <c r="F39" s="234">
        <f>C39*F37</f>
        <v>22750</v>
      </c>
      <c r="H39" s="87"/>
      <c r="I39" s="87"/>
      <c r="J39" s="87"/>
      <c r="K39" s="87"/>
      <c r="L39" s="128"/>
      <c r="M39" s="128"/>
    </row>
    <row r="40" spans="1:13" ht="17.25" thickTop="1" thickBot="1">
      <c r="A40" s="199" t="s">
        <v>5</v>
      </c>
      <c r="B40" s="199"/>
      <c r="C40" s="200">
        <f>SUM(C38:C39)</f>
        <v>226</v>
      </c>
      <c r="D40" s="194">
        <f>SUM(D38:D39)</f>
        <v>169500</v>
      </c>
      <c r="E40" s="194">
        <f>SUM(E38:E39)</f>
        <v>94920</v>
      </c>
      <c r="F40" s="194">
        <f>SUM(F38:F39)</f>
        <v>56500</v>
      </c>
      <c r="H40" s="224" t="s">
        <v>37</v>
      </c>
      <c r="I40" s="224" t="s">
        <v>36</v>
      </c>
      <c r="J40" s="224" t="s">
        <v>35</v>
      </c>
      <c r="K40" s="224" t="s">
        <v>34</v>
      </c>
      <c r="L40" s="224" t="s">
        <v>20</v>
      </c>
      <c r="M40" s="224" t="s">
        <v>33</v>
      </c>
    </row>
    <row r="41" spans="1:13" ht="16.5" thickTop="1" thickBot="1">
      <c r="A41" s="6"/>
      <c r="B41" s="6"/>
      <c r="C41" s="6"/>
      <c r="D41" s="6"/>
      <c r="H41" s="187">
        <v>1</v>
      </c>
      <c r="I41" s="249" t="s">
        <v>1237</v>
      </c>
      <c r="J41" s="370" t="s">
        <v>1238</v>
      </c>
      <c r="K41" s="370">
        <v>46</v>
      </c>
      <c r="L41" s="370">
        <v>4</v>
      </c>
      <c r="M41" s="370">
        <v>70</v>
      </c>
    </row>
    <row r="42" spans="1:13" ht="16.5" thickTop="1" thickBot="1">
      <c r="A42" s="201" t="s">
        <v>1083</v>
      </c>
      <c r="B42" s="202">
        <f>C33+C40</f>
        <v>245</v>
      </c>
      <c r="C42" s="6"/>
      <c r="D42" s="6"/>
      <c r="H42" s="187">
        <v>2</v>
      </c>
      <c r="I42" s="249" t="s">
        <v>1237</v>
      </c>
      <c r="J42" s="370" t="s">
        <v>1238</v>
      </c>
      <c r="K42" s="370">
        <v>48</v>
      </c>
      <c r="L42" s="370">
        <v>4</v>
      </c>
      <c r="M42" s="370">
        <v>100</v>
      </c>
    </row>
    <row r="43" spans="1:13" ht="16.5" thickTop="1" thickBot="1">
      <c r="A43" s="352" t="s">
        <v>1009</v>
      </c>
      <c r="B43" s="352"/>
      <c r="C43" s="352"/>
      <c r="D43" s="6"/>
      <c r="H43" s="187">
        <v>3</v>
      </c>
      <c r="I43" s="249" t="s">
        <v>1237</v>
      </c>
      <c r="J43" s="370" t="s">
        <v>1239</v>
      </c>
      <c r="K43" s="370">
        <v>39</v>
      </c>
      <c r="L43" s="370">
        <v>2</v>
      </c>
      <c r="M43" s="370">
        <v>70</v>
      </c>
    </row>
    <row r="44" spans="1:13" ht="16.5" thickTop="1" thickBot="1">
      <c r="H44" s="187">
        <v>4</v>
      </c>
      <c r="I44" s="249" t="s">
        <v>1237</v>
      </c>
      <c r="J44" s="370" t="s">
        <v>1240</v>
      </c>
      <c r="K44" s="370">
        <v>44</v>
      </c>
      <c r="L44" s="370">
        <v>5</v>
      </c>
      <c r="M44" s="370">
        <v>88</v>
      </c>
    </row>
    <row r="45" spans="1:13" ht="16.5" thickTop="1" thickBot="1">
      <c r="H45" s="187">
        <v>5</v>
      </c>
      <c r="I45" s="249" t="s">
        <v>1237</v>
      </c>
      <c r="J45" s="370" t="s">
        <v>1240</v>
      </c>
      <c r="K45" s="370">
        <v>46</v>
      </c>
      <c r="L45" s="370">
        <v>2</v>
      </c>
      <c r="M45" s="370">
        <v>63</v>
      </c>
    </row>
    <row r="46" spans="1:13" ht="16.5" thickTop="1" thickBot="1">
      <c r="H46" s="187">
        <v>6</v>
      </c>
      <c r="I46" s="249" t="s">
        <v>1237</v>
      </c>
      <c r="J46" s="370" t="s">
        <v>1240</v>
      </c>
      <c r="K46" s="370" t="s">
        <v>1241</v>
      </c>
      <c r="L46" s="370">
        <v>3</v>
      </c>
      <c r="M46" s="370">
        <v>65</v>
      </c>
    </row>
    <row r="47" spans="1:13" ht="16.5" thickTop="1" thickBot="1">
      <c r="H47" s="187">
        <v>7</v>
      </c>
      <c r="I47" s="249" t="s">
        <v>1237</v>
      </c>
      <c r="J47" s="370" t="s">
        <v>1242</v>
      </c>
      <c r="K47" s="370">
        <v>37</v>
      </c>
      <c r="L47" s="370">
        <v>2</v>
      </c>
      <c r="M47" s="371">
        <v>52</v>
      </c>
    </row>
    <row r="48" spans="1:13" ht="16.5" thickTop="1" thickBot="1">
      <c r="H48" s="187">
        <v>8</v>
      </c>
      <c r="I48" s="249" t="s">
        <v>1237</v>
      </c>
      <c r="J48" s="370" t="s">
        <v>1242</v>
      </c>
      <c r="K48" s="370">
        <v>43</v>
      </c>
      <c r="L48" s="370">
        <v>2</v>
      </c>
      <c r="M48" s="370">
        <v>58</v>
      </c>
    </row>
    <row r="49" spans="8:13" ht="16.5" thickTop="1" thickBot="1">
      <c r="H49" s="187">
        <v>9</v>
      </c>
      <c r="I49" s="249" t="s">
        <v>1237</v>
      </c>
      <c r="J49" s="370" t="s">
        <v>1242</v>
      </c>
      <c r="K49" s="370">
        <v>47</v>
      </c>
      <c r="L49" s="370">
        <v>3</v>
      </c>
      <c r="M49" s="370">
        <v>98</v>
      </c>
    </row>
    <row r="50" spans="8:13" ht="16.5" thickTop="1" thickBot="1">
      <c r="H50" s="187">
        <v>10</v>
      </c>
      <c r="I50" s="249" t="s">
        <v>1237</v>
      </c>
      <c r="J50" s="370" t="s">
        <v>1242</v>
      </c>
      <c r="K50" s="370">
        <v>49</v>
      </c>
      <c r="L50" s="370">
        <v>7</v>
      </c>
      <c r="M50" s="370">
        <v>94</v>
      </c>
    </row>
    <row r="51" spans="8:13" ht="16.5" thickTop="1" thickBot="1">
      <c r="H51" s="187">
        <v>11</v>
      </c>
      <c r="I51" s="249" t="s">
        <v>1237</v>
      </c>
      <c r="J51" s="370" t="s">
        <v>1243</v>
      </c>
      <c r="K51" s="370">
        <v>11</v>
      </c>
      <c r="L51" s="370">
        <v>3</v>
      </c>
      <c r="M51" s="370">
        <v>55</v>
      </c>
    </row>
    <row r="52" spans="8:13" ht="16.5" thickTop="1" thickBot="1">
      <c r="H52" s="187">
        <v>12</v>
      </c>
      <c r="I52" s="249" t="s">
        <v>1237</v>
      </c>
      <c r="J52" s="370" t="s">
        <v>1243</v>
      </c>
      <c r="K52" s="370">
        <v>25</v>
      </c>
      <c r="L52" s="370">
        <v>2</v>
      </c>
      <c r="M52" s="370">
        <v>40</v>
      </c>
    </row>
    <row r="53" spans="8:13" ht="16.5" thickTop="1" thickBot="1">
      <c r="H53" s="187">
        <v>13</v>
      </c>
      <c r="I53" s="249" t="s">
        <v>1237</v>
      </c>
      <c r="J53" s="370" t="s">
        <v>1244</v>
      </c>
      <c r="K53" s="370">
        <v>14</v>
      </c>
      <c r="L53" s="370">
        <v>1</v>
      </c>
      <c r="M53" s="370">
        <v>28</v>
      </c>
    </row>
    <row r="54" spans="8:13" ht="16.5" thickTop="1" thickBot="1">
      <c r="H54" s="187">
        <v>14</v>
      </c>
      <c r="I54" s="249" t="s">
        <v>1237</v>
      </c>
      <c r="J54" s="370" t="s">
        <v>1245</v>
      </c>
      <c r="K54" s="370">
        <v>72</v>
      </c>
      <c r="L54" s="370">
        <v>4</v>
      </c>
      <c r="M54" s="370">
        <v>64</v>
      </c>
    </row>
    <row r="55" spans="8:13" ht="16.5" thickTop="1" thickBot="1">
      <c r="H55" s="187">
        <v>15</v>
      </c>
      <c r="I55" s="249" t="s">
        <v>1237</v>
      </c>
      <c r="J55" s="370" t="s">
        <v>1246</v>
      </c>
      <c r="K55" s="370">
        <v>53</v>
      </c>
      <c r="L55" s="370">
        <v>2</v>
      </c>
      <c r="M55" s="370">
        <v>52</v>
      </c>
    </row>
    <row r="56" spans="8:13" ht="16.5" thickTop="1" thickBot="1">
      <c r="H56" s="187">
        <v>16</v>
      </c>
      <c r="I56" s="249" t="s">
        <v>1237</v>
      </c>
      <c r="J56" s="370" t="s">
        <v>1246</v>
      </c>
      <c r="K56" s="370">
        <v>55</v>
      </c>
      <c r="L56" s="370">
        <v>1</v>
      </c>
      <c r="M56" s="370">
        <v>27</v>
      </c>
    </row>
    <row r="57" spans="8:13" ht="16.5" thickTop="1" thickBot="1">
      <c r="H57" s="187">
        <v>17</v>
      </c>
      <c r="I57" s="249" t="s">
        <v>1237</v>
      </c>
      <c r="J57" s="371" t="s">
        <v>1246</v>
      </c>
      <c r="K57" s="371">
        <v>57</v>
      </c>
      <c r="L57" s="371">
        <v>1</v>
      </c>
      <c r="M57" s="371">
        <v>36</v>
      </c>
    </row>
    <row r="58" spans="8:13" ht="16.5" thickTop="1" thickBot="1">
      <c r="H58" s="187">
        <v>18</v>
      </c>
      <c r="I58" s="249" t="s">
        <v>1237</v>
      </c>
      <c r="J58" s="370" t="s">
        <v>1246</v>
      </c>
      <c r="K58" s="370">
        <v>73</v>
      </c>
      <c r="L58" s="370">
        <v>2</v>
      </c>
      <c r="M58" s="370">
        <v>44</v>
      </c>
    </row>
    <row r="59" spans="8:13" ht="16.5" thickTop="1" thickBot="1">
      <c r="H59" s="187">
        <v>19</v>
      </c>
      <c r="I59" s="249" t="s">
        <v>1237</v>
      </c>
      <c r="J59" s="370" t="s">
        <v>1246</v>
      </c>
      <c r="K59" s="370">
        <v>75</v>
      </c>
      <c r="L59" s="370">
        <v>4</v>
      </c>
      <c r="M59" s="370">
        <v>69</v>
      </c>
    </row>
    <row r="60" spans="8:13" ht="16.5" thickTop="1" thickBot="1">
      <c r="H60" s="187">
        <v>20</v>
      </c>
      <c r="I60" s="249" t="s">
        <v>1237</v>
      </c>
      <c r="J60" s="370" t="s">
        <v>1247</v>
      </c>
      <c r="K60" s="370">
        <v>42</v>
      </c>
      <c r="L60" s="370">
        <v>3</v>
      </c>
      <c r="M60" s="370">
        <v>60</v>
      </c>
    </row>
    <row r="61" spans="8:13" ht="16.5" thickTop="1" thickBot="1">
      <c r="H61" s="187">
        <v>21</v>
      </c>
      <c r="I61" s="249" t="s">
        <v>1237</v>
      </c>
      <c r="J61" s="370" t="s">
        <v>1247</v>
      </c>
      <c r="K61" s="370">
        <v>48</v>
      </c>
      <c r="L61" s="370">
        <v>7</v>
      </c>
      <c r="M61" s="370">
        <v>103</v>
      </c>
    </row>
    <row r="62" spans="8:13" ht="16.5" thickTop="1" thickBot="1">
      <c r="H62" s="187">
        <v>22</v>
      </c>
      <c r="I62" s="249" t="s">
        <v>1237</v>
      </c>
      <c r="J62" s="370" t="s">
        <v>1247</v>
      </c>
      <c r="K62" s="370">
        <v>56</v>
      </c>
      <c r="L62" s="370">
        <v>2</v>
      </c>
      <c r="M62" s="370">
        <v>57</v>
      </c>
    </row>
    <row r="63" spans="8:13" ht="16.5" thickTop="1" thickBot="1">
      <c r="H63" s="187">
        <v>23</v>
      </c>
      <c r="I63" s="249" t="s">
        <v>1237</v>
      </c>
      <c r="J63" s="370" t="s">
        <v>1247</v>
      </c>
      <c r="K63" s="370">
        <v>58</v>
      </c>
      <c r="L63" s="370">
        <v>1</v>
      </c>
      <c r="M63" s="370">
        <v>58</v>
      </c>
    </row>
    <row r="64" spans="8:13" ht="16.5" thickTop="1" thickBot="1">
      <c r="H64" s="187">
        <v>24</v>
      </c>
      <c r="I64" s="249" t="s">
        <v>1237</v>
      </c>
      <c r="J64" s="370" t="s">
        <v>1247</v>
      </c>
      <c r="K64" s="370">
        <v>72</v>
      </c>
      <c r="L64" s="370">
        <v>1</v>
      </c>
      <c r="M64" s="370">
        <v>41</v>
      </c>
    </row>
    <row r="65" spans="8:13" ht="16.5" thickTop="1" thickBot="1">
      <c r="H65" s="187">
        <v>25</v>
      </c>
      <c r="I65" s="249" t="s">
        <v>1237</v>
      </c>
      <c r="J65" s="370" t="s">
        <v>1248</v>
      </c>
      <c r="K65" s="370">
        <v>29</v>
      </c>
      <c r="L65" s="370">
        <v>2</v>
      </c>
      <c r="M65" s="370">
        <v>16</v>
      </c>
    </row>
    <row r="66" spans="8:13" ht="16.5" thickTop="1" thickBot="1">
      <c r="H66" s="187">
        <v>26</v>
      </c>
      <c r="I66" s="249" t="s">
        <v>1237</v>
      </c>
      <c r="J66" s="372" t="s">
        <v>1249</v>
      </c>
      <c r="K66" s="370">
        <v>60</v>
      </c>
      <c r="L66" s="370">
        <v>2</v>
      </c>
      <c r="M66" s="370">
        <v>30</v>
      </c>
    </row>
    <row r="67" spans="8:13" ht="16.5" thickTop="1" thickBot="1">
      <c r="H67" s="187">
        <v>27</v>
      </c>
      <c r="I67" s="249" t="s">
        <v>1237</v>
      </c>
      <c r="J67" s="370" t="s">
        <v>1249</v>
      </c>
      <c r="K67" s="370">
        <v>44</v>
      </c>
      <c r="L67" s="370">
        <v>3</v>
      </c>
      <c r="M67" s="370">
        <v>79</v>
      </c>
    </row>
    <row r="68" spans="8:13" ht="16.5" thickTop="1" thickBot="1">
      <c r="H68" s="187">
        <v>28</v>
      </c>
      <c r="I68" s="249" t="s">
        <v>1237</v>
      </c>
      <c r="J68" s="370" t="s">
        <v>1249</v>
      </c>
      <c r="K68" s="370">
        <v>48</v>
      </c>
      <c r="L68" s="370">
        <v>1</v>
      </c>
      <c r="M68" s="370">
        <v>12</v>
      </c>
    </row>
    <row r="69" spans="8:13" ht="16.5" thickTop="1" thickBot="1">
      <c r="H69" s="187">
        <v>29</v>
      </c>
      <c r="I69" s="249" t="s">
        <v>1237</v>
      </c>
      <c r="J69" s="370" t="s">
        <v>1249</v>
      </c>
      <c r="K69" s="370">
        <v>46</v>
      </c>
      <c r="L69" s="370">
        <v>3</v>
      </c>
      <c r="M69" s="370">
        <v>47</v>
      </c>
    </row>
    <row r="70" spans="8:13" ht="16.5" thickTop="1" thickBot="1">
      <c r="H70" s="187">
        <v>30</v>
      </c>
      <c r="I70" s="249" t="s">
        <v>1237</v>
      </c>
      <c r="J70" s="370" t="s">
        <v>1249</v>
      </c>
      <c r="K70" s="370">
        <v>52</v>
      </c>
      <c r="L70" s="370">
        <v>2</v>
      </c>
      <c r="M70" s="370">
        <v>48</v>
      </c>
    </row>
    <row r="71" spans="8:13" ht="16.5" thickTop="1" thickBot="1">
      <c r="H71" s="187">
        <v>31</v>
      </c>
      <c r="I71" s="249" t="s">
        <v>1237</v>
      </c>
      <c r="J71" s="370" t="s">
        <v>1250</v>
      </c>
      <c r="K71" s="370">
        <v>68</v>
      </c>
      <c r="L71" s="370">
        <v>1</v>
      </c>
      <c r="M71" s="370">
        <v>40</v>
      </c>
    </row>
    <row r="72" spans="8:13" ht="16.5" thickTop="1" thickBot="1">
      <c r="H72" s="187">
        <v>32</v>
      </c>
      <c r="I72" s="249" t="s">
        <v>1237</v>
      </c>
      <c r="J72" s="370" t="s">
        <v>1243</v>
      </c>
      <c r="K72" s="370">
        <v>33</v>
      </c>
      <c r="L72" s="370">
        <v>6</v>
      </c>
      <c r="M72" s="370">
        <v>61</v>
      </c>
    </row>
    <row r="73" spans="8:13" ht="16.5" thickTop="1" thickBot="1">
      <c r="H73" s="187">
        <v>33</v>
      </c>
      <c r="I73" s="249" t="s">
        <v>1237</v>
      </c>
      <c r="J73" s="370" t="s">
        <v>1243</v>
      </c>
      <c r="K73" s="370">
        <v>35</v>
      </c>
      <c r="L73" s="370">
        <v>1</v>
      </c>
      <c r="M73" s="370">
        <v>38</v>
      </c>
    </row>
    <row r="74" spans="8:13" ht="31.5" thickTop="1" thickBot="1">
      <c r="H74" s="187">
        <v>34</v>
      </c>
      <c r="I74" s="249" t="s">
        <v>1237</v>
      </c>
      <c r="J74" s="373" t="s">
        <v>1251</v>
      </c>
      <c r="K74" s="370">
        <v>31</v>
      </c>
      <c r="L74" s="370">
        <v>2</v>
      </c>
      <c r="M74" s="370">
        <v>48</v>
      </c>
    </row>
    <row r="75" spans="8:13" ht="16.5" thickTop="1" thickBot="1">
      <c r="H75" s="359"/>
      <c r="I75" s="359"/>
      <c r="J75" s="359"/>
      <c r="K75" s="359"/>
      <c r="L75" s="374">
        <f>SUM(L41:L74)</f>
        <v>91</v>
      </c>
      <c r="M75" s="374">
        <f>SUM(M41:M74)</f>
        <v>1911</v>
      </c>
    </row>
    <row r="76" spans="8:13" ht="15.75" thickTop="1"/>
  </sheetData>
  <mergeCells count="3">
    <mergeCell ref="A30:C30"/>
    <mergeCell ref="A28:D28"/>
    <mergeCell ref="A37:C37"/>
  </mergeCells>
  <hyperlinks>
    <hyperlink ref="A43:C43" location="'ВЫБОР РАЙОНА'!A1" display="Назад к выбору района" xr:uid="{00000000-0004-0000-0C00-000000000000}"/>
  </hyperlink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00B050"/>
  </sheetPr>
  <dimension ref="A1:M66"/>
  <sheetViews>
    <sheetView showGridLines="0" showRowColHeaders="0" workbookViewId="0">
      <selection activeCell="L65" sqref="L65:M65"/>
    </sheetView>
  </sheetViews>
  <sheetFormatPr defaultColWidth="8.85546875" defaultRowHeight="15"/>
  <cols>
    <col min="1" max="1" width="30.42578125" customWidth="1"/>
    <col min="2" max="2" width="24.42578125" customWidth="1"/>
    <col min="3" max="3" width="24" customWidth="1"/>
    <col min="4" max="4" width="18.140625" customWidth="1"/>
    <col min="5" max="5" width="17.42578125" customWidth="1"/>
    <col min="6" max="6" width="14.85546875" customWidth="1"/>
    <col min="9" max="9" width="23" customWidth="1"/>
    <col min="10" max="10" width="25" customWidth="1"/>
    <col min="11" max="11" width="13" customWidth="1"/>
    <col min="12" max="12" width="15.42578125" customWidth="1"/>
    <col min="13" max="13" width="11" customWidth="1"/>
    <col min="14" max="14" width="15.7109375" customWidth="1"/>
  </cols>
  <sheetData>
    <row r="1" spans="8:13" ht="17.25" thickTop="1" thickBot="1">
      <c r="H1" s="224" t="s">
        <v>37</v>
      </c>
      <c r="I1" s="224" t="s">
        <v>36</v>
      </c>
      <c r="J1" s="224" t="s">
        <v>35</v>
      </c>
      <c r="K1" s="224" t="s">
        <v>34</v>
      </c>
      <c r="L1" s="351" t="s">
        <v>1022</v>
      </c>
      <c r="M1" s="224" t="s">
        <v>33</v>
      </c>
    </row>
    <row r="2" spans="8:13" ht="16.5" thickTop="1" thickBot="1">
      <c r="H2" s="359">
        <v>1</v>
      </c>
      <c r="I2" s="342" t="s">
        <v>1217</v>
      </c>
      <c r="J2" s="342" t="s">
        <v>1186</v>
      </c>
      <c r="K2" s="342" t="s">
        <v>1187</v>
      </c>
      <c r="L2" s="342">
        <v>20</v>
      </c>
      <c r="M2" s="359">
        <v>1406</v>
      </c>
    </row>
    <row r="3" spans="8:13" ht="16.5" thickTop="1" thickBot="1">
      <c r="H3" s="187"/>
      <c r="I3" s="360"/>
      <c r="J3" s="360"/>
      <c r="K3" s="360"/>
      <c r="L3" s="230">
        <f>SUM(L2:L2)</f>
        <v>20</v>
      </c>
      <c r="M3" s="230">
        <f>SUM(M2:M2)</f>
        <v>1406</v>
      </c>
    </row>
    <row r="4" spans="8:13" ht="16.5" thickTop="1" thickBot="1">
      <c r="M4" s="87"/>
    </row>
    <row r="5" spans="8:13" ht="17.25" thickTop="1" thickBot="1">
      <c r="H5" s="224" t="s">
        <v>37</v>
      </c>
      <c r="I5" s="224" t="s">
        <v>36</v>
      </c>
      <c r="J5" s="224" t="s">
        <v>35</v>
      </c>
      <c r="K5" s="224" t="s">
        <v>34</v>
      </c>
      <c r="L5" s="351" t="s">
        <v>1022</v>
      </c>
      <c r="M5" s="224" t="s">
        <v>33</v>
      </c>
    </row>
    <row r="6" spans="8:13" ht="16.5" thickTop="1" thickBot="1">
      <c r="H6" s="361">
        <v>1</v>
      </c>
      <c r="I6" s="342" t="s">
        <v>1218</v>
      </c>
      <c r="J6" s="342" t="s">
        <v>1186</v>
      </c>
      <c r="K6" s="342" t="s">
        <v>1101</v>
      </c>
      <c r="L6" s="342">
        <v>16</v>
      </c>
      <c r="M6" s="359">
        <v>1298</v>
      </c>
    </row>
    <row r="7" spans="8:13" ht="16.5" thickTop="1" thickBot="1">
      <c r="H7" s="187"/>
      <c r="I7" s="360"/>
      <c r="J7" s="360"/>
      <c r="K7" s="360"/>
      <c r="L7" s="230">
        <f>SUM(L6)</f>
        <v>16</v>
      </c>
      <c r="M7" s="230">
        <f>SUM(M6)</f>
        <v>1298</v>
      </c>
    </row>
    <row r="8" spans="8:13" ht="16.5" thickTop="1" thickBot="1"/>
    <row r="9" spans="8:13" ht="16.5" thickTop="1" thickBot="1">
      <c r="H9" s="224" t="s">
        <v>37</v>
      </c>
      <c r="I9" s="224" t="s">
        <v>36</v>
      </c>
      <c r="J9" s="224" t="s">
        <v>35</v>
      </c>
      <c r="K9" s="224" t="s">
        <v>34</v>
      </c>
      <c r="L9" s="224" t="s">
        <v>20</v>
      </c>
      <c r="M9" s="224" t="s">
        <v>33</v>
      </c>
    </row>
    <row r="10" spans="8:13" ht="17.25" thickTop="1" thickBot="1">
      <c r="H10" s="187">
        <v>1</v>
      </c>
      <c r="I10" s="249" t="s">
        <v>1184</v>
      </c>
      <c r="J10" s="362" t="s">
        <v>1188</v>
      </c>
      <c r="K10" s="209" t="s">
        <v>766</v>
      </c>
      <c r="L10" s="375">
        <v>3</v>
      </c>
      <c r="M10" s="249">
        <f t="shared" ref="M10:M64" si="0">L10*36</f>
        <v>108</v>
      </c>
    </row>
    <row r="11" spans="8:13" ht="17.25" thickTop="1" thickBot="1">
      <c r="H11" s="187">
        <v>2</v>
      </c>
      <c r="I11" s="249" t="s">
        <v>1184</v>
      </c>
      <c r="J11" s="362" t="s">
        <v>1189</v>
      </c>
      <c r="K11" s="209" t="s">
        <v>1190</v>
      </c>
      <c r="L11" s="375">
        <v>2</v>
      </c>
      <c r="M11" s="249">
        <f t="shared" si="0"/>
        <v>72</v>
      </c>
    </row>
    <row r="12" spans="8:13" ht="17.25" thickTop="1" thickBot="1">
      <c r="H12" s="187">
        <v>3</v>
      </c>
      <c r="I12" s="249" t="s">
        <v>1184</v>
      </c>
      <c r="J12" s="168" t="s">
        <v>1189</v>
      </c>
      <c r="K12" s="363" t="s">
        <v>377</v>
      </c>
      <c r="L12" s="375">
        <v>1</v>
      </c>
      <c r="M12" s="249">
        <f t="shared" si="0"/>
        <v>36</v>
      </c>
    </row>
    <row r="13" spans="8:13" ht="17.25" thickTop="1" thickBot="1">
      <c r="H13" s="187">
        <v>4</v>
      </c>
      <c r="I13" s="249" t="s">
        <v>1184</v>
      </c>
      <c r="J13" s="362" t="s">
        <v>1191</v>
      </c>
      <c r="K13" s="209" t="s">
        <v>58</v>
      </c>
      <c r="L13" s="375">
        <v>6</v>
      </c>
      <c r="M13" s="249">
        <f t="shared" si="0"/>
        <v>216</v>
      </c>
    </row>
    <row r="14" spans="8:13" ht="17.25" thickTop="1" thickBot="1">
      <c r="H14" s="187">
        <v>5</v>
      </c>
      <c r="I14" s="249" t="s">
        <v>1184</v>
      </c>
      <c r="J14" s="362" t="s">
        <v>1191</v>
      </c>
      <c r="K14" s="209" t="s">
        <v>86</v>
      </c>
      <c r="L14" s="375">
        <v>3</v>
      </c>
      <c r="M14" s="249">
        <f t="shared" si="0"/>
        <v>108</v>
      </c>
    </row>
    <row r="15" spans="8:13" ht="17.25" thickTop="1" thickBot="1">
      <c r="H15" s="187">
        <v>6</v>
      </c>
      <c r="I15" s="249" t="s">
        <v>1184</v>
      </c>
      <c r="J15" s="362" t="s">
        <v>1192</v>
      </c>
      <c r="K15" s="209" t="s">
        <v>766</v>
      </c>
      <c r="L15" s="375">
        <v>1</v>
      </c>
      <c r="M15" s="249">
        <f t="shared" si="0"/>
        <v>36</v>
      </c>
    </row>
    <row r="16" spans="8:13" ht="17.25" thickTop="1" thickBot="1">
      <c r="H16" s="187">
        <v>7</v>
      </c>
      <c r="I16" s="249" t="s">
        <v>1184</v>
      </c>
      <c r="J16" s="362" t="s">
        <v>1192</v>
      </c>
      <c r="K16" s="209" t="s">
        <v>394</v>
      </c>
      <c r="L16" s="375">
        <v>1</v>
      </c>
      <c r="M16" s="249">
        <f t="shared" si="0"/>
        <v>36</v>
      </c>
    </row>
    <row r="17" spans="1:13" ht="17.25" thickTop="1" thickBot="1">
      <c r="H17" s="187">
        <v>8</v>
      </c>
      <c r="I17" s="249" t="s">
        <v>1184</v>
      </c>
      <c r="J17" s="362" t="s">
        <v>1192</v>
      </c>
      <c r="K17" s="209" t="s">
        <v>86</v>
      </c>
      <c r="L17" s="375">
        <v>1</v>
      </c>
      <c r="M17" s="249">
        <f t="shared" si="0"/>
        <v>36</v>
      </c>
    </row>
    <row r="18" spans="1:13" ht="17.25" thickTop="1" thickBot="1">
      <c r="H18" s="187">
        <v>9</v>
      </c>
      <c r="I18" s="249" t="s">
        <v>1184</v>
      </c>
      <c r="J18" s="362" t="s">
        <v>1192</v>
      </c>
      <c r="K18" s="209" t="s">
        <v>786</v>
      </c>
      <c r="L18" s="375">
        <v>2</v>
      </c>
      <c r="M18" s="249">
        <f t="shared" si="0"/>
        <v>72</v>
      </c>
    </row>
    <row r="19" spans="1:13" ht="17.25" thickTop="1" thickBot="1">
      <c r="H19" s="187">
        <v>10</v>
      </c>
      <c r="I19" s="249" t="s">
        <v>1184</v>
      </c>
      <c r="J19" s="362" t="s">
        <v>1192</v>
      </c>
      <c r="K19" s="360" t="s">
        <v>84</v>
      </c>
      <c r="L19" s="375">
        <v>1</v>
      </c>
      <c r="M19" s="249">
        <f t="shared" si="0"/>
        <v>36</v>
      </c>
    </row>
    <row r="20" spans="1:13" ht="17.25" thickTop="1" thickBot="1">
      <c r="H20" s="187">
        <v>11</v>
      </c>
      <c r="I20" s="249" t="s">
        <v>1184</v>
      </c>
      <c r="J20" s="362" t="s">
        <v>1192</v>
      </c>
      <c r="K20" s="364" t="s">
        <v>80</v>
      </c>
      <c r="L20" s="375">
        <v>2</v>
      </c>
      <c r="M20" s="249">
        <f t="shared" si="0"/>
        <v>72</v>
      </c>
    </row>
    <row r="21" spans="1:13" ht="17.25" thickTop="1" thickBot="1">
      <c r="H21" s="187">
        <v>12</v>
      </c>
      <c r="I21" s="249" t="s">
        <v>1184</v>
      </c>
      <c r="J21" s="362" t="s">
        <v>1192</v>
      </c>
      <c r="K21" s="364" t="s">
        <v>377</v>
      </c>
      <c r="L21" s="375">
        <v>2</v>
      </c>
      <c r="M21" s="249">
        <f t="shared" si="0"/>
        <v>72</v>
      </c>
    </row>
    <row r="22" spans="1:13" ht="17.25" thickTop="1" thickBot="1">
      <c r="H22" s="187">
        <v>13</v>
      </c>
      <c r="I22" s="249" t="s">
        <v>1184</v>
      </c>
      <c r="J22" s="362" t="s">
        <v>1192</v>
      </c>
      <c r="K22" s="364" t="s">
        <v>143</v>
      </c>
      <c r="L22" s="375">
        <v>3</v>
      </c>
      <c r="M22" s="249">
        <f>L22*36</f>
        <v>108</v>
      </c>
    </row>
    <row r="23" spans="1:13" ht="17.25" thickTop="1" thickBot="1">
      <c r="H23" s="187">
        <v>14</v>
      </c>
      <c r="I23" s="249" t="s">
        <v>1184</v>
      </c>
      <c r="J23" s="362" t="s">
        <v>1193</v>
      </c>
      <c r="K23" s="364" t="s">
        <v>395</v>
      </c>
      <c r="L23" s="375">
        <v>1</v>
      </c>
      <c r="M23" s="249">
        <f t="shared" si="0"/>
        <v>36</v>
      </c>
    </row>
    <row r="24" spans="1:13" ht="17.25" thickTop="1" thickBot="1">
      <c r="H24" s="187">
        <v>15</v>
      </c>
      <c r="I24" s="249" t="s">
        <v>1184</v>
      </c>
      <c r="J24" s="362" t="s">
        <v>1193</v>
      </c>
      <c r="K24" s="364" t="s">
        <v>394</v>
      </c>
      <c r="L24" s="375">
        <v>2</v>
      </c>
      <c r="M24" s="249">
        <f t="shared" si="0"/>
        <v>72</v>
      </c>
    </row>
    <row r="25" spans="1:13" s="81" customFormat="1" ht="17.25" thickTop="1" thickBot="1">
      <c r="H25" s="187">
        <v>16</v>
      </c>
      <c r="I25" s="249" t="s">
        <v>1184</v>
      </c>
      <c r="J25" s="362" t="s">
        <v>1193</v>
      </c>
      <c r="K25" s="364" t="s">
        <v>58</v>
      </c>
      <c r="L25" s="375">
        <v>1</v>
      </c>
      <c r="M25" s="249">
        <f t="shared" si="0"/>
        <v>36</v>
      </c>
    </row>
    <row r="26" spans="1:13" ht="17.25" thickTop="1" thickBot="1">
      <c r="H26" s="187">
        <v>17</v>
      </c>
      <c r="I26" s="249" t="s">
        <v>1184</v>
      </c>
      <c r="J26" s="362" t="s">
        <v>1193</v>
      </c>
      <c r="K26" s="364" t="s">
        <v>1194</v>
      </c>
      <c r="L26" s="375">
        <v>2</v>
      </c>
      <c r="M26" s="249">
        <f t="shared" si="0"/>
        <v>72</v>
      </c>
    </row>
    <row r="27" spans="1:13" ht="17.25" thickTop="1" thickBot="1">
      <c r="H27" s="187">
        <v>18</v>
      </c>
      <c r="I27" s="249" t="s">
        <v>1184</v>
      </c>
      <c r="J27" s="362" t="s">
        <v>1193</v>
      </c>
      <c r="K27" s="364" t="s">
        <v>38</v>
      </c>
      <c r="L27" s="375">
        <v>1</v>
      </c>
      <c r="M27" s="249">
        <f t="shared" si="0"/>
        <v>36</v>
      </c>
    </row>
    <row r="28" spans="1:13" ht="17.25" thickTop="1" thickBot="1">
      <c r="A28" s="407" t="s">
        <v>1185</v>
      </c>
      <c r="B28" s="407"/>
      <c r="C28" s="407"/>
      <c r="D28" s="407"/>
      <c r="E28" s="81"/>
      <c r="F28" s="81"/>
      <c r="H28" s="187">
        <v>19</v>
      </c>
      <c r="I28" s="249" t="s">
        <v>1184</v>
      </c>
      <c r="J28" s="362" t="s">
        <v>1193</v>
      </c>
      <c r="K28" s="364" t="s">
        <v>1195</v>
      </c>
      <c r="L28" s="375">
        <v>3</v>
      </c>
      <c r="M28" s="249">
        <f t="shared" si="0"/>
        <v>108</v>
      </c>
    </row>
    <row r="29" spans="1:13" ht="33" thickTop="1" thickBot="1">
      <c r="A29" s="193" t="s">
        <v>123</v>
      </c>
      <c r="B29" s="193" t="s">
        <v>1041</v>
      </c>
      <c r="C29" s="150" t="s">
        <v>1025</v>
      </c>
      <c r="D29" s="158" t="s">
        <v>1180</v>
      </c>
      <c r="E29" s="158" t="s">
        <v>1181</v>
      </c>
      <c r="F29" s="81"/>
      <c r="G29" s="81"/>
      <c r="H29" s="187">
        <v>20</v>
      </c>
      <c r="I29" s="249" t="s">
        <v>1184</v>
      </c>
      <c r="J29" s="362" t="s">
        <v>1193</v>
      </c>
      <c r="K29" s="364" t="s">
        <v>774</v>
      </c>
      <c r="L29" s="375">
        <v>1</v>
      </c>
      <c r="M29" s="249">
        <f>L29*36</f>
        <v>36</v>
      </c>
    </row>
    <row r="30" spans="1:13" ht="17.25" thickTop="1" thickBot="1">
      <c r="A30" s="406" t="s">
        <v>1024</v>
      </c>
      <c r="B30" s="406"/>
      <c r="C30" s="406"/>
      <c r="D30" s="194">
        <v>3000</v>
      </c>
      <c r="E30" s="194">
        <v>2400</v>
      </c>
      <c r="H30" s="187">
        <v>21</v>
      </c>
      <c r="I30" s="249" t="s">
        <v>1184</v>
      </c>
      <c r="J30" s="362" t="s">
        <v>1193</v>
      </c>
      <c r="K30" s="364" t="s">
        <v>349</v>
      </c>
      <c r="L30" s="375">
        <v>1</v>
      </c>
      <c r="M30" s="249">
        <f t="shared" si="0"/>
        <v>36</v>
      </c>
    </row>
    <row r="31" spans="1:13" ht="17.25" thickTop="1" thickBot="1">
      <c r="A31" s="195" t="s">
        <v>1217</v>
      </c>
      <c r="B31" s="196" t="s">
        <v>1042</v>
      </c>
      <c r="C31" s="349">
        <f>L3</f>
        <v>20</v>
      </c>
      <c r="D31" s="337">
        <f>C31*D30</f>
        <v>60000</v>
      </c>
      <c r="E31" s="337">
        <f>C31*E30</f>
        <v>48000</v>
      </c>
      <c r="H31" s="187">
        <v>22</v>
      </c>
      <c r="I31" s="249" t="s">
        <v>1184</v>
      </c>
      <c r="J31" s="364" t="s">
        <v>1193</v>
      </c>
      <c r="K31" s="364" t="s">
        <v>1196</v>
      </c>
      <c r="L31" s="375">
        <v>3</v>
      </c>
      <c r="M31" s="366">
        <f t="shared" si="0"/>
        <v>108</v>
      </c>
    </row>
    <row r="32" spans="1:13" ht="17.25" thickTop="1" thickBot="1">
      <c r="A32" s="195" t="s">
        <v>1218</v>
      </c>
      <c r="B32" s="196" t="s">
        <v>1042</v>
      </c>
      <c r="C32" s="349">
        <f>L7</f>
        <v>16</v>
      </c>
      <c r="D32" s="337">
        <f>C32*D30</f>
        <v>48000</v>
      </c>
      <c r="E32" s="337">
        <f>C32*E30</f>
        <v>38400</v>
      </c>
      <c r="H32" s="187">
        <v>23</v>
      </c>
      <c r="I32" s="249" t="s">
        <v>1184</v>
      </c>
      <c r="J32" s="362" t="s">
        <v>1197</v>
      </c>
      <c r="K32" s="365" t="s">
        <v>1198</v>
      </c>
      <c r="L32" s="375">
        <v>1</v>
      </c>
      <c r="M32" s="368">
        <f t="shared" si="0"/>
        <v>36</v>
      </c>
    </row>
    <row r="33" spans="1:13" ht="17.25" thickTop="1" thickBot="1">
      <c r="A33" s="199" t="s">
        <v>5</v>
      </c>
      <c r="B33" s="199"/>
      <c r="C33" s="200">
        <f>SUM(C31:C32)</f>
        <v>36</v>
      </c>
      <c r="D33" s="194">
        <f>SUM(D31:D32)</f>
        <v>108000</v>
      </c>
      <c r="E33" s="194">
        <f>SUM(E31:E32)</f>
        <v>86400</v>
      </c>
      <c r="H33" s="187">
        <v>24</v>
      </c>
      <c r="I33" s="249" t="s">
        <v>1184</v>
      </c>
      <c r="J33" s="362" t="s">
        <v>1197</v>
      </c>
      <c r="K33" s="369" t="s">
        <v>781</v>
      </c>
      <c r="L33" s="375">
        <v>1</v>
      </c>
      <c r="M33" s="368">
        <f t="shared" si="0"/>
        <v>36</v>
      </c>
    </row>
    <row r="34" spans="1:13" ht="17.25" thickTop="1" thickBot="1">
      <c r="A34" s="102"/>
      <c r="B34" s="102"/>
      <c r="C34" s="103"/>
      <c r="D34" s="104"/>
      <c r="E34" s="104"/>
      <c r="H34" s="187">
        <v>25</v>
      </c>
      <c r="I34" s="249" t="s">
        <v>1184</v>
      </c>
      <c r="J34" s="362" t="s">
        <v>1199</v>
      </c>
      <c r="K34" s="369" t="s">
        <v>1200</v>
      </c>
      <c r="L34" s="375">
        <v>2</v>
      </c>
      <c r="M34" s="368">
        <f t="shared" si="0"/>
        <v>72</v>
      </c>
    </row>
    <row r="35" spans="1:13" ht="33" thickTop="1" thickBot="1">
      <c r="A35" s="138" t="s">
        <v>1282</v>
      </c>
      <c r="B35" s="138" t="s">
        <v>1041</v>
      </c>
      <c r="C35" s="149" t="s">
        <v>1025</v>
      </c>
      <c r="D35" s="150" t="s">
        <v>1180</v>
      </c>
      <c r="E35" s="150" t="s">
        <v>1181</v>
      </c>
      <c r="H35" s="187">
        <v>26</v>
      </c>
      <c r="I35" s="249" t="s">
        <v>1184</v>
      </c>
      <c r="J35" s="362" t="s">
        <v>1201</v>
      </c>
      <c r="K35" s="369" t="s">
        <v>158</v>
      </c>
      <c r="L35" s="375">
        <v>1</v>
      </c>
      <c r="M35" s="368">
        <f t="shared" si="0"/>
        <v>36</v>
      </c>
    </row>
    <row r="36" spans="1:13" ht="17.25" thickTop="1" thickBot="1">
      <c r="A36" s="402" t="s">
        <v>1278</v>
      </c>
      <c r="B36" s="402"/>
      <c r="C36" s="402"/>
      <c r="D36" s="151">
        <v>15000</v>
      </c>
      <c r="E36" s="151">
        <v>12000</v>
      </c>
      <c r="H36" s="187">
        <v>27</v>
      </c>
      <c r="I36" s="249" t="s">
        <v>1184</v>
      </c>
      <c r="J36" s="362" t="s">
        <v>1201</v>
      </c>
      <c r="K36" s="369" t="s">
        <v>1202</v>
      </c>
      <c r="L36" s="375">
        <v>1</v>
      </c>
      <c r="M36" s="369">
        <f t="shared" si="0"/>
        <v>36</v>
      </c>
    </row>
    <row r="37" spans="1:13" ht="17.25" thickTop="1" thickBot="1">
      <c r="A37" s="152" t="s">
        <v>1279</v>
      </c>
      <c r="B37" s="140" t="s">
        <v>1042</v>
      </c>
      <c r="C37" s="153">
        <v>1</v>
      </c>
      <c r="D37" s="154">
        <f>C37*D36</f>
        <v>15000</v>
      </c>
      <c r="E37" s="154">
        <f>C37*E36</f>
        <v>12000</v>
      </c>
      <c r="H37" s="187">
        <v>28</v>
      </c>
      <c r="I37" s="359" t="s">
        <v>1184</v>
      </c>
      <c r="J37" s="359" t="s">
        <v>1201</v>
      </c>
      <c r="K37" s="359" t="s">
        <v>1203</v>
      </c>
      <c r="L37" s="375">
        <v>4</v>
      </c>
      <c r="M37" s="368">
        <f t="shared" si="0"/>
        <v>144</v>
      </c>
    </row>
    <row r="38" spans="1:13" ht="17.25" thickTop="1" thickBot="1">
      <c r="A38" s="152" t="s">
        <v>1280</v>
      </c>
      <c r="B38" s="140" t="s">
        <v>1042</v>
      </c>
      <c r="C38" s="153">
        <v>1</v>
      </c>
      <c r="D38" s="154">
        <f>C38*D36</f>
        <v>15000</v>
      </c>
      <c r="E38" s="154">
        <f>C38*E36</f>
        <v>12000</v>
      </c>
      <c r="H38" s="187">
        <v>29</v>
      </c>
      <c r="I38" s="249" t="s">
        <v>1184</v>
      </c>
      <c r="J38" s="369" t="s">
        <v>1204</v>
      </c>
      <c r="K38" s="369" t="s">
        <v>395</v>
      </c>
      <c r="L38" s="375">
        <v>1</v>
      </c>
      <c r="M38" s="368">
        <f t="shared" si="0"/>
        <v>36</v>
      </c>
    </row>
    <row r="39" spans="1:13" ht="17.25" thickTop="1" thickBot="1">
      <c r="A39" s="155" t="s">
        <v>5</v>
      </c>
      <c r="B39" s="140"/>
      <c r="C39" s="156">
        <f>SUM(C37:C38)</f>
        <v>2</v>
      </c>
      <c r="D39" s="157">
        <f>SUM(D37:D38)</f>
        <v>30000</v>
      </c>
      <c r="E39" s="157">
        <f>SUM(E37:E38)</f>
        <v>24000</v>
      </c>
      <c r="H39" s="187">
        <v>30</v>
      </c>
      <c r="I39" s="249" t="s">
        <v>1184</v>
      </c>
      <c r="J39" s="369" t="s">
        <v>1204</v>
      </c>
      <c r="K39" s="369" t="s">
        <v>86</v>
      </c>
      <c r="L39" s="375">
        <v>2</v>
      </c>
      <c r="M39" s="369">
        <f t="shared" si="0"/>
        <v>72</v>
      </c>
    </row>
    <row r="40" spans="1:13" ht="17.25" thickTop="1" thickBot="1">
      <c r="H40" s="187">
        <v>31</v>
      </c>
      <c r="I40" s="359" t="s">
        <v>1184</v>
      </c>
      <c r="J40" s="369" t="s">
        <v>1204</v>
      </c>
      <c r="K40" s="369" t="s">
        <v>157</v>
      </c>
      <c r="L40" s="375">
        <v>2</v>
      </c>
      <c r="M40" s="368">
        <f t="shared" si="0"/>
        <v>72</v>
      </c>
    </row>
    <row r="41" spans="1:13" ht="33" thickTop="1" thickBot="1">
      <c r="A41" s="193" t="s">
        <v>123</v>
      </c>
      <c r="B41" s="193" t="s">
        <v>1041</v>
      </c>
      <c r="C41" s="193" t="s">
        <v>122</v>
      </c>
      <c r="D41" s="193" t="s">
        <v>121</v>
      </c>
      <c r="E41" s="193" t="s">
        <v>120</v>
      </c>
      <c r="F41" s="193" t="s">
        <v>119</v>
      </c>
      <c r="H41" s="187">
        <v>32</v>
      </c>
      <c r="I41" s="249" t="s">
        <v>1184</v>
      </c>
      <c r="J41" s="369" t="s">
        <v>1204</v>
      </c>
      <c r="K41" s="369" t="s">
        <v>1205</v>
      </c>
      <c r="L41" s="375">
        <v>3</v>
      </c>
      <c r="M41" s="368">
        <f t="shared" si="0"/>
        <v>108</v>
      </c>
    </row>
    <row r="42" spans="1:13" ht="17.25" thickTop="1" thickBot="1">
      <c r="A42" s="408" t="s">
        <v>117</v>
      </c>
      <c r="B42" s="408"/>
      <c r="C42" s="408"/>
      <c r="D42" s="232">
        <v>750</v>
      </c>
      <c r="E42" s="232">
        <v>420</v>
      </c>
      <c r="F42" s="232">
        <v>250</v>
      </c>
      <c r="H42" s="187">
        <v>33</v>
      </c>
      <c r="I42" s="249" t="s">
        <v>1184</v>
      </c>
      <c r="J42" s="369" t="s">
        <v>1204</v>
      </c>
      <c r="K42" s="369" t="s">
        <v>1206</v>
      </c>
      <c r="L42" s="375">
        <v>1</v>
      </c>
      <c r="M42" s="369">
        <f t="shared" si="0"/>
        <v>36</v>
      </c>
    </row>
    <row r="43" spans="1:13" ht="17.25" thickTop="1" thickBot="1">
      <c r="A43" s="196" t="s">
        <v>1184</v>
      </c>
      <c r="B43" s="184" t="s">
        <v>1094</v>
      </c>
      <c r="C43" s="236">
        <f>L65</f>
        <v>100</v>
      </c>
      <c r="D43" s="234">
        <f>C43*D42</f>
        <v>75000</v>
      </c>
      <c r="E43" s="234">
        <f>C43*E42</f>
        <v>42000</v>
      </c>
      <c r="F43" s="234">
        <f>C43*F42</f>
        <v>25000</v>
      </c>
      <c r="H43" s="187">
        <v>34</v>
      </c>
      <c r="I43" s="359" t="s">
        <v>1184</v>
      </c>
      <c r="J43" s="369" t="s">
        <v>1204</v>
      </c>
      <c r="K43" s="369" t="s">
        <v>926</v>
      </c>
      <c r="L43" s="375">
        <v>1</v>
      </c>
      <c r="M43" s="368">
        <f t="shared" si="0"/>
        <v>36</v>
      </c>
    </row>
    <row r="44" spans="1:13" ht="17.25" thickTop="1" thickBot="1">
      <c r="A44" s="199" t="s">
        <v>5</v>
      </c>
      <c r="B44" s="199"/>
      <c r="C44" s="235">
        <f>SUM(C43:C43)</f>
        <v>100</v>
      </c>
      <c r="D44" s="194">
        <f>SUM(D43:D43)</f>
        <v>75000</v>
      </c>
      <c r="E44" s="194">
        <f>SUM(E43:E43)</f>
        <v>42000</v>
      </c>
      <c r="F44" s="194">
        <f>SUM(F43:F43)</f>
        <v>25000</v>
      </c>
      <c r="H44" s="187">
        <v>35</v>
      </c>
      <c r="I44" s="249" t="s">
        <v>1184</v>
      </c>
      <c r="J44" s="369" t="s">
        <v>1204</v>
      </c>
      <c r="K44" s="369" t="s">
        <v>143</v>
      </c>
      <c r="L44" s="375">
        <v>1</v>
      </c>
      <c r="M44" s="368">
        <f t="shared" si="0"/>
        <v>36</v>
      </c>
    </row>
    <row r="45" spans="1:13" ht="17.25" thickTop="1" thickBot="1">
      <c r="A45" s="6"/>
      <c r="B45" s="6"/>
      <c r="C45" s="6"/>
      <c r="D45" s="6"/>
      <c r="H45" s="187">
        <v>36</v>
      </c>
      <c r="I45" s="249" t="s">
        <v>1184</v>
      </c>
      <c r="J45" s="369" t="s">
        <v>649</v>
      </c>
      <c r="K45" s="369" t="s">
        <v>1207</v>
      </c>
      <c r="L45" s="375">
        <v>3</v>
      </c>
      <c r="M45" s="369">
        <f t="shared" si="0"/>
        <v>108</v>
      </c>
    </row>
    <row r="46" spans="1:13" ht="17.25" thickTop="1" thickBot="1">
      <c r="A46" s="201" t="s">
        <v>1083</v>
      </c>
      <c r="B46" s="202">
        <f>C33+C44+C39</f>
        <v>138</v>
      </c>
      <c r="C46" s="6"/>
      <c r="D46" s="6"/>
      <c r="H46" s="187">
        <v>37</v>
      </c>
      <c r="I46" s="359" t="s">
        <v>1184</v>
      </c>
      <c r="J46" s="369" t="s">
        <v>1208</v>
      </c>
      <c r="K46" s="369" t="s">
        <v>1209</v>
      </c>
      <c r="L46" s="375">
        <v>1</v>
      </c>
      <c r="M46" s="368">
        <f t="shared" si="0"/>
        <v>36</v>
      </c>
    </row>
    <row r="47" spans="1:13" ht="17.25" thickTop="1" thickBot="1">
      <c r="A47" s="129"/>
      <c r="B47" s="130"/>
      <c r="C47" s="6"/>
      <c r="D47" s="6"/>
      <c r="H47" s="187">
        <v>38</v>
      </c>
      <c r="I47" s="249" t="s">
        <v>1184</v>
      </c>
      <c r="J47" s="369" t="s">
        <v>1208</v>
      </c>
      <c r="K47" s="369" t="s">
        <v>394</v>
      </c>
      <c r="L47" s="375">
        <v>1</v>
      </c>
      <c r="M47" s="368">
        <f t="shared" si="0"/>
        <v>36</v>
      </c>
    </row>
    <row r="48" spans="1:13" ht="17.25" thickTop="1" thickBot="1">
      <c r="A48" s="352" t="s">
        <v>1009</v>
      </c>
      <c r="B48" s="352"/>
      <c r="C48" s="352"/>
      <c r="D48" s="6"/>
      <c r="H48" s="187">
        <v>39</v>
      </c>
      <c r="I48" s="249" t="s">
        <v>1184</v>
      </c>
      <c r="J48" s="369" t="s">
        <v>1208</v>
      </c>
      <c r="K48" s="369" t="s">
        <v>786</v>
      </c>
      <c r="L48" s="375">
        <v>3</v>
      </c>
      <c r="M48" s="369">
        <f t="shared" si="0"/>
        <v>108</v>
      </c>
    </row>
    <row r="49" spans="8:13" ht="17.25" thickTop="1" thickBot="1">
      <c r="H49" s="187">
        <v>40</v>
      </c>
      <c r="I49" s="359" t="s">
        <v>1184</v>
      </c>
      <c r="J49" s="369" t="s">
        <v>1208</v>
      </c>
      <c r="K49" s="369" t="s">
        <v>75</v>
      </c>
      <c r="L49" s="375">
        <v>3</v>
      </c>
      <c r="M49" s="368">
        <f t="shared" si="0"/>
        <v>108</v>
      </c>
    </row>
    <row r="50" spans="8:13" ht="17.25" thickTop="1" thickBot="1">
      <c r="H50" s="187">
        <v>41</v>
      </c>
      <c r="I50" s="249" t="s">
        <v>1184</v>
      </c>
      <c r="J50" s="369" t="s">
        <v>1208</v>
      </c>
      <c r="K50" s="369" t="s">
        <v>72</v>
      </c>
      <c r="L50" s="375">
        <v>4</v>
      </c>
      <c r="M50" s="368">
        <f t="shared" si="0"/>
        <v>144</v>
      </c>
    </row>
    <row r="51" spans="8:13" ht="17.25" thickTop="1" thickBot="1">
      <c r="H51" s="187">
        <v>42</v>
      </c>
      <c r="I51" s="249" t="s">
        <v>1184</v>
      </c>
      <c r="J51" s="369" t="s">
        <v>1208</v>
      </c>
      <c r="K51" s="369" t="s">
        <v>1210</v>
      </c>
      <c r="L51" s="375">
        <v>2</v>
      </c>
      <c r="M51" s="369">
        <f t="shared" si="0"/>
        <v>72</v>
      </c>
    </row>
    <row r="52" spans="8:13" ht="17.25" thickTop="1" thickBot="1">
      <c r="H52" s="187">
        <v>43</v>
      </c>
      <c r="I52" s="359" t="s">
        <v>1184</v>
      </c>
      <c r="J52" s="369" t="s">
        <v>1208</v>
      </c>
      <c r="K52" s="369" t="s">
        <v>1211</v>
      </c>
      <c r="L52" s="375">
        <v>1</v>
      </c>
      <c r="M52" s="368">
        <f t="shared" si="0"/>
        <v>36</v>
      </c>
    </row>
    <row r="53" spans="8:13" ht="17.25" thickTop="1" thickBot="1">
      <c r="H53" s="187">
        <v>44</v>
      </c>
      <c r="I53" s="249" t="s">
        <v>1184</v>
      </c>
      <c r="J53" s="369" t="s">
        <v>1208</v>
      </c>
      <c r="K53" s="369" t="s">
        <v>347</v>
      </c>
      <c r="L53" s="375">
        <v>1</v>
      </c>
      <c r="M53" s="368">
        <f t="shared" si="0"/>
        <v>36</v>
      </c>
    </row>
    <row r="54" spans="8:13" ht="17.25" thickTop="1" thickBot="1">
      <c r="H54" s="187">
        <v>45</v>
      </c>
      <c r="I54" s="249" t="s">
        <v>1184</v>
      </c>
      <c r="J54" s="369" t="s">
        <v>1208</v>
      </c>
      <c r="K54" s="369" t="s">
        <v>1212</v>
      </c>
      <c r="L54" s="375">
        <v>2</v>
      </c>
      <c r="M54" s="369">
        <f t="shared" si="0"/>
        <v>72</v>
      </c>
    </row>
    <row r="55" spans="8:13" ht="17.25" thickTop="1" thickBot="1">
      <c r="H55" s="187">
        <v>46</v>
      </c>
      <c r="I55" s="359" t="s">
        <v>1184</v>
      </c>
      <c r="J55" s="369" t="s">
        <v>1213</v>
      </c>
      <c r="K55" s="369" t="s">
        <v>84</v>
      </c>
      <c r="L55" s="375">
        <v>1</v>
      </c>
      <c r="M55" s="368">
        <f t="shared" si="0"/>
        <v>36</v>
      </c>
    </row>
    <row r="56" spans="8:13" ht="17.25" thickTop="1" thickBot="1">
      <c r="H56" s="187">
        <v>47</v>
      </c>
      <c r="I56" s="249" t="s">
        <v>1184</v>
      </c>
      <c r="J56" s="369" t="s">
        <v>1213</v>
      </c>
      <c r="K56" s="369" t="s">
        <v>929</v>
      </c>
      <c r="L56" s="375">
        <v>1</v>
      </c>
      <c r="M56" s="368">
        <f t="shared" si="0"/>
        <v>36</v>
      </c>
    </row>
    <row r="57" spans="8:13" ht="17.25" thickTop="1" thickBot="1">
      <c r="H57" s="187">
        <v>48</v>
      </c>
      <c r="I57" s="249" t="s">
        <v>1184</v>
      </c>
      <c r="J57" s="369" t="s">
        <v>1213</v>
      </c>
      <c r="K57" s="369" t="s">
        <v>377</v>
      </c>
      <c r="L57" s="375">
        <v>1</v>
      </c>
      <c r="M57" s="369">
        <f t="shared" si="0"/>
        <v>36</v>
      </c>
    </row>
    <row r="58" spans="8:13" ht="17.25" thickTop="1" thickBot="1">
      <c r="H58" s="187">
        <v>49</v>
      </c>
      <c r="I58" s="359" t="s">
        <v>1184</v>
      </c>
      <c r="J58" s="369" t="s">
        <v>1213</v>
      </c>
      <c r="K58" s="369" t="s">
        <v>115</v>
      </c>
      <c r="L58" s="375">
        <v>2</v>
      </c>
      <c r="M58" s="368">
        <f t="shared" si="0"/>
        <v>72</v>
      </c>
    </row>
    <row r="59" spans="8:13" ht="17.25" thickTop="1" thickBot="1">
      <c r="H59" s="187">
        <v>50</v>
      </c>
      <c r="I59" s="249" t="s">
        <v>1184</v>
      </c>
      <c r="J59" s="369" t="s">
        <v>1214</v>
      </c>
      <c r="K59" s="369" t="s">
        <v>361</v>
      </c>
      <c r="L59" s="375">
        <v>1</v>
      </c>
      <c r="M59" s="368">
        <f t="shared" si="0"/>
        <v>36</v>
      </c>
    </row>
    <row r="60" spans="8:13" ht="17.25" thickTop="1" thickBot="1">
      <c r="H60" s="187">
        <v>51</v>
      </c>
      <c r="I60" s="249" t="s">
        <v>1184</v>
      </c>
      <c r="J60" s="369" t="s">
        <v>1214</v>
      </c>
      <c r="K60" s="369" t="s">
        <v>929</v>
      </c>
      <c r="L60" s="375">
        <v>2</v>
      </c>
      <c r="M60" s="369">
        <f t="shared" si="0"/>
        <v>72</v>
      </c>
    </row>
    <row r="61" spans="8:13" ht="17.25" thickTop="1" thickBot="1">
      <c r="H61" s="187">
        <v>52</v>
      </c>
      <c r="I61" s="359" t="s">
        <v>1184</v>
      </c>
      <c r="J61" s="369" t="s">
        <v>1214</v>
      </c>
      <c r="K61" s="369" t="s">
        <v>916</v>
      </c>
      <c r="L61" s="375">
        <v>1</v>
      </c>
      <c r="M61" s="368">
        <f t="shared" si="0"/>
        <v>36</v>
      </c>
    </row>
    <row r="62" spans="8:13" ht="17.25" thickTop="1" thickBot="1">
      <c r="H62" s="187">
        <v>53</v>
      </c>
      <c r="I62" s="249" t="s">
        <v>1184</v>
      </c>
      <c r="J62" s="369" t="s">
        <v>1214</v>
      </c>
      <c r="K62" s="369" t="s">
        <v>377</v>
      </c>
      <c r="L62" s="375">
        <v>2</v>
      </c>
      <c r="M62" s="368">
        <f t="shared" si="0"/>
        <v>72</v>
      </c>
    </row>
    <row r="63" spans="8:13" ht="17.25" thickTop="1" thickBot="1">
      <c r="H63" s="187">
        <v>54</v>
      </c>
      <c r="I63" s="249" t="s">
        <v>1184</v>
      </c>
      <c r="J63" s="369" t="s">
        <v>1214</v>
      </c>
      <c r="K63" s="369" t="s">
        <v>139</v>
      </c>
      <c r="L63" s="375">
        <v>1</v>
      </c>
      <c r="M63" s="369">
        <f t="shared" si="0"/>
        <v>36</v>
      </c>
    </row>
    <row r="64" spans="8:13" ht="17.25" thickTop="1" thickBot="1">
      <c r="H64" s="187">
        <v>55</v>
      </c>
      <c r="I64" s="359" t="s">
        <v>1184</v>
      </c>
      <c r="J64" s="369" t="s">
        <v>1215</v>
      </c>
      <c r="K64" s="369" t="s">
        <v>352</v>
      </c>
      <c r="L64" s="375">
        <v>3</v>
      </c>
      <c r="M64" s="368">
        <f t="shared" si="0"/>
        <v>108</v>
      </c>
    </row>
    <row r="65" spans="8:13" ht="16.5" thickTop="1" thickBot="1">
      <c r="H65" s="359"/>
      <c r="I65" s="359"/>
      <c r="J65" s="359"/>
      <c r="K65" s="359"/>
      <c r="L65" s="374">
        <f>SUM(L10:L64)</f>
        <v>100</v>
      </c>
      <c r="M65" s="374">
        <f>SUM(M10:M64)</f>
        <v>3600</v>
      </c>
    </row>
    <row r="66" spans="8:13" ht="15.75" thickTop="1"/>
  </sheetData>
  <mergeCells count="4">
    <mergeCell ref="A28:D28"/>
    <mergeCell ref="A30:C30"/>
    <mergeCell ref="A42:C42"/>
    <mergeCell ref="A36:C36"/>
  </mergeCells>
  <hyperlinks>
    <hyperlink ref="A48:C48" location="'ВЫБОР РАЙОНА'!A1" display="Назад к выбору района" xr:uid="{00000000-0004-0000-0D00-000000000000}"/>
  </hyperlinks>
  <pageMargins left="0.7" right="0.7" top="0.75" bottom="0.75" header="0.3" footer="0.3"/>
  <pageSetup paperSize="9" orientation="portrait" horizontalDpi="0" verticalDpi="0"/>
  <ignoredErrors>
    <ignoredError sqref="K10 K47:K64 K34:K45 K12:K25 K27:K33" numberStoredAsText="1"/>
    <ignoredError sqref="K46 K26 K11" twoDigitTextYear="1" numberStoredAsText="1"/>
  </ignoredError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00B050"/>
  </sheetPr>
  <dimension ref="A1:M47"/>
  <sheetViews>
    <sheetView showGridLines="0" showRowColHeaders="0" workbookViewId="0">
      <selection activeCell="L46" sqref="L46:M46"/>
    </sheetView>
  </sheetViews>
  <sheetFormatPr defaultColWidth="8.85546875" defaultRowHeight="15"/>
  <cols>
    <col min="1" max="1" width="30.42578125" customWidth="1"/>
    <col min="2" max="2" width="24.42578125" customWidth="1"/>
    <col min="3" max="3" width="24" customWidth="1"/>
    <col min="4" max="4" width="18.140625" customWidth="1"/>
    <col min="5" max="5" width="17.42578125" customWidth="1"/>
    <col min="6" max="6" width="14.85546875" customWidth="1"/>
    <col min="9" max="9" width="23" customWidth="1"/>
    <col min="10" max="10" width="25" customWidth="1"/>
    <col min="11" max="11" width="13" customWidth="1"/>
    <col min="12" max="12" width="15.42578125" customWidth="1"/>
    <col min="13" max="13" width="11" customWidth="1"/>
    <col min="14" max="14" width="15.7109375" customWidth="1"/>
  </cols>
  <sheetData>
    <row r="1" spans="8:13" ht="16.5" thickTop="1" thickBot="1">
      <c r="H1" s="224" t="s">
        <v>37</v>
      </c>
      <c r="I1" s="224" t="s">
        <v>36</v>
      </c>
      <c r="J1" s="224" t="s">
        <v>35</v>
      </c>
      <c r="K1" s="224" t="s">
        <v>34</v>
      </c>
      <c r="L1" s="224" t="s">
        <v>20</v>
      </c>
      <c r="M1" s="224" t="s">
        <v>33</v>
      </c>
    </row>
    <row r="2" spans="8:13" ht="16.5" thickTop="1" thickBot="1">
      <c r="H2" s="187">
        <v>1</v>
      </c>
      <c r="I2" s="180" t="s">
        <v>1285</v>
      </c>
      <c r="J2" s="376" t="s">
        <v>1286</v>
      </c>
      <c r="K2" s="376">
        <v>15</v>
      </c>
      <c r="L2" s="376">
        <v>1</v>
      </c>
      <c r="M2" s="180">
        <f>L2*36</f>
        <v>36</v>
      </c>
    </row>
    <row r="3" spans="8:13" ht="16.5" thickTop="1" thickBot="1">
      <c r="H3" s="187">
        <v>2</v>
      </c>
      <c r="I3" s="180" t="s">
        <v>1285</v>
      </c>
      <c r="J3" s="376" t="s">
        <v>1286</v>
      </c>
      <c r="K3" s="376">
        <v>16</v>
      </c>
      <c r="L3" s="376">
        <v>1</v>
      </c>
      <c r="M3" s="180">
        <f>L3*36</f>
        <v>36</v>
      </c>
    </row>
    <row r="4" spans="8:13" ht="16.5" thickTop="1" thickBot="1">
      <c r="H4" s="187">
        <v>3</v>
      </c>
      <c r="I4" s="180" t="s">
        <v>1285</v>
      </c>
      <c r="J4" s="376" t="s">
        <v>1287</v>
      </c>
      <c r="K4" s="376">
        <v>17</v>
      </c>
      <c r="L4" s="376">
        <v>10</v>
      </c>
      <c r="M4" s="180">
        <f t="shared" ref="M4:M45" si="0">L4*36</f>
        <v>360</v>
      </c>
    </row>
    <row r="5" spans="8:13" ht="16.5" thickTop="1" thickBot="1">
      <c r="H5" s="187">
        <v>4</v>
      </c>
      <c r="I5" s="180" t="s">
        <v>1285</v>
      </c>
      <c r="J5" s="376" t="s">
        <v>1287</v>
      </c>
      <c r="K5" s="376">
        <v>32</v>
      </c>
      <c r="L5" s="376">
        <v>2</v>
      </c>
      <c r="M5" s="180">
        <f t="shared" si="0"/>
        <v>72</v>
      </c>
    </row>
    <row r="6" spans="8:13" ht="16.5" thickTop="1" thickBot="1">
      <c r="H6" s="187">
        <v>5</v>
      </c>
      <c r="I6" s="180" t="s">
        <v>1285</v>
      </c>
      <c r="J6" s="376" t="s">
        <v>1287</v>
      </c>
      <c r="K6" s="376">
        <v>36</v>
      </c>
      <c r="L6" s="376">
        <v>2</v>
      </c>
      <c r="M6" s="180">
        <f t="shared" si="0"/>
        <v>72</v>
      </c>
    </row>
    <row r="7" spans="8:13" ht="16.5" thickTop="1" thickBot="1">
      <c r="H7" s="187">
        <v>6</v>
      </c>
      <c r="I7" s="180" t="s">
        <v>1285</v>
      </c>
      <c r="J7" s="376" t="s">
        <v>1288</v>
      </c>
      <c r="K7" s="376">
        <v>15</v>
      </c>
      <c r="L7" s="376">
        <v>5</v>
      </c>
      <c r="M7" s="180">
        <f t="shared" si="0"/>
        <v>180</v>
      </c>
    </row>
    <row r="8" spans="8:13" ht="16.5" thickTop="1" thickBot="1">
      <c r="H8" s="187">
        <v>7</v>
      </c>
      <c r="I8" s="180" t="s">
        <v>1285</v>
      </c>
      <c r="J8" s="376" t="s">
        <v>1288</v>
      </c>
      <c r="K8" s="376">
        <v>19</v>
      </c>
      <c r="L8" s="376">
        <v>2</v>
      </c>
      <c r="M8" s="180">
        <f t="shared" si="0"/>
        <v>72</v>
      </c>
    </row>
    <row r="9" spans="8:13" ht="16.5" thickTop="1" thickBot="1">
      <c r="H9" s="187">
        <v>8</v>
      </c>
      <c r="I9" s="180" t="s">
        <v>1285</v>
      </c>
      <c r="J9" s="376" t="s">
        <v>1288</v>
      </c>
      <c r="K9" s="376">
        <v>21</v>
      </c>
      <c r="L9" s="376">
        <v>2</v>
      </c>
      <c r="M9" s="180">
        <f t="shared" si="0"/>
        <v>72</v>
      </c>
    </row>
    <row r="10" spans="8:13" ht="16.5" thickTop="1" thickBot="1">
      <c r="H10" s="187">
        <v>9</v>
      </c>
      <c r="I10" s="180" t="s">
        <v>1285</v>
      </c>
      <c r="J10" s="376" t="s">
        <v>1288</v>
      </c>
      <c r="K10" s="376">
        <v>23</v>
      </c>
      <c r="L10" s="376">
        <v>2</v>
      </c>
      <c r="M10" s="180">
        <f t="shared" si="0"/>
        <v>72</v>
      </c>
    </row>
    <row r="11" spans="8:13" ht="16.5" thickTop="1" thickBot="1">
      <c r="H11" s="187">
        <v>10</v>
      </c>
      <c r="I11" s="180" t="s">
        <v>1285</v>
      </c>
      <c r="J11" s="376" t="s">
        <v>1288</v>
      </c>
      <c r="K11" s="376">
        <v>25</v>
      </c>
      <c r="L11" s="376">
        <v>6</v>
      </c>
      <c r="M11" s="180">
        <f t="shared" si="0"/>
        <v>216</v>
      </c>
    </row>
    <row r="12" spans="8:13" ht="16.5" thickTop="1" thickBot="1">
      <c r="H12" s="187">
        <v>11</v>
      </c>
      <c r="I12" s="180" t="s">
        <v>1285</v>
      </c>
      <c r="J12" s="376" t="s">
        <v>1289</v>
      </c>
      <c r="K12" s="376">
        <v>3</v>
      </c>
      <c r="L12" s="376">
        <v>1</v>
      </c>
      <c r="M12" s="180">
        <f t="shared" si="0"/>
        <v>36</v>
      </c>
    </row>
    <row r="13" spans="8:13" ht="16.5" thickTop="1" thickBot="1">
      <c r="H13" s="187">
        <v>12</v>
      </c>
      <c r="I13" s="180" t="s">
        <v>1285</v>
      </c>
      <c r="J13" s="376" t="s">
        <v>1289</v>
      </c>
      <c r="K13" s="376">
        <v>13</v>
      </c>
      <c r="L13" s="376">
        <v>1</v>
      </c>
      <c r="M13" s="180">
        <f t="shared" si="0"/>
        <v>36</v>
      </c>
    </row>
    <row r="14" spans="8:13" ht="16.5" thickTop="1" thickBot="1">
      <c r="H14" s="187">
        <v>13</v>
      </c>
      <c r="I14" s="180" t="s">
        <v>1285</v>
      </c>
      <c r="J14" s="376" t="s">
        <v>1289</v>
      </c>
      <c r="K14" s="376">
        <v>23</v>
      </c>
      <c r="L14" s="376">
        <v>1</v>
      </c>
      <c r="M14" s="180">
        <f t="shared" si="0"/>
        <v>36</v>
      </c>
    </row>
    <row r="15" spans="8:13" ht="16.5" thickTop="1" thickBot="1">
      <c r="H15" s="187">
        <v>14</v>
      </c>
      <c r="I15" s="180" t="s">
        <v>1285</v>
      </c>
      <c r="J15" s="376" t="s">
        <v>1289</v>
      </c>
      <c r="K15" s="376">
        <v>25</v>
      </c>
      <c r="L15" s="376">
        <v>1</v>
      </c>
      <c r="M15" s="180">
        <f t="shared" si="0"/>
        <v>36</v>
      </c>
    </row>
    <row r="16" spans="8:13" ht="16.5" thickTop="1" thickBot="1">
      <c r="H16" s="187">
        <v>15</v>
      </c>
      <c r="I16" s="180" t="s">
        <v>1285</v>
      </c>
      <c r="J16" s="376" t="s">
        <v>1289</v>
      </c>
      <c r="K16" s="376">
        <v>27</v>
      </c>
      <c r="L16" s="376">
        <v>1</v>
      </c>
      <c r="M16" s="180">
        <f t="shared" si="0"/>
        <v>36</v>
      </c>
    </row>
    <row r="17" spans="1:13" ht="16.5" thickTop="1" thickBot="1">
      <c r="H17" s="187">
        <v>16</v>
      </c>
      <c r="I17" s="180" t="s">
        <v>1285</v>
      </c>
      <c r="J17" s="376" t="s">
        <v>1290</v>
      </c>
      <c r="K17" s="376">
        <v>25</v>
      </c>
      <c r="L17" s="376">
        <v>6</v>
      </c>
      <c r="M17" s="180">
        <f t="shared" si="0"/>
        <v>216</v>
      </c>
    </row>
    <row r="18" spans="1:13" ht="16.5" thickTop="1" thickBot="1">
      <c r="H18" s="187">
        <v>17</v>
      </c>
      <c r="I18" s="180" t="s">
        <v>1285</v>
      </c>
      <c r="J18" s="376" t="s">
        <v>1291</v>
      </c>
      <c r="K18" s="376">
        <v>1</v>
      </c>
      <c r="L18" s="376">
        <v>2</v>
      </c>
      <c r="M18" s="180">
        <f t="shared" si="0"/>
        <v>72</v>
      </c>
    </row>
    <row r="19" spans="1:13" ht="16.5" thickTop="1" thickBot="1">
      <c r="H19" s="187">
        <v>18</v>
      </c>
      <c r="I19" s="180" t="s">
        <v>1285</v>
      </c>
      <c r="J19" s="376" t="s">
        <v>1291</v>
      </c>
      <c r="K19" s="376">
        <v>3</v>
      </c>
      <c r="L19" s="376">
        <v>2</v>
      </c>
      <c r="M19" s="180">
        <f t="shared" si="0"/>
        <v>72</v>
      </c>
    </row>
    <row r="20" spans="1:13" ht="16.5" thickTop="1" thickBot="1">
      <c r="H20" s="187">
        <v>19</v>
      </c>
      <c r="I20" s="180" t="s">
        <v>1285</v>
      </c>
      <c r="J20" s="376" t="s">
        <v>1292</v>
      </c>
      <c r="K20" s="376">
        <v>3</v>
      </c>
      <c r="L20" s="376">
        <v>1</v>
      </c>
      <c r="M20" s="180">
        <f t="shared" si="0"/>
        <v>36</v>
      </c>
    </row>
    <row r="21" spans="1:13" ht="16.5" thickTop="1" thickBot="1">
      <c r="H21" s="187">
        <v>20</v>
      </c>
      <c r="I21" s="180" t="s">
        <v>1285</v>
      </c>
      <c r="J21" s="376" t="s">
        <v>1292</v>
      </c>
      <c r="K21" s="376">
        <v>5</v>
      </c>
      <c r="L21" s="376">
        <v>1</v>
      </c>
      <c r="M21" s="180">
        <f t="shared" si="0"/>
        <v>36</v>
      </c>
    </row>
    <row r="22" spans="1:13" ht="16.5" thickTop="1" thickBot="1">
      <c r="H22" s="187">
        <v>21</v>
      </c>
      <c r="I22" s="180" t="s">
        <v>1285</v>
      </c>
      <c r="J22" s="376" t="s">
        <v>1292</v>
      </c>
      <c r="K22" s="376">
        <v>7</v>
      </c>
      <c r="L22" s="376">
        <v>1</v>
      </c>
      <c r="M22" s="180">
        <f t="shared" si="0"/>
        <v>36</v>
      </c>
    </row>
    <row r="23" spans="1:13" ht="16.5" thickTop="1" thickBot="1">
      <c r="H23" s="187">
        <v>22</v>
      </c>
      <c r="I23" s="180" t="s">
        <v>1285</v>
      </c>
      <c r="J23" s="376" t="s">
        <v>1292</v>
      </c>
      <c r="K23" s="376">
        <v>9</v>
      </c>
      <c r="L23" s="376">
        <v>1</v>
      </c>
      <c r="M23" s="180">
        <f t="shared" si="0"/>
        <v>36</v>
      </c>
    </row>
    <row r="24" spans="1:13" ht="16.5" thickTop="1" thickBot="1">
      <c r="H24" s="187">
        <v>23</v>
      </c>
      <c r="I24" s="180" t="s">
        <v>1285</v>
      </c>
      <c r="J24" s="377" t="s">
        <v>1293</v>
      </c>
      <c r="K24" s="377">
        <v>6</v>
      </c>
      <c r="L24" s="377">
        <v>2</v>
      </c>
      <c r="M24" s="378">
        <f t="shared" si="0"/>
        <v>72</v>
      </c>
    </row>
    <row r="25" spans="1:13" s="81" customFormat="1" ht="16.5" thickTop="1" thickBot="1">
      <c r="H25" s="187">
        <v>24</v>
      </c>
      <c r="I25" s="180" t="s">
        <v>1285</v>
      </c>
      <c r="J25" s="377" t="s">
        <v>1294</v>
      </c>
      <c r="K25" s="377">
        <v>3</v>
      </c>
      <c r="L25" s="377">
        <v>8</v>
      </c>
      <c r="M25" s="378">
        <f t="shared" si="0"/>
        <v>288</v>
      </c>
    </row>
    <row r="26" spans="1:13" ht="16.5" thickTop="1" thickBot="1">
      <c r="H26" s="187">
        <v>25</v>
      </c>
      <c r="I26" s="180" t="s">
        <v>1285</v>
      </c>
      <c r="J26" s="376" t="s">
        <v>1294</v>
      </c>
      <c r="K26" s="376">
        <v>5</v>
      </c>
      <c r="L26" s="376">
        <v>3</v>
      </c>
      <c r="M26" s="180">
        <f t="shared" si="0"/>
        <v>108</v>
      </c>
    </row>
    <row r="27" spans="1:13" ht="16.5" thickTop="1" thickBot="1">
      <c r="H27" s="187">
        <v>26</v>
      </c>
      <c r="I27" s="180" t="s">
        <v>1285</v>
      </c>
      <c r="J27" s="376" t="s">
        <v>1295</v>
      </c>
      <c r="K27" s="376" t="s">
        <v>1296</v>
      </c>
      <c r="L27" s="376">
        <v>2</v>
      </c>
      <c r="M27" s="180">
        <f t="shared" si="0"/>
        <v>72</v>
      </c>
    </row>
    <row r="28" spans="1:13" ht="17.25" thickTop="1" thickBot="1">
      <c r="A28" s="407" t="s">
        <v>1284</v>
      </c>
      <c r="B28" s="407"/>
      <c r="C28" s="407"/>
      <c r="D28" s="407"/>
      <c r="E28" s="81"/>
      <c r="F28" s="81"/>
      <c r="H28" s="187">
        <v>27</v>
      </c>
      <c r="I28" s="180" t="s">
        <v>1285</v>
      </c>
      <c r="J28" s="376" t="s">
        <v>1295</v>
      </c>
      <c r="K28" s="376" t="s">
        <v>1297</v>
      </c>
      <c r="L28" s="376">
        <v>2</v>
      </c>
      <c r="M28" s="180">
        <f t="shared" si="0"/>
        <v>72</v>
      </c>
    </row>
    <row r="29" spans="1:13" ht="16.5" thickTop="1" thickBot="1">
      <c r="A29" s="350"/>
      <c r="B29" s="350"/>
      <c r="C29" s="350"/>
      <c r="D29" s="350"/>
      <c r="H29" s="187">
        <v>28</v>
      </c>
      <c r="I29" s="180" t="s">
        <v>1285</v>
      </c>
      <c r="J29" s="376" t="s">
        <v>1295</v>
      </c>
      <c r="K29" s="376">
        <v>287</v>
      </c>
      <c r="L29" s="376">
        <v>2</v>
      </c>
      <c r="M29" s="180">
        <f t="shared" si="0"/>
        <v>72</v>
      </c>
    </row>
    <row r="30" spans="1:13" ht="33" thickTop="1" thickBot="1">
      <c r="A30" s="193" t="s">
        <v>123</v>
      </c>
      <c r="B30" s="193" t="s">
        <v>1041</v>
      </c>
      <c r="C30" s="193" t="s">
        <v>122</v>
      </c>
      <c r="D30" s="193" t="s">
        <v>121</v>
      </c>
      <c r="E30" s="193" t="s">
        <v>120</v>
      </c>
      <c r="F30" s="193" t="s">
        <v>119</v>
      </c>
      <c r="H30" s="187">
        <v>29</v>
      </c>
      <c r="I30" s="180" t="s">
        <v>1285</v>
      </c>
      <c r="J30" s="376" t="s">
        <v>1295</v>
      </c>
      <c r="K30" s="376">
        <v>304</v>
      </c>
      <c r="L30" s="376">
        <v>1</v>
      </c>
      <c r="M30" s="180">
        <f t="shared" si="0"/>
        <v>36</v>
      </c>
    </row>
    <row r="31" spans="1:13" ht="17.25" thickTop="1" thickBot="1">
      <c r="A31" s="408" t="s">
        <v>117</v>
      </c>
      <c r="B31" s="408"/>
      <c r="C31" s="408"/>
      <c r="D31" s="232">
        <v>750</v>
      </c>
      <c r="E31" s="232">
        <v>420</v>
      </c>
      <c r="F31" s="232">
        <v>250</v>
      </c>
      <c r="H31" s="187">
        <v>30</v>
      </c>
      <c r="I31" s="180" t="s">
        <v>1285</v>
      </c>
      <c r="J31" s="376" t="s">
        <v>1295</v>
      </c>
      <c r="K31" s="376">
        <v>316</v>
      </c>
      <c r="L31" s="376">
        <v>1</v>
      </c>
      <c r="M31" s="180">
        <f t="shared" si="0"/>
        <v>36</v>
      </c>
    </row>
    <row r="32" spans="1:13" ht="17.25" thickTop="1" thickBot="1">
      <c r="A32" s="196" t="s">
        <v>1184</v>
      </c>
      <c r="B32" s="184" t="s">
        <v>1094</v>
      </c>
      <c r="C32" s="236">
        <f>L46</f>
        <v>117</v>
      </c>
      <c r="D32" s="234">
        <f>C32*D31</f>
        <v>87750</v>
      </c>
      <c r="E32" s="234">
        <f>C32*E31</f>
        <v>49140</v>
      </c>
      <c r="F32" s="234">
        <f>C32*F31</f>
        <v>29250</v>
      </c>
      <c r="H32" s="187">
        <v>31</v>
      </c>
      <c r="I32" s="180" t="s">
        <v>1285</v>
      </c>
      <c r="J32" s="376" t="s">
        <v>1295</v>
      </c>
      <c r="K32" s="376">
        <v>328</v>
      </c>
      <c r="L32" s="376">
        <v>1</v>
      </c>
      <c r="M32" s="180">
        <f t="shared" si="0"/>
        <v>36</v>
      </c>
    </row>
    <row r="33" spans="1:13" ht="17.25" thickTop="1" thickBot="1">
      <c r="A33" s="199" t="s">
        <v>5</v>
      </c>
      <c r="B33" s="199"/>
      <c r="C33" s="235">
        <f>SUM(C32:C32)</f>
        <v>117</v>
      </c>
      <c r="D33" s="194">
        <f>SUM(D32:D32)</f>
        <v>87750</v>
      </c>
      <c r="E33" s="194">
        <f>SUM(E32:E32)</f>
        <v>49140</v>
      </c>
      <c r="F33" s="194">
        <f>SUM(F32:F32)</f>
        <v>29250</v>
      </c>
      <c r="H33" s="187">
        <v>32</v>
      </c>
      <c r="I33" s="180" t="s">
        <v>1285</v>
      </c>
      <c r="J33" s="376" t="s">
        <v>1295</v>
      </c>
      <c r="K33" s="376">
        <v>340</v>
      </c>
      <c r="L33" s="376">
        <v>1</v>
      </c>
      <c r="M33" s="180">
        <f t="shared" si="0"/>
        <v>36</v>
      </c>
    </row>
    <row r="34" spans="1:13" ht="16.5" thickTop="1" thickBot="1">
      <c r="A34" s="6"/>
      <c r="B34" s="6"/>
      <c r="C34" s="6"/>
      <c r="D34" s="6"/>
      <c r="H34" s="187">
        <v>33</v>
      </c>
      <c r="I34" s="180" t="s">
        <v>1285</v>
      </c>
      <c r="J34" s="376" t="s">
        <v>1295</v>
      </c>
      <c r="K34" s="376">
        <v>350</v>
      </c>
      <c r="L34" s="376">
        <v>5</v>
      </c>
      <c r="M34" s="180">
        <f t="shared" si="0"/>
        <v>180</v>
      </c>
    </row>
    <row r="35" spans="1:13" ht="16.5" thickTop="1" thickBot="1">
      <c r="A35" s="201" t="s">
        <v>1083</v>
      </c>
      <c r="B35" s="202">
        <f>C32</f>
        <v>117</v>
      </c>
      <c r="C35" s="6"/>
      <c r="D35" s="6"/>
      <c r="H35" s="187">
        <v>34</v>
      </c>
      <c r="I35" s="180" t="s">
        <v>1285</v>
      </c>
      <c r="J35" s="376" t="s">
        <v>1298</v>
      </c>
      <c r="K35" s="376">
        <v>1</v>
      </c>
      <c r="L35" s="376">
        <v>1</v>
      </c>
      <c r="M35" s="180">
        <f t="shared" si="0"/>
        <v>36</v>
      </c>
    </row>
    <row r="36" spans="1:13" ht="16.5" customHeight="1" thickTop="1" thickBot="1">
      <c r="A36" s="129"/>
      <c r="B36" s="130"/>
      <c r="C36" s="6"/>
      <c r="D36" s="6"/>
      <c r="H36" s="187">
        <v>35</v>
      </c>
      <c r="I36" s="180" t="s">
        <v>1285</v>
      </c>
      <c r="J36" s="376" t="s">
        <v>1298</v>
      </c>
      <c r="K36" s="376">
        <v>3</v>
      </c>
      <c r="L36" s="376">
        <v>3</v>
      </c>
      <c r="M36" s="180">
        <f t="shared" si="0"/>
        <v>108</v>
      </c>
    </row>
    <row r="37" spans="1:13" ht="16.5" thickTop="1" thickBot="1">
      <c r="A37" s="352" t="s">
        <v>1009</v>
      </c>
      <c r="B37" s="352"/>
      <c r="C37" s="352"/>
      <c r="D37" s="6"/>
      <c r="H37" s="187">
        <v>36</v>
      </c>
      <c r="I37" s="180" t="s">
        <v>1285</v>
      </c>
      <c r="J37" s="376" t="s">
        <v>1298</v>
      </c>
      <c r="K37" s="376">
        <v>4</v>
      </c>
      <c r="L37" s="376">
        <v>5</v>
      </c>
      <c r="M37" s="180">
        <f t="shared" si="0"/>
        <v>180</v>
      </c>
    </row>
    <row r="38" spans="1:13" ht="16.5" thickTop="1" thickBot="1">
      <c r="H38" s="187">
        <v>37</v>
      </c>
      <c r="I38" s="180" t="s">
        <v>1285</v>
      </c>
      <c r="J38" s="376" t="s">
        <v>1298</v>
      </c>
      <c r="K38" s="376">
        <v>7</v>
      </c>
      <c r="L38" s="376">
        <v>1</v>
      </c>
      <c r="M38" s="180">
        <f t="shared" si="0"/>
        <v>36</v>
      </c>
    </row>
    <row r="39" spans="1:13" ht="16.5" thickTop="1" thickBot="1">
      <c r="H39" s="187">
        <v>38</v>
      </c>
      <c r="I39" s="180" t="s">
        <v>1285</v>
      </c>
      <c r="J39" s="376" t="s">
        <v>1298</v>
      </c>
      <c r="K39" s="376">
        <v>8</v>
      </c>
      <c r="L39" s="376">
        <v>5</v>
      </c>
      <c r="M39" s="180">
        <f t="shared" si="0"/>
        <v>180</v>
      </c>
    </row>
    <row r="40" spans="1:13" ht="16.5" thickTop="1" thickBot="1">
      <c r="H40" s="187">
        <v>39</v>
      </c>
      <c r="I40" s="180" t="s">
        <v>1285</v>
      </c>
      <c r="J40" s="376" t="s">
        <v>1298</v>
      </c>
      <c r="K40" s="376">
        <v>9</v>
      </c>
      <c r="L40" s="376">
        <v>1</v>
      </c>
      <c r="M40" s="180">
        <f t="shared" si="0"/>
        <v>36</v>
      </c>
    </row>
    <row r="41" spans="1:13" ht="16.5" thickTop="1" thickBot="1">
      <c r="H41" s="187">
        <v>40</v>
      </c>
      <c r="I41" s="180" t="s">
        <v>1285</v>
      </c>
      <c r="J41" s="376" t="s">
        <v>1298</v>
      </c>
      <c r="K41" s="376">
        <v>10</v>
      </c>
      <c r="L41" s="376">
        <v>1</v>
      </c>
      <c r="M41" s="180">
        <f t="shared" si="0"/>
        <v>36</v>
      </c>
    </row>
    <row r="42" spans="1:13" ht="16.5" thickTop="1" thickBot="1">
      <c r="H42" s="187">
        <v>41</v>
      </c>
      <c r="I42" s="180" t="s">
        <v>1285</v>
      </c>
      <c r="J42" s="376" t="s">
        <v>1298</v>
      </c>
      <c r="K42" s="376">
        <v>14</v>
      </c>
      <c r="L42" s="376">
        <v>5</v>
      </c>
      <c r="M42" s="180">
        <f t="shared" si="0"/>
        <v>180</v>
      </c>
    </row>
    <row r="43" spans="1:13" ht="16.5" thickTop="1" thickBot="1">
      <c r="H43" s="187">
        <v>42</v>
      </c>
      <c r="I43" s="180" t="s">
        <v>1285</v>
      </c>
      <c r="J43" s="376" t="s">
        <v>1298</v>
      </c>
      <c r="K43" s="376">
        <v>15</v>
      </c>
      <c r="L43" s="376">
        <v>8</v>
      </c>
      <c r="M43" s="180">
        <f t="shared" si="0"/>
        <v>288</v>
      </c>
    </row>
    <row r="44" spans="1:13" ht="16.5" thickTop="1" thickBot="1">
      <c r="H44" s="187">
        <v>43</v>
      </c>
      <c r="I44" s="180" t="s">
        <v>1285</v>
      </c>
      <c r="J44" s="376" t="s">
        <v>1299</v>
      </c>
      <c r="K44" s="376">
        <v>5</v>
      </c>
      <c r="L44" s="376">
        <v>5</v>
      </c>
      <c r="M44" s="180">
        <f t="shared" si="0"/>
        <v>180</v>
      </c>
    </row>
    <row r="45" spans="1:13" ht="16.5" thickTop="1" thickBot="1">
      <c r="H45" s="187">
        <v>44</v>
      </c>
      <c r="I45" s="180" t="s">
        <v>1285</v>
      </c>
      <c r="J45" s="376" t="s">
        <v>1295</v>
      </c>
      <c r="K45" s="376">
        <v>283</v>
      </c>
      <c r="L45" s="376">
        <v>2</v>
      </c>
      <c r="M45" s="180">
        <f t="shared" si="0"/>
        <v>72</v>
      </c>
    </row>
    <row r="46" spans="1:13" ht="16.5" thickTop="1" thickBot="1">
      <c r="H46" s="187">
        <v>45</v>
      </c>
      <c r="I46" s="171"/>
      <c r="J46" s="171"/>
      <c r="K46" s="171"/>
      <c r="L46" s="172">
        <f>SUM(L2:L45)</f>
        <v>117</v>
      </c>
      <c r="M46" s="172">
        <f>SUM(M2:M45)</f>
        <v>4212</v>
      </c>
    </row>
    <row r="47" spans="1:13" ht="15.75" thickTop="1"/>
  </sheetData>
  <mergeCells count="2">
    <mergeCell ref="A28:D28"/>
    <mergeCell ref="A31:C31"/>
  </mergeCells>
  <hyperlinks>
    <hyperlink ref="A37:C37" location="'ВЫБОР РАЙОНА'!A1" display="Назад к выбору района" xr:uid="{00000000-0004-0000-0E00-000000000000}"/>
  </hyperlinks>
  <pageMargins left="0.7" right="0.7" top="0.75" bottom="0.75" header="0.3" footer="0.3"/>
  <pageSetup paperSize="9" orientation="portrait" horizontalDpi="0" verticalDpi="0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FF0000"/>
  </sheetPr>
  <dimension ref="A1:W159"/>
  <sheetViews>
    <sheetView showGridLines="0" showRowColHeaders="0" workbookViewId="0">
      <selection activeCell="N17" sqref="N17:O17"/>
    </sheetView>
  </sheetViews>
  <sheetFormatPr defaultColWidth="9.140625" defaultRowHeight="15"/>
  <cols>
    <col min="1" max="1" width="27.85546875" style="27" customWidth="1"/>
    <col min="2" max="2" width="16.28515625" style="27" customWidth="1"/>
    <col min="3" max="3" width="22" style="27" customWidth="1"/>
    <col min="4" max="4" width="18.7109375" style="27" customWidth="1"/>
    <col min="5" max="5" width="17.7109375" style="27" customWidth="1"/>
    <col min="6" max="6" width="17.85546875" style="27" customWidth="1"/>
    <col min="7" max="8" width="9.140625" style="27"/>
    <col min="9" max="9" width="10" style="28" customWidth="1"/>
    <col min="10" max="10" width="5.42578125" style="28" customWidth="1"/>
    <col min="11" max="11" width="23.140625" style="28" customWidth="1"/>
    <col min="12" max="12" width="21.140625" style="28" customWidth="1"/>
    <col min="13" max="14" width="8.42578125" style="28" customWidth="1"/>
    <col min="15" max="15" width="12.42578125" style="28" customWidth="1"/>
    <col min="16" max="16" width="9.140625" style="27"/>
    <col min="17" max="17" width="9.140625" style="28"/>
    <col min="18" max="18" width="20" style="28" customWidth="1"/>
    <col min="19" max="19" width="23.7109375" style="28" customWidth="1"/>
    <col min="20" max="21" width="9.140625" style="28"/>
    <col min="22" max="22" width="13.140625" style="28" customWidth="1"/>
    <col min="23" max="16384" width="9.140625" style="27"/>
  </cols>
  <sheetData>
    <row r="1" spans="9:23" ht="16.5" thickTop="1" thickBot="1">
      <c r="I1" s="59"/>
      <c r="J1" s="224" t="s">
        <v>37</v>
      </c>
      <c r="K1" s="224" t="s">
        <v>36</v>
      </c>
      <c r="L1" s="224" t="s">
        <v>35</v>
      </c>
      <c r="M1" s="224" t="s">
        <v>34</v>
      </c>
      <c r="N1" s="224" t="s">
        <v>20</v>
      </c>
      <c r="O1" s="224" t="s">
        <v>33</v>
      </c>
      <c r="P1" s="40"/>
      <c r="Q1" s="52"/>
      <c r="R1" s="52"/>
      <c r="S1" s="52"/>
      <c r="T1" s="52"/>
      <c r="U1" s="52"/>
      <c r="V1" s="52"/>
      <c r="W1" s="6"/>
    </row>
    <row r="2" spans="9:23" ht="16.5" thickTop="1" thickBot="1">
      <c r="I2" s="58"/>
      <c r="J2" s="206">
        <v>1</v>
      </c>
      <c r="K2" s="187" t="s">
        <v>7</v>
      </c>
      <c r="L2" s="187" t="s">
        <v>1001</v>
      </c>
      <c r="M2" s="187" t="s">
        <v>1002</v>
      </c>
      <c r="N2" s="204">
        <v>46</v>
      </c>
      <c r="O2" s="206">
        <v>2217</v>
      </c>
      <c r="P2" s="40"/>
      <c r="Q2" s="39"/>
      <c r="R2" s="44"/>
      <c r="S2" s="47"/>
      <c r="T2" s="37"/>
      <c r="U2" s="47"/>
      <c r="V2" s="44"/>
      <c r="W2" s="6"/>
    </row>
    <row r="3" spans="9:23" ht="16.5" thickTop="1" thickBot="1">
      <c r="I3" s="58"/>
      <c r="J3" s="206">
        <v>2</v>
      </c>
      <c r="K3" s="187" t="s">
        <v>7</v>
      </c>
      <c r="L3" s="187" t="s">
        <v>1001</v>
      </c>
      <c r="M3" s="187" t="s">
        <v>1000</v>
      </c>
      <c r="N3" s="204">
        <v>10</v>
      </c>
      <c r="O3" s="206">
        <v>1055</v>
      </c>
      <c r="P3" s="40"/>
      <c r="Q3" s="39"/>
      <c r="R3" s="44"/>
      <c r="S3" s="47"/>
      <c r="T3" s="37"/>
      <c r="U3" s="47"/>
      <c r="V3" s="44"/>
      <c r="W3" s="6"/>
    </row>
    <row r="4" spans="9:23" ht="16.5" thickTop="1" thickBot="1">
      <c r="I4" s="58"/>
      <c r="J4" s="206"/>
      <c r="K4" s="207"/>
      <c r="L4" s="207"/>
      <c r="M4" s="207"/>
      <c r="N4" s="225">
        <f>SUM(N2:N3)</f>
        <v>56</v>
      </c>
      <c r="O4" s="225">
        <f>SUM(O2:O3)</f>
        <v>3272</v>
      </c>
      <c r="P4" s="40"/>
      <c r="Q4" s="39"/>
      <c r="R4" s="44"/>
      <c r="S4" s="47"/>
      <c r="T4" s="37"/>
      <c r="U4" s="47"/>
      <c r="V4" s="44"/>
      <c r="W4" s="6"/>
    </row>
    <row r="5" spans="9:23" ht="16.5" thickTop="1" thickBot="1">
      <c r="I5" s="58"/>
      <c r="J5" s="206"/>
      <c r="K5" s="207"/>
      <c r="L5" s="207"/>
      <c r="M5" s="207"/>
      <c r="N5" s="379"/>
      <c r="O5" s="379"/>
      <c r="P5" s="40"/>
      <c r="Q5" s="39"/>
      <c r="R5" s="44"/>
      <c r="S5" s="47"/>
      <c r="T5" s="37"/>
      <c r="U5" s="47"/>
      <c r="V5" s="44"/>
      <c r="W5" s="6"/>
    </row>
    <row r="6" spans="9:23" ht="16.5" thickTop="1" thickBot="1">
      <c r="I6" s="58"/>
      <c r="J6" s="380"/>
      <c r="K6" s="380"/>
      <c r="L6" s="380"/>
      <c r="M6" s="380"/>
      <c r="N6" s="381"/>
      <c r="O6" s="381"/>
      <c r="P6" s="40"/>
      <c r="Q6" s="39"/>
      <c r="R6" s="44"/>
      <c r="S6" s="47"/>
      <c r="T6" s="37"/>
      <c r="U6" s="47"/>
      <c r="V6" s="44"/>
      <c r="W6" s="6"/>
    </row>
    <row r="7" spans="9:23" ht="16.5" thickTop="1" thickBot="1">
      <c r="I7" s="58"/>
      <c r="J7" s="224" t="s">
        <v>37</v>
      </c>
      <c r="K7" s="224" t="s">
        <v>36</v>
      </c>
      <c r="L7" s="224" t="s">
        <v>35</v>
      </c>
      <c r="M7" s="224" t="s">
        <v>34</v>
      </c>
      <c r="N7" s="224" t="s">
        <v>20</v>
      </c>
      <c r="O7" s="224" t="s">
        <v>33</v>
      </c>
      <c r="P7" s="40"/>
      <c r="Q7" s="39"/>
      <c r="R7" s="44"/>
      <c r="S7" s="47"/>
      <c r="T7" s="37"/>
      <c r="U7" s="47"/>
      <c r="V7" s="44"/>
      <c r="W7" s="6"/>
    </row>
    <row r="8" spans="9:23" ht="16.5" thickTop="1" thickBot="1">
      <c r="I8" s="58"/>
      <c r="J8" s="206">
        <v>1</v>
      </c>
      <c r="K8" s="187" t="s">
        <v>1133</v>
      </c>
      <c r="L8" s="187" t="s">
        <v>1134</v>
      </c>
      <c r="M8" s="187">
        <v>4</v>
      </c>
      <c r="N8" s="204">
        <v>3</v>
      </c>
      <c r="O8" s="206">
        <v>254</v>
      </c>
      <c r="P8" s="40"/>
      <c r="Q8" s="39"/>
      <c r="R8" s="44"/>
      <c r="S8" s="47"/>
      <c r="T8" s="37"/>
      <c r="U8" s="47"/>
      <c r="V8" s="44"/>
      <c r="W8" s="6"/>
    </row>
    <row r="9" spans="9:23" ht="16.5" thickTop="1" thickBot="1">
      <c r="I9" s="58"/>
      <c r="J9" s="206">
        <v>2</v>
      </c>
      <c r="K9" s="187" t="s">
        <v>1133</v>
      </c>
      <c r="L9" s="187" t="s">
        <v>1135</v>
      </c>
      <c r="M9" s="187">
        <v>21</v>
      </c>
      <c r="N9" s="204">
        <v>3</v>
      </c>
      <c r="O9" s="206">
        <v>254</v>
      </c>
      <c r="P9" s="40"/>
      <c r="Q9" s="39"/>
      <c r="R9" s="44"/>
      <c r="S9" s="47"/>
      <c r="T9" s="37"/>
      <c r="U9" s="47"/>
      <c r="V9" s="44"/>
      <c r="W9" s="6"/>
    </row>
    <row r="10" spans="9:23" ht="16.5" thickTop="1" thickBot="1">
      <c r="I10" s="58"/>
      <c r="J10" s="206"/>
      <c r="K10" s="207"/>
      <c r="L10" s="207"/>
      <c r="M10" s="207"/>
      <c r="N10" s="225">
        <f>SUM(N8:N9)</f>
        <v>6</v>
      </c>
      <c r="O10" s="225">
        <f>SUM(O8:O9)</f>
        <v>508</v>
      </c>
      <c r="P10" s="40"/>
      <c r="Q10" s="39"/>
      <c r="R10" s="44"/>
      <c r="S10" s="47"/>
      <c r="T10" s="37"/>
      <c r="U10" s="47"/>
      <c r="V10" s="44"/>
      <c r="W10" s="6"/>
    </row>
    <row r="11" spans="9:23" ht="16.5" thickTop="1" thickBot="1">
      <c r="I11" s="58"/>
      <c r="J11" s="206"/>
      <c r="K11" s="207"/>
      <c r="L11" s="207"/>
      <c r="M11" s="207"/>
      <c r="N11" s="379"/>
      <c r="O11" s="379"/>
      <c r="P11" s="40"/>
      <c r="Q11" s="39"/>
      <c r="R11" s="44"/>
      <c r="S11" s="47"/>
      <c r="T11" s="37"/>
      <c r="U11" s="47"/>
      <c r="V11" s="44"/>
      <c r="W11" s="6"/>
    </row>
    <row r="12" spans="9:23" ht="16.5" thickTop="1" thickBot="1">
      <c r="I12" s="39"/>
      <c r="J12" s="383"/>
      <c r="K12" s="383"/>
      <c r="L12" s="384"/>
      <c r="M12" s="384"/>
      <c r="N12" s="384"/>
      <c r="O12" s="356"/>
      <c r="P12" s="39"/>
      <c r="Q12" s="39"/>
      <c r="R12" s="44"/>
      <c r="S12" s="47"/>
      <c r="T12" s="37"/>
      <c r="U12" s="47"/>
      <c r="V12" s="44"/>
      <c r="W12" s="6"/>
    </row>
    <row r="13" spans="9:23" ht="16.5" thickTop="1" thickBot="1">
      <c r="I13" s="58"/>
      <c r="J13" s="224" t="s">
        <v>37</v>
      </c>
      <c r="K13" s="224" t="s">
        <v>36</v>
      </c>
      <c r="L13" s="224" t="s">
        <v>35</v>
      </c>
      <c r="M13" s="224" t="s">
        <v>34</v>
      </c>
      <c r="N13" s="224" t="s">
        <v>20</v>
      </c>
      <c r="O13" s="224" t="s">
        <v>33</v>
      </c>
      <c r="P13" s="40"/>
      <c r="Q13" s="39"/>
      <c r="R13" s="44"/>
      <c r="S13" s="47"/>
      <c r="T13" s="37"/>
      <c r="U13" s="47"/>
      <c r="V13" s="44"/>
      <c r="W13" s="6"/>
    </row>
    <row r="14" spans="9:23" ht="30" customHeight="1" thickTop="1" thickBot="1">
      <c r="I14" s="58"/>
      <c r="J14" s="206">
        <v>1</v>
      </c>
      <c r="K14" s="187" t="s">
        <v>1230</v>
      </c>
      <c r="L14" s="187" t="s">
        <v>1001</v>
      </c>
      <c r="M14" s="187">
        <v>63</v>
      </c>
      <c r="N14" s="204">
        <v>8</v>
      </c>
      <c r="O14" s="206">
        <v>718</v>
      </c>
      <c r="P14" s="40"/>
      <c r="Q14" s="39"/>
      <c r="R14" s="44"/>
      <c r="S14" s="47"/>
      <c r="T14" s="37"/>
      <c r="U14" s="47"/>
      <c r="V14" s="44"/>
      <c r="W14" s="6"/>
    </row>
    <row r="15" spans="9:23" ht="16.5" thickTop="1" thickBot="1">
      <c r="I15" s="58"/>
      <c r="J15" s="206">
        <v>2</v>
      </c>
      <c r="K15" s="187" t="s">
        <v>1230</v>
      </c>
      <c r="L15" s="187" t="s">
        <v>1001</v>
      </c>
      <c r="M15" s="187">
        <v>67</v>
      </c>
      <c r="N15" s="204">
        <v>10</v>
      </c>
      <c r="O15" s="206">
        <v>1188</v>
      </c>
      <c r="P15" s="40"/>
      <c r="Q15" s="39"/>
      <c r="R15" s="44"/>
      <c r="S15" s="47"/>
      <c r="T15" s="37"/>
      <c r="U15" s="47"/>
      <c r="V15" s="44"/>
      <c r="W15" s="6"/>
    </row>
    <row r="16" spans="9:23" ht="16.5" thickTop="1" thickBot="1">
      <c r="I16" s="58"/>
      <c r="J16" s="206">
        <v>3</v>
      </c>
      <c r="K16" s="187" t="s">
        <v>1231</v>
      </c>
      <c r="L16" s="187" t="s">
        <v>1001</v>
      </c>
      <c r="M16" s="187">
        <v>95</v>
      </c>
      <c r="N16" s="204">
        <v>8</v>
      </c>
      <c r="O16" s="206">
        <v>1098</v>
      </c>
      <c r="P16" s="40"/>
      <c r="Q16" s="39"/>
      <c r="R16" s="44"/>
      <c r="S16" s="47"/>
      <c r="T16" s="37"/>
      <c r="U16" s="47"/>
      <c r="V16" s="44"/>
      <c r="W16" s="6"/>
    </row>
    <row r="17" spans="1:23" ht="16.5" thickTop="1" thickBot="1">
      <c r="I17" s="58"/>
      <c r="J17" s="206"/>
      <c r="K17" s="207"/>
      <c r="L17" s="207"/>
      <c r="M17" s="207"/>
      <c r="N17" s="225">
        <f>SUM(N14:N16)</f>
        <v>26</v>
      </c>
      <c r="O17" s="225">
        <f>SUM(O14:O16)</f>
        <v>3004</v>
      </c>
      <c r="P17" s="40"/>
      <c r="Q17" s="39"/>
      <c r="R17" s="44"/>
      <c r="S17" s="47"/>
      <c r="T17" s="37"/>
      <c r="U17" s="47"/>
      <c r="V17" s="44"/>
      <c r="W17" s="6"/>
    </row>
    <row r="18" spans="1:23" ht="16.5" thickTop="1" thickBot="1">
      <c r="I18" s="58"/>
      <c r="J18" s="206"/>
      <c r="K18" s="207"/>
      <c r="L18" s="207"/>
      <c r="M18" s="207"/>
      <c r="N18" s="379"/>
      <c r="O18" s="379"/>
      <c r="P18" s="40"/>
      <c r="Q18" s="39"/>
      <c r="R18" s="44"/>
      <c r="S18" s="47"/>
      <c r="T18" s="37"/>
      <c r="U18" s="47"/>
      <c r="V18" s="44"/>
      <c r="W18" s="6"/>
    </row>
    <row r="19" spans="1:23" ht="15.75" thickTop="1">
      <c r="I19" s="39"/>
      <c r="J19" s="54"/>
      <c r="K19" s="54"/>
      <c r="L19" s="382"/>
      <c r="M19" s="382"/>
      <c r="N19" s="382"/>
      <c r="O19" s="353"/>
      <c r="P19" s="39"/>
      <c r="Q19" s="39"/>
      <c r="R19" s="44"/>
      <c r="S19" s="47"/>
      <c r="T19" s="37"/>
      <c r="U19" s="47"/>
      <c r="V19" s="44"/>
      <c r="W19" s="6"/>
    </row>
    <row r="20" spans="1:23">
      <c r="I20" s="39"/>
      <c r="J20" s="51"/>
      <c r="K20" s="51"/>
      <c r="L20" s="46"/>
      <c r="M20" s="46"/>
      <c r="N20" s="46"/>
      <c r="O20" s="44"/>
      <c r="P20" s="39"/>
      <c r="Q20" s="39"/>
      <c r="R20" s="44"/>
      <c r="S20" s="47"/>
      <c r="T20" s="37"/>
      <c r="U20" s="47"/>
      <c r="V20" s="44"/>
      <c r="W20" s="6"/>
    </row>
    <row r="21" spans="1:23">
      <c r="I21" s="39"/>
      <c r="J21" s="51"/>
      <c r="K21" s="51"/>
      <c r="L21" s="46"/>
      <c r="M21" s="46"/>
      <c r="N21" s="46"/>
      <c r="O21" s="44"/>
      <c r="P21" s="39"/>
      <c r="Q21" s="39"/>
      <c r="R21" s="44"/>
      <c r="S21" s="47"/>
      <c r="T21" s="37"/>
      <c r="U21" s="47"/>
      <c r="V21" s="44"/>
      <c r="W21" s="6"/>
    </row>
    <row r="22" spans="1:23">
      <c r="I22" s="39"/>
      <c r="J22" s="51"/>
      <c r="K22" s="51"/>
      <c r="L22" s="46"/>
      <c r="M22" s="46"/>
      <c r="N22" s="46"/>
      <c r="O22" s="44"/>
      <c r="P22" s="39"/>
      <c r="Q22" s="39"/>
      <c r="R22" s="44"/>
      <c r="S22" s="47"/>
      <c r="T22" s="37"/>
      <c r="U22" s="47"/>
      <c r="V22" s="44"/>
      <c r="W22" s="6"/>
    </row>
    <row r="23" spans="1:23">
      <c r="I23" s="39"/>
      <c r="J23" s="51"/>
      <c r="K23" s="51"/>
      <c r="L23" s="46"/>
      <c r="M23" s="46"/>
      <c r="N23" s="46"/>
      <c r="O23" s="44"/>
      <c r="P23" s="39"/>
      <c r="Q23" s="39"/>
      <c r="R23" s="44"/>
      <c r="S23" s="47"/>
      <c r="T23" s="37"/>
      <c r="U23" s="47"/>
      <c r="V23" s="44"/>
      <c r="W23" s="6"/>
    </row>
    <row r="24" spans="1:23">
      <c r="I24" s="39"/>
      <c r="J24" s="51"/>
      <c r="K24" s="51"/>
      <c r="L24" s="46"/>
      <c r="M24" s="46"/>
      <c r="N24" s="46"/>
      <c r="O24" s="44"/>
      <c r="P24" s="39"/>
      <c r="Q24" s="39"/>
      <c r="R24" s="44"/>
      <c r="S24" s="47"/>
      <c r="T24" s="37"/>
      <c r="U24" s="47"/>
      <c r="V24" s="44"/>
      <c r="W24" s="6"/>
    </row>
    <row r="25" spans="1:23" ht="16.5" thickBot="1">
      <c r="A25" s="407" t="s">
        <v>1131</v>
      </c>
      <c r="B25" s="407"/>
      <c r="C25" s="407"/>
      <c r="D25" s="407"/>
      <c r="E25" s="407"/>
      <c r="F25" s="407"/>
      <c r="I25" s="39"/>
      <c r="J25" s="51"/>
      <c r="K25" s="51"/>
      <c r="L25" s="46"/>
      <c r="M25" s="46"/>
      <c r="N25" s="46"/>
      <c r="O25" s="44"/>
      <c r="P25" s="39"/>
      <c r="Q25" s="39"/>
      <c r="R25" s="44"/>
      <c r="S25" s="47"/>
      <c r="T25" s="37"/>
      <c r="U25" s="47"/>
      <c r="V25" s="44"/>
      <c r="W25" s="6"/>
    </row>
    <row r="26" spans="1:23" ht="33" thickTop="1" thickBot="1">
      <c r="A26" s="193" t="s">
        <v>123</v>
      </c>
      <c r="B26" s="193" t="s">
        <v>1041</v>
      </c>
      <c r="C26" s="193" t="s">
        <v>122</v>
      </c>
      <c r="D26" s="193" t="s">
        <v>977</v>
      </c>
      <c r="E26" s="193" t="s">
        <v>976</v>
      </c>
      <c r="F26" s="193" t="s">
        <v>975</v>
      </c>
      <c r="I26" s="39"/>
      <c r="J26" s="51"/>
      <c r="K26" s="51"/>
      <c r="L26" s="46"/>
      <c r="M26" s="46"/>
      <c r="N26" s="46"/>
      <c r="O26" s="44"/>
      <c r="P26" s="39"/>
      <c r="Q26" s="39"/>
      <c r="R26" s="44"/>
      <c r="S26" s="47"/>
      <c r="T26" s="37"/>
      <c r="U26" s="47"/>
      <c r="V26" s="44"/>
      <c r="W26" s="6"/>
    </row>
    <row r="27" spans="1:23" ht="17.25" thickTop="1" thickBot="1">
      <c r="A27" s="408" t="s">
        <v>117</v>
      </c>
      <c r="B27" s="408"/>
      <c r="C27" s="408"/>
      <c r="D27" s="232">
        <v>1650</v>
      </c>
      <c r="E27" s="232">
        <v>900</v>
      </c>
      <c r="F27" s="232">
        <v>540</v>
      </c>
      <c r="I27" s="39"/>
      <c r="J27" s="51"/>
      <c r="K27" s="51"/>
      <c r="L27" s="46"/>
      <c r="M27" s="46"/>
      <c r="N27" s="46"/>
      <c r="O27" s="44"/>
      <c r="P27" s="39"/>
      <c r="Q27" s="39"/>
      <c r="R27" s="44"/>
      <c r="S27" s="47"/>
      <c r="T27" s="37"/>
      <c r="U27" s="47"/>
      <c r="V27" s="44"/>
      <c r="W27" s="6"/>
    </row>
    <row r="28" spans="1:23" ht="17.25" thickTop="1" thickBot="1">
      <c r="A28" s="196" t="s">
        <v>7</v>
      </c>
      <c r="B28" s="184" t="s">
        <v>1094</v>
      </c>
      <c r="C28" s="236">
        <f>N4</f>
        <v>56</v>
      </c>
      <c r="D28" s="234">
        <f>C28*D27</f>
        <v>92400</v>
      </c>
      <c r="E28" s="234">
        <f>C28*E27</f>
        <v>50400</v>
      </c>
      <c r="F28" s="234">
        <f>C28*F27</f>
        <v>30240</v>
      </c>
      <c r="I28" s="39"/>
      <c r="J28" s="51"/>
      <c r="K28" s="51"/>
      <c r="L28" s="46"/>
      <c r="M28" s="46"/>
      <c r="N28" s="46"/>
      <c r="O28" s="44"/>
      <c r="P28" s="39"/>
      <c r="Q28" s="39"/>
      <c r="R28" s="44"/>
      <c r="S28" s="47"/>
      <c r="T28" s="37"/>
      <c r="U28" s="47"/>
      <c r="V28" s="44"/>
      <c r="W28" s="6"/>
    </row>
    <row r="29" spans="1:23" ht="17.25" thickTop="1" thickBot="1">
      <c r="A29" s="196" t="s">
        <v>1132</v>
      </c>
      <c r="B29" s="184" t="s">
        <v>1094</v>
      </c>
      <c r="C29" s="236">
        <f>N10</f>
        <v>6</v>
      </c>
      <c r="D29" s="234">
        <f>C29*D27</f>
        <v>9900</v>
      </c>
      <c r="E29" s="234">
        <f>C29*E27</f>
        <v>5400</v>
      </c>
      <c r="F29" s="234">
        <f>C29*F27</f>
        <v>3240</v>
      </c>
      <c r="I29" s="39"/>
      <c r="J29" s="51"/>
      <c r="K29" s="51"/>
      <c r="L29" s="46"/>
      <c r="M29" s="46"/>
      <c r="N29" s="46"/>
      <c r="O29" s="44"/>
      <c r="P29" s="39"/>
      <c r="Q29" s="39"/>
      <c r="R29" s="44"/>
      <c r="S29" s="47"/>
      <c r="T29" s="37"/>
      <c r="U29" s="47"/>
      <c r="V29" s="44"/>
      <c r="W29" s="6"/>
    </row>
    <row r="30" spans="1:23" ht="17.25" thickTop="1" thickBot="1">
      <c r="A30" s="196" t="s">
        <v>1230</v>
      </c>
      <c r="B30" s="184" t="s">
        <v>1094</v>
      </c>
      <c r="C30" s="236">
        <f>N17</f>
        <v>26</v>
      </c>
      <c r="D30" s="234">
        <f>C30*D27</f>
        <v>42900</v>
      </c>
      <c r="E30" s="234">
        <f>C30*E27</f>
        <v>23400</v>
      </c>
      <c r="F30" s="234">
        <f>C30*F27</f>
        <v>14040</v>
      </c>
      <c r="I30" s="39"/>
      <c r="J30" s="51"/>
      <c r="K30" s="51"/>
      <c r="L30" s="46"/>
      <c r="M30" s="46"/>
      <c r="N30" s="46"/>
      <c r="O30" s="44"/>
      <c r="P30" s="39"/>
      <c r="Q30" s="39"/>
      <c r="R30" s="44"/>
      <c r="S30" s="47"/>
      <c r="T30" s="37"/>
      <c r="U30" s="47"/>
      <c r="V30" s="44"/>
      <c r="W30" s="6"/>
    </row>
    <row r="31" spans="1:23" ht="17.25" thickTop="1" thickBot="1">
      <c r="A31" s="199" t="s">
        <v>5</v>
      </c>
      <c r="B31" s="199"/>
      <c r="C31" s="200">
        <f>SUM(C28:C30)</f>
        <v>88</v>
      </c>
      <c r="D31" s="194">
        <f>SUM(D28:D30)</f>
        <v>145200</v>
      </c>
      <c r="E31" s="194">
        <f>SUM(E28:E30)</f>
        <v>79200</v>
      </c>
      <c r="F31" s="194">
        <f>SUM(F28:F30)</f>
        <v>47520</v>
      </c>
      <c r="G31" s="6"/>
      <c r="H31" s="6"/>
      <c r="I31" s="39"/>
      <c r="J31" s="51"/>
      <c r="K31" s="51"/>
      <c r="L31" s="46"/>
      <c r="M31" s="46"/>
      <c r="N31" s="46"/>
      <c r="O31" s="44"/>
      <c r="P31" s="39"/>
      <c r="Q31" s="39"/>
      <c r="R31" s="44"/>
      <c r="S31" s="47"/>
      <c r="T31" s="37"/>
      <c r="U31" s="47"/>
      <c r="V31" s="44"/>
      <c r="W31" s="6"/>
    </row>
    <row r="32" spans="1:23" ht="16.5" thickTop="1" thickBot="1">
      <c r="G32" s="6"/>
      <c r="H32" s="6"/>
      <c r="I32" s="39"/>
      <c r="J32" s="51"/>
      <c r="K32" s="51"/>
      <c r="L32" s="46"/>
      <c r="M32" s="46"/>
      <c r="N32" s="46"/>
      <c r="O32" s="44"/>
      <c r="P32" s="39"/>
      <c r="Q32" s="39"/>
      <c r="R32" s="44"/>
      <c r="S32" s="47"/>
      <c r="T32" s="37"/>
      <c r="U32" s="47"/>
      <c r="V32" s="44"/>
      <c r="W32" s="6"/>
    </row>
    <row r="33" spans="1:23" ht="33" thickTop="1" thickBot="1">
      <c r="A33" s="138" t="s">
        <v>1282</v>
      </c>
      <c r="B33" s="138" t="s">
        <v>1041</v>
      </c>
      <c r="C33" s="149" t="s">
        <v>1025</v>
      </c>
      <c r="D33" s="150" t="s">
        <v>1180</v>
      </c>
      <c r="E33" s="150" t="s">
        <v>1181</v>
      </c>
      <c r="G33" s="6"/>
      <c r="H33" s="6"/>
      <c r="I33" s="39"/>
      <c r="J33" s="51"/>
      <c r="K33" s="51"/>
      <c r="L33" s="46"/>
      <c r="M33" s="46"/>
      <c r="N33" s="46"/>
      <c r="O33" s="44"/>
      <c r="P33" s="39"/>
      <c r="Q33" s="39"/>
      <c r="R33" s="44"/>
      <c r="S33" s="47"/>
      <c r="T33" s="37"/>
      <c r="U33" s="47"/>
      <c r="V33" s="44"/>
      <c r="W33" s="6"/>
    </row>
    <row r="34" spans="1:23" ht="16.5" thickTop="1" thickBot="1">
      <c r="A34" s="402" t="s">
        <v>1278</v>
      </c>
      <c r="B34" s="402"/>
      <c r="C34" s="402"/>
      <c r="D34" s="151">
        <v>15000</v>
      </c>
      <c r="E34" s="151">
        <v>12000</v>
      </c>
      <c r="G34" s="6"/>
      <c r="H34" s="6"/>
      <c r="I34" s="39"/>
      <c r="J34" s="51"/>
      <c r="K34" s="51"/>
      <c r="L34" s="46"/>
      <c r="M34" s="46"/>
      <c r="N34" s="46"/>
      <c r="O34" s="44"/>
      <c r="P34" s="39"/>
      <c r="Q34" s="39"/>
      <c r="R34" s="44"/>
      <c r="S34" s="47"/>
      <c r="T34" s="37"/>
      <c r="U34" s="47"/>
      <c r="V34" s="44"/>
      <c r="W34" s="6"/>
    </row>
    <row r="35" spans="1:23" ht="16.5" thickTop="1" thickBot="1">
      <c r="A35" s="152" t="s">
        <v>1281</v>
      </c>
      <c r="B35" s="140" t="s">
        <v>1042</v>
      </c>
      <c r="C35" s="153">
        <v>1</v>
      </c>
      <c r="D35" s="154">
        <f>C35*D34</f>
        <v>15000</v>
      </c>
      <c r="E35" s="154">
        <f>C35*E34</f>
        <v>12000</v>
      </c>
      <c r="G35" s="6"/>
      <c r="H35" s="6"/>
      <c r="I35" s="39"/>
      <c r="J35" s="51"/>
      <c r="K35" s="51"/>
      <c r="L35" s="46"/>
      <c r="M35" s="46"/>
      <c r="N35" s="46"/>
      <c r="O35" s="44"/>
      <c r="P35" s="39"/>
      <c r="Q35" s="39"/>
      <c r="R35" s="44"/>
      <c r="S35" s="47"/>
      <c r="T35" s="37"/>
      <c r="U35" s="47"/>
      <c r="V35" s="44"/>
      <c r="W35" s="6"/>
    </row>
    <row r="36" spans="1:23" ht="16.5" thickTop="1" thickBot="1">
      <c r="G36" s="6"/>
      <c r="H36" s="6"/>
      <c r="I36" s="39"/>
      <c r="J36" s="51"/>
      <c r="K36" s="51"/>
      <c r="L36" s="46"/>
      <c r="M36" s="46"/>
      <c r="N36" s="46"/>
      <c r="O36" s="44"/>
      <c r="P36" s="39"/>
      <c r="Q36" s="39"/>
      <c r="R36" s="44"/>
      <c r="S36" s="47"/>
      <c r="T36" s="37"/>
      <c r="U36" s="47"/>
      <c r="V36" s="44"/>
      <c r="W36" s="6"/>
    </row>
    <row r="37" spans="1:23" ht="16.5" thickTop="1" thickBot="1">
      <c r="A37" s="201" t="s">
        <v>1083</v>
      </c>
      <c r="B37" s="202">
        <f>C31+C35</f>
        <v>89</v>
      </c>
      <c r="G37" s="6"/>
      <c r="H37" s="6"/>
      <c r="I37" s="39"/>
      <c r="J37" s="51"/>
      <c r="K37" s="51"/>
      <c r="L37" s="46"/>
      <c r="M37" s="46"/>
      <c r="N37" s="46"/>
      <c r="O37" s="44"/>
      <c r="P37" s="39"/>
      <c r="Q37" s="39"/>
      <c r="R37" s="44"/>
      <c r="S37" s="47"/>
      <c r="T37" s="37"/>
      <c r="U37" s="47"/>
      <c r="V37" s="44"/>
      <c r="W37" s="6"/>
    </row>
    <row r="38" spans="1:23" ht="15.75" thickTop="1">
      <c r="G38" s="6"/>
      <c r="H38" s="6"/>
      <c r="I38" s="39"/>
      <c r="J38" s="51"/>
      <c r="K38" s="51"/>
      <c r="L38" s="46"/>
      <c r="M38" s="46"/>
      <c r="N38" s="46"/>
      <c r="O38" s="44"/>
      <c r="P38" s="39"/>
      <c r="Q38" s="39"/>
      <c r="R38" s="44"/>
      <c r="S38" s="47"/>
      <c r="T38" s="37"/>
      <c r="U38" s="47"/>
      <c r="V38" s="44"/>
      <c r="W38" s="6"/>
    </row>
    <row r="39" spans="1:23" ht="15.75">
      <c r="A39" s="409" t="s">
        <v>1009</v>
      </c>
      <c r="B39" s="409"/>
      <c r="C39" s="410"/>
      <c r="G39" s="6"/>
      <c r="H39" s="6"/>
      <c r="I39" s="39"/>
      <c r="J39" s="51"/>
      <c r="K39" s="51"/>
      <c r="L39" s="46"/>
      <c r="M39" s="46"/>
      <c r="N39" s="46"/>
      <c r="O39" s="44"/>
      <c r="P39" s="39"/>
      <c r="Q39" s="39"/>
      <c r="R39" s="44"/>
      <c r="S39" s="47"/>
      <c r="T39" s="37"/>
      <c r="U39" s="47"/>
      <c r="V39" s="44"/>
      <c r="W39" s="6"/>
    </row>
    <row r="40" spans="1:23">
      <c r="G40" s="6"/>
      <c r="H40" s="6"/>
      <c r="I40" s="39"/>
      <c r="J40" s="51"/>
      <c r="K40" s="51"/>
      <c r="L40" s="46"/>
      <c r="M40" s="46"/>
      <c r="N40" s="46"/>
      <c r="O40" s="44"/>
      <c r="P40" s="39"/>
      <c r="Q40" s="39"/>
      <c r="R40" s="44"/>
      <c r="S40" s="47"/>
      <c r="T40" s="37"/>
      <c r="U40" s="47"/>
      <c r="V40" s="44"/>
      <c r="W40" s="6"/>
    </row>
    <row r="41" spans="1:23">
      <c r="G41" s="6"/>
      <c r="H41" s="6"/>
      <c r="I41" s="39"/>
      <c r="J41" s="51"/>
      <c r="K41" s="51"/>
      <c r="L41" s="46"/>
      <c r="M41" s="46"/>
      <c r="N41" s="46"/>
      <c r="O41" s="44"/>
      <c r="P41" s="39"/>
      <c r="Q41" s="39"/>
      <c r="R41" s="44"/>
      <c r="S41" s="47"/>
      <c r="T41" s="37"/>
      <c r="U41" s="47"/>
      <c r="V41" s="44"/>
      <c r="W41" s="6"/>
    </row>
    <row r="42" spans="1:23">
      <c r="I42" s="39"/>
      <c r="J42" s="51"/>
      <c r="K42" s="51"/>
      <c r="L42" s="46"/>
      <c r="M42" s="46"/>
      <c r="N42" s="46"/>
      <c r="O42" s="44"/>
      <c r="P42" s="39"/>
      <c r="Q42" s="39"/>
      <c r="R42" s="44"/>
      <c r="S42" s="47"/>
      <c r="T42" s="37"/>
      <c r="U42" s="47"/>
      <c r="V42" s="44"/>
      <c r="W42" s="6"/>
    </row>
    <row r="43" spans="1:23">
      <c r="I43" s="39"/>
      <c r="J43" s="51"/>
      <c r="K43" s="51"/>
      <c r="L43" s="46"/>
      <c r="M43" s="46"/>
      <c r="N43" s="46"/>
      <c r="O43" s="44"/>
      <c r="P43" s="39"/>
      <c r="Q43" s="39"/>
      <c r="R43" s="44"/>
      <c r="S43" s="47"/>
      <c r="T43" s="37"/>
      <c r="U43" s="47"/>
      <c r="V43" s="44"/>
      <c r="W43" s="6"/>
    </row>
    <row r="44" spans="1:23">
      <c r="I44" s="39"/>
      <c r="J44" s="51"/>
      <c r="K44" s="51"/>
      <c r="L44" s="46"/>
      <c r="M44" s="46"/>
      <c r="N44" s="46"/>
      <c r="O44" s="44"/>
      <c r="P44" s="39"/>
      <c r="Q44" s="39"/>
      <c r="R44" s="44"/>
      <c r="S44" s="47"/>
      <c r="T44" s="37"/>
      <c r="U44" s="47"/>
      <c r="V44" s="44"/>
      <c r="W44" s="6"/>
    </row>
    <row r="45" spans="1:23">
      <c r="I45" s="39"/>
      <c r="J45" s="51"/>
      <c r="K45" s="51"/>
      <c r="L45" s="46"/>
      <c r="M45" s="46"/>
      <c r="N45" s="46"/>
      <c r="O45" s="44"/>
      <c r="P45" s="39"/>
      <c r="Q45" s="39"/>
      <c r="R45" s="44"/>
      <c r="S45" s="47"/>
      <c r="T45" s="37"/>
      <c r="U45" s="47"/>
      <c r="V45" s="44"/>
      <c r="W45" s="6"/>
    </row>
    <row r="46" spans="1:23">
      <c r="I46" s="39"/>
      <c r="J46" s="51"/>
      <c r="K46" s="51"/>
      <c r="L46" s="46"/>
      <c r="M46" s="46"/>
      <c r="N46" s="46"/>
      <c r="O46" s="44"/>
      <c r="P46" s="39"/>
      <c r="Q46" s="39"/>
      <c r="R46" s="44"/>
      <c r="S46" s="47"/>
      <c r="T46" s="37"/>
      <c r="U46" s="47"/>
      <c r="V46" s="44"/>
      <c r="W46" s="6"/>
    </row>
    <row r="47" spans="1:23">
      <c r="I47" s="39"/>
      <c r="J47" s="51"/>
      <c r="K47" s="51"/>
      <c r="L47" s="46"/>
      <c r="M47" s="46"/>
      <c r="N47" s="46"/>
      <c r="O47" s="44"/>
      <c r="P47" s="39"/>
      <c r="Q47" s="39"/>
      <c r="R47" s="44"/>
      <c r="S47" s="47"/>
      <c r="T47" s="37"/>
      <c r="U47" s="47"/>
      <c r="V47" s="44"/>
      <c r="W47" s="6"/>
    </row>
    <row r="48" spans="1:23">
      <c r="I48" s="39"/>
      <c r="J48" s="51"/>
      <c r="K48" s="51"/>
      <c r="L48" s="46"/>
      <c r="M48" s="46"/>
      <c r="N48" s="46"/>
      <c r="O48" s="44"/>
      <c r="P48" s="39"/>
      <c r="Q48" s="39"/>
      <c r="R48" s="44"/>
      <c r="S48" s="47"/>
      <c r="T48" s="37"/>
      <c r="U48" s="47"/>
      <c r="V48" s="44"/>
      <c r="W48" s="6"/>
    </row>
    <row r="49" spans="8:23">
      <c r="I49" s="39"/>
      <c r="J49" s="51"/>
      <c r="K49" s="51"/>
      <c r="L49" s="46"/>
      <c r="M49" s="46"/>
      <c r="N49" s="46"/>
      <c r="O49" s="44"/>
      <c r="P49" s="39"/>
      <c r="Q49" s="39"/>
      <c r="R49" s="44"/>
      <c r="S49" s="47"/>
      <c r="T49" s="37"/>
      <c r="U49" s="47"/>
      <c r="V49" s="44"/>
      <c r="W49" s="6"/>
    </row>
    <row r="50" spans="8:23">
      <c r="I50" s="39"/>
      <c r="J50" s="51"/>
      <c r="K50" s="51"/>
      <c r="L50" s="46"/>
      <c r="M50" s="46"/>
      <c r="N50" s="46"/>
      <c r="O50" s="44"/>
      <c r="P50" s="39"/>
      <c r="Q50" s="39"/>
      <c r="R50" s="44"/>
      <c r="S50" s="47"/>
      <c r="T50" s="37"/>
      <c r="U50" s="47"/>
      <c r="V50" s="44"/>
      <c r="W50" s="6"/>
    </row>
    <row r="51" spans="8:23">
      <c r="I51" s="39"/>
      <c r="J51" s="51"/>
      <c r="K51" s="51"/>
      <c r="L51" s="46"/>
      <c r="M51" s="46"/>
      <c r="N51" s="46"/>
      <c r="O51" s="44"/>
      <c r="P51" s="39"/>
      <c r="Q51" s="39"/>
      <c r="R51" s="44"/>
      <c r="S51" s="47"/>
      <c r="T51" s="37"/>
      <c r="U51" s="47"/>
      <c r="V51" s="44"/>
      <c r="W51" s="6"/>
    </row>
    <row r="52" spans="8:23">
      <c r="I52" s="39"/>
      <c r="J52" s="51"/>
      <c r="K52" s="51"/>
      <c r="L52" s="46"/>
      <c r="M52" s="46"/>
      <c r="N52" s="46"/>
      <c r="O52" s="44"/>
      <c r="P52" s="39"/>
      <c r="Q52" s="39"/>
      <c r="R52" s="44"/>
      <c r="S52" s="47"/>
      <c r="T52" s="37"/>
      <c r="U52" s="47"/>
      <c r="V52" s="44"/>
      <c r="W52" s="6"/>
    </row>
    <row r="53" spans="8:23">
      <c r="H53" s="30"/>
      <c r="I53" s="39"/>
      <c r="J53" s="51"/>
      <c r="K53" s="51"/>
      <c r="L53" s="46"/>
      <c r="M53" s="46"/>
      <c r="N53" s="46"/>
      <c r="O53" s="44"/>
      <c r="P53" s="39"/>
      <c r="Q53" s="39"/>
      <c r="R53" s="44"/>
      <c r="S53" s="47"/>
      <c r="T53" s="37"/>
      <c r="U53" s="47"/>
      <c r="V53" s="44"/>
      <c r="W53" s="6"/>
    </row>
    <row r="54" spans="8:23">
      <c r="I54" s="39"/>
      <c r="J54" s="51"/>
      <c r="K54" s="51"/>
      <c r="L54" s="46"/>
      <c r="M54" s="46"/>
      <c r="N54" s="46"/>
      <c r="O54" s="44"/>
      <c r="P54" s="39"/>
      <c r="Q54" s="39"/>
      <c r="R54" s="44"/>
      <c r="S54" s="47"/>
      <c r="T54" s="37"/>
      <c r="U54" s="47"/>
      <c r="V54" s="44"/>
      <c r="W54" s="6"/>
    </row>
    <row r="55" spans="8:23">
      <c r="I55" s="39"/>
      <c r="J55" s="51"/>
      <c r="K55" s="51"/>
      <c r="L55" s="46"/>
      <c r="M55" s="46"/>
      <c r="N55" s="46"/>
      <c r="O55" s="44"/>
      <c r="P55" s="39"/>
      <c r="Q55" s="39"/>
      <c r="R55" s="44"/>
      <c r="S55" s="47"/>
      <c r="T55" s="37"/>
      <c r="U55" s="47"/>
      <c r="V55" s="44"/>
      <c r="W55" s="6"/>
    </row>
    <row r="56" spans="8:23">
      <c r="I56" s="39"/>
      <c r="J56" s="51"/>
      <c r="K56" s="51"/>
      <c r="L56" s="46"/>
      <c r="M56" s="46"/>
      <c r="N56" s="46"/>
      <c r="O56" s="44"/>
      <c r="P56" s="39"/>
      <c r="Q56" s="39"/>
      <c r="R56" s="44"/>
      <c r="S56" s="47"/>
      <c r="T56" s="37"/>
      <c r="U56" s="47"/>
      <c r="V56" s="44"/>
      <c r="W56" s="6"/>
    </row>
    <row r="57" spans="8:23">
      <c r="I57" s="39"/>
      <c r="J57" s="51"/>
      <c r="K57" s="51"/>
      <c r="L57" s="46"/>
      <c r="M57" s="46"/>
      <c r="N57" s="46"/>
      <c r="O57" s="44"/>
      <c r="P57" s="39"/>
      <c r="Q57" s="39"/>
      <c r="R57" s="44"/>
      <c r="S57" s="47"/>
      <c r="T57" s="37"/>
      <c r="U57" s="47"/>
      <c r="V57" s="44"/>
      <c r="W57" s="6"/>
    </row>
    <row r="58" spans="8:23">
      <c r="I58" s="39"/>
      <c r="J58" s="51"/>
      <c r="K58" s="51"/>
      <c r="L58" s="46"/>
      <c r="M58" s="46"/>
      <c r="N58" s="46"/>
      <c r="O58" s="44"/>
      <c r="P58" s="39"/>
      <c r="Q58" s="39"/>
      <c r="R58" s="44"/>
      <c r="S58" s="47"/>
      <c r="T58" s="37"/>
      <c r="U58" s="47"/>
      <c r="V58" s="44"/>
      <c r="W58" s="6"/>
    </row>
    <row r="59" spans="8:23">
      <c r="I59" s="39"/>
      <c r="J59" s="51"/>
      <c r="K59" s="51"/>
      <c r="L59" s="46"/>
      <c r="M59" s="46"/>
      <c r="N59" s="46"/>
      <c r="O59" s="44"/>
      <c r="P59" s="39"/>
      <c r="Q59" s="39"/>
      <c r="R59" s="44"/>
      <c r="S59" s="47"/>
      <c r="T59" s="37"/>
      <c r="U59" s="47"/>
      <c r="V59" s="44"/>
      <c r="W59" s="6"/>
    </row>
    <row r="60" spans="8:23">
      <c r="I60" s="39"/>
      <c r="J60" s="51"/>
      <c r="K60" s="51"/>
      <c r="L60" s="46"/>
      <c r="M60" s="46"/>
      <c r="N60" s="46"/>
      <c r="O60" s="44"/>
      <c r="P60" s="39"/>
      <c r="Q60" s="39"/>
      <c r="R60" s="44"/>
      <c r="S60" s="38"/>
      <c r="T60" s="37"/>
      <c r="U60" s="39"/>
      <c r="V60" s="35"/>
      <c r="W60" s="6"/>
    </row>
    <row r="61" spans="8:23">
      <c r="I61" s="39"/>
      <c r="J61" s="51"/>
      <c r="K61" s="51"/>
      <c r="L61" s="46"/>
      <c r="M61" s="46"/>
      <c r="N61" s="46"/>
      <c r="O61" s="44"/>
      <c r="P61" s="39"/>
      <c r="Q61" s="39"/>
      <c r="R61" s="44"/>
      <c r="S61" s="38"/>
      <c r="T61" s="37"/>
      <c r="U61" s="39"/>
      <c r="V61" s="35"/>
      <c r="W61" s="6"/>
    </row>
    <row r="62" spans="8:23">
      <c r="I62" s="39"/>
      <c r="J62" s="51"/>
      <c r="K62" s="51"/>
      <c r="L62" s="46"/>
      <c r="M62" s="46"/>
      <c r="N62" s="46"/>
      <c r="O62" s="44"/>
      <c r="P62" s="39"/>
      <c r="Q62" s="39"/>
      <c r="R62" s="44"/>
      <c r="S62" s="38"/>
      <c r="T62" s="37"/>
      <c r="U62" s="47"/>
      <c r="V62" s="37"/>
      <c r="W62" s="6"/>
    </row>
    <row r="63" spans="8:23">
      <c r="I63" s="39"/>
      <c r="J63" s="51"/>
      <c r="K63" s="51"/>
      <c r="L63" s="46"/>
      <c r="M63" s="46"/>
      <c r="N63" s="46"/>
      <c r="O63" s="44"/>
      <c r="P63" s="39"/>
      <c r="Q63" s="39"/>
      <c r="R63" s="44"/>
      <c r="S63" s="47"/>
      <c r="T63" s="37"/>
      <c r="U63" s="47"/>
      <c r="V63" s="44"/>
      <c r="W63" s="6"/>
    </row>
    <row r="64" spans="8:23">
      <c r="I64" s="39"/>
      <c r="J64" s="51"/>
      <c r="K64" s="51"/>
      <c r="L64" s="46"/>
      <c r="M64" s="46"/>
      <c r="N64" s="46"/>
      <c r="O64" s="44"/>
      <c r="P64" s="39"/>
      <c r="Q64" s="39"/>
      <c r="R64" s="44"/>
      <c r="S64" s="47"/>
      <c r="T64" s="37"/>
      <c r="U64" s="47"/>
      <c r="V64" s="44"/>
      <c r="W64" s="6"/>
    </row>
    <row r="65" spans="9:23">
      <c r="I65" s="39"/>
      <c r="J65" s="51"/>
      <c r="K65" s="51"/>
      <c r="L65" s="46"/>
      <c r="M65" s="46"/>
      <c r="N65" s="46"/>
      <c r="O65" s="44"/>
      <c r="P65" s="39"/>
      <c r="Q65" s="39"/>
      <c r="R65" s="44"/>
      <c r="S65" s="47"/>
      <c r="T65" s="37"/>
      <c r="U65" s="47"/>
      <c r="V65" s="44"/>
      <c r="W65" s="6"/>
    </row>
    <row r="66" spans="9:23">
      <c r="I66" s="39"/>
      <c r="J66" s="51"/>
      <c r="K66" s="51"/>
      <c r="L66" s="46"/>
      <c r="M66" s="46"/>
      <c r="N66" s="46"/>
      <c r="O66" s="44"/>
      <c r="P66" s="39"/>
      <c r="Q66" s="39"/>
      <c r="R66" s="44"/>
      <c r="S66" s="47"/>
      <c r="T66" s="37"/>
      <c r="U66" s="47"/>
      <c r="V66" s="44"/>
      <c r="W66" s="6"/>
    </row>
    <row r="67" spans="9:23">
      <c r="I67" s="39"/>
      <c r="J67" s="51"/>
      <c r="K67" s="51"/>
      <c r="L67" s="46"/>
      <c r="M67" s="46"/>
      <c r="N67" s="46"/>
      <c r="O67" s="44"/>
      <c r="P67" s="39"/>
      <c r="Q67" s="39"/>
      <c r="R67" s="44"/>
      <c r="S67" s="47"/>
      <c r="T67" s="37"/>
      <c r="U67" s="47"/>
      <c r="V67" s="44"/>
      <c r="W67" s="6"/>
    </row>
    <row r="68" spans="9:23">
      <c r="I68" s="39"/>
      <c r="J68" s="51"/>
      <c r="K68" s="51"/>
      <c r="L68" s="46"/>
      <c r="M68" s="46"/>
      <c r="N68" s="46"/>
      <c r="O68" s="44"/>
      <c r="P68" s="39"/>
      <c r="Q68" s="39"/>
      <c r="R68" s="44"/>
      <c r="S68" s="47"/>
      <c r="T68" s="37"/>
      <c r="U68" s="47"/>
      <c r="V68" s="44"/>
      <c r="W68" s="6"/>
    </row>
    <row r="69" spans="9:23">
      <c r="I69" s="39"/>
      <c r="J69" s="51"/>
      <c r="K69" s="51"/>
      <c r="L69" s="46"/>
      <c r="M69" s="37"/>
      <c r="N69" s="47"/>
      <c r="O69" s="44"/>
      <c r="P69" s="39"/>
      <c r="Q69" s="39"/>
      <c r="R69" s="44"/>
      <c r="S69" s="47"/>
      <c r="T69" s="37"/>
      <c r="U69" s="47"/>
      <c r="V69" s="44"/>
      <c r="W69" s="6"/>
    </row>
    <row r="70" spans="9:23">
      <c r="I70" s="39"/>
      <c r="J70" s="51"/>
      <c r="K70" s="51"/>
      <c r="L70" s="46"/>
      <c r="M70" s="57"/>
      <c r="N70" s="46"/>
      <c r="O70" s="44"/>
      <c r="P70" s="39"/>
      <c r="Q70" s="39"/>
      <c r="R70" s="44"/>
      <c r="S70" s="46"/>
      <c r="T70" s="37"/>
      <c r="U70" s="47"/>
      <c r="V70" s="44"/>
      <c r="W70" s="6"/>
    </row>
    <row r="71" spans="9:23">
      <c r="I71" s="39"/>
      <c r="J71" s="51"/>
      <c r="K71" s="51"/>
      <c r="L71" s="46"/>
      <c r="M71" s="46"/>
      <c r="N71" s="46"/>
      <c r="O71" s="44"/>
      <c r="P71" s="39"/>
      <c r="Q71" s="39"/>
      <c r="R71" s="44"/>
      <c r="S71" s="46"/>
      <c r="T71" s="37"/>
      <c r="U71" s="47"/>
      <c r="V71" s="44"/>
      <c r="W71" s="6"/>
    </row>
    <row r="72" spans="9:23">
      <c r="I72" s="39"/>
      <c r="J72" s="51"/>
      <c r="K72" s="51"/>
      <c r="L72" s="46"/>
      <c r="M72" s="46"/>
      <c r="N72" s="46"/>
      <c r="O72" s="44"/>
      <c r="P72" s="39"/>
      <c r="Q72" s="39"/>
      <c r="R72" s="39"/>
      <c r="S72" s="39"/>
      <c r="T72" s="39"/>
      <c r="U72" s="50"/>
      <c r="V72" s="39"/>
      <c r="W72" s="6"/>
    </row>
    <row r="73" spans="9:23">
      <c r="I73" s="39"/>
      <c r="J73" s="51"/>
      <c r="K73" s="51"/>
      <c r="L73" s="46"/>
      <c r="M73" s="46"/>
      <c r="N73" s="46"/>
      <c r="O73" s="44"/>
      <c r="P73" s="39"/>
      <c r="Q73" s="39"/>
      <c r="R73" s="39"/>
      <c r="S73" s="39"/>
      <c r="T73" s="39"/>
      <c r="U73" s="53"/>
      <c r="V73" s="39"/>
      <c r="W73" s="6"/>
    </row>
    <row r="74" spans="9:23">
      <c r="I74" s="39"/>
      <c r="J74" s="51"/>
      <c r="K74" s="51"/>
      <c r="L74" s="46"/>
      <c r="M74" s="46"/>
      <c r="N74" s="46"/>
      <c r="O74" s="44"/>
      <c r="P74" s="39"/>
      <c r="Q74" s="52"/>
      <c r="R74" s="52"/>
      <c r="S74" s="52"/>
      <c r="T74" s="52"/>
      <c r="U74" s="52"/>
      <c r="V74" s="52"/>
      <c r="W74" s="6"/>
    </row>
    <row r="75" spans="9:23">
      <c r="I75" s="39"/>
      <c r="J75" s="51"/>
      <c r="K75" s="51"/>
      <c r="L75" s="46"/>
      <c r="M75" s="46"/>
      <c r="N75" s="46"/>
      <c r="O75" s="44"/>
      <c r="P75" s="39"/>
      <c r="Q75" s="39"/>
      <c r="R75" s="44"/>
      <c r="S75" s="43"/>
      <c r="T75" s="42"/>
      <c r="U75" s="42"/>
      <c r="V75" s="39"/>
      <c r="W75" s="6"/>
    </row>
    <row r="76" spans="9:23">
      <c r="I76" s="39"/>
      <c r="J76" s="51"/>
      <c r="K76" s="51"/>
      <c r="L76" s="46"/>
      <c r="M76" s="46"/>
      <c r="N76" s="46"/>
      <c r="O76" s="44"/>
      <c r="P76" s="39"/>
      <c r="Q76" s="39"/>
      <c r="R76" s="44"/>
      <c r="S76" s="43"/>
      <c r="T76" s="42"/>
      <c r="U76" s="42"/>
      <c r="V76" s="39"/>
      <c r="W76" s="6"/>
    </row>
    <row r="77" spans="9:23">
      <c r="I77" s="39"/>
      <c r="J77" s="51"/>
      <c r="K77" s="51"/>
      <c r="L77" s="46"/>
      <c r="M77" s="46"/>
      <c r="N77" s="46"/>
      <c r="O77" s="44"/>
      <c r="P77" s="39"/>
      <c r="Q77" s="39"/>
      <c r="R77" s="44"/>
      <c r="S77" s="43"/>
      <c r="T77" s="42"/>
      <c r="U77" s="42"/>
      <c r="V77" s="39"/>
      <c r="W77" s="6"/>
    </row>
    <row r="78" spans="9:23">
      <c r="I78" s="39"/>
      <c r="J78" s="51"/>
      <c r="K78" s="51"/>
      <c r="L78" s="46"/>
      <c r="M78" s="46"/>
      <c r="N78" s="46"/>
      <c r="O78" s="44"/>
      <c r="P78" s="39"/>
      <c r="Q78" s="39"/>
      <c r="R78" s="44"/>
      <c r="S78" s="43"/>
      <c r="T78" s="42"/>
      <c r="U78" s="42"/>
      <c r="V78" s="39"/>
      <c r="W78" s="6"/>
    </row>
    <row r="79" spans="9:23">
      <c r="I79" s="39"/>
      <c r="J79" s="51"/>
      <c r="K79" s="51"/>
      <c r="L79" s="46"/>
      <c r="M79" s="46"/>
      <c r="N79" s="46"/>
      <c r="O79" s="44"/>
      <c r="P79" s="39"/>
      <c r="Q79" s="39"/>
      <c r="R79" s="44"/>
      <c r="S79" s="43"/>
      <c r="T79" s="42"/>
      <c r="U79" s="42"/>
      <c r="V79" s="39"/>
      <c r="W79" s="6"/>
    </row>
    <row r="80" spans="9:23">
      <c r="I80" s="39"/>
      <c r="J80" s="51"/>
      <c r="K80" s="51"/>
      <c r="L80" s="46"/>
      <c r="M80" s="46"/>
      <c r="N80" s="46"/>
      <c r="O80" s="44"/>
      <c r="P80" s="39"/>
      <c r="Q80" s="39"/>
      <c r="R80" s="44"/>
      <c r="S80" s="43"/>
      <c r="T80" s="42"/>
      <c r="U80" s="42"/>
      <c r="V80" s="39"/>
      <c r="W80" s="6"/>
    </row>
    <row r="81" spans="9:23">
      <c r="I81" s="39"/>
      <c r="J81" s="51"/>
      <c r="K81" s="51"/>
      <c r="L81" s="46"/>
      <c r="M81" s="46"/>
      <c r="N81" s="46"/>
      <c r="O81" s="44"/>
      <c r="P81" s="39"/>
      <c r="Q81" s="39"/>
      <c r="R81" s="44"/>
      <c r="S81" s="43"/>
      <c r="T81" s="42"/>
      <c r="U81" s="42"/>
      <c r="V81" s="39"/>
      <c r="W81" s="6"/>
    </row>
    <row r="82" spans="9:23">
      <c r="I82" s="39"/>
      <c r="J82" s="51"/>
      <c r="K82" s="51"/>
      <c r="L82" s="46"/>
      <c r="M82" s="46"/>
      <c r="N82" s="46"/>
      <c r="O82" s="44"/>
      <c r="P82" s="39"/>
      <c r="Q82" s="39"/>
      <c r="R82" s="44"/>
      <c r="S82" s="43"/>
      <c r="T82" s="42"/>
      <c r="U82" s="42"/>
      <c r="V82" s="39"/>
      <c r="W82" s="6"/>
    </row>
    <row r="83" spans="9:23">
      <c r="I83" s="39"/>
      <c r="J83" s="51"/>
      <c r="K83" s="51"/>
      <c r="L83" s="46"/>
      <c r="M83" s="46"/>
      <c r="N83" s="46"/>
      <c r="O83" s="44"/>
      <c r="P83" s="39"/>
      <c r="Q83" s="39"/>
      <c r="R83" s="44"/>
      <c r="S83" s="43"/>
      <c r="T83" s="42"/>
      <c r="U83" s="42"/>
      <c r="V83" s="39"/>
      <c r="W83" s="6"/>
    </row>
    <row r="84" spans="9:23">
      <c r="I84" s="39"/>
      <c r="J84" s="51"/>
      <c r="K84" s="51"/>
      <c r="L84" s="46"/>
      <c r="M84" s="46"/>
      <c r="N84" s="46"/>
      <c r="O84" s="44"/>
      <c r="P84" s="39"/>
      <c r="Q84" s="39"/>
      <c r="R84" s="44"/>
      <c r="S84" s="43"/>
      <c r="T84" s="42"/>
      <c r="U84" s="42"/>
      <c r="V84" s="39"/>
      <c r="W84" s="6"/>
    </row>
    <row r="85" spans="9:23">
      <c r="I85" s="39"/>
      <c r="J85" s="51"/>
      <c r="K85" s="51"/>
      <c r="L85" s="46"/>
      <c r="M85" s="46"/>
      <c r="N85" s="46"/>
      <c r="O85" s="44"/>
      <c r="P85" s="39"/>
      <c r="Q85" s="39"/>
      <c r="R85" s="44"/>
      <c r="S85" s="43"/>
      <c r="T85" s="42"/>
      <c r="U85" s="42"/>
      <c r="V85" s="39"/>
      <c r="W85" s="6"/>
    </row>
    <row r="86" spans="9:23">
      <c r="I86" s="39"/>
      <c r="J86" s="51"/>
      <c r="K86" s="51"/>
      <c r="L86" s="46"/>
      <c r="M86" s="46"/>
      <c r="N86" s="46"/>
      <c r="O86" s="44"/>
      <c r="P86" s="39"/>
      <c r="Q86" s="39"/>
      <c r="R86" s="44"/>
      <c r="S86" s="43"/>
      <c r="T86" s="42"/>
      <c r="U86" s="42"/>
      <c r="V86" s="39"/>
      <c r="W86" s="6"/>
    </row>
    <row r="87" spans="9:23">
      <c r="I87" s="39"/>
      <c r="J87" s="51"/>
      <c r="K87" s="51"/>
      <c r="L87" s="46"/>
      <c r="M87" s="46"/>
      <c r="N87" s="46"/>
      <c r="O87" s="44"/>
      <c r="P87" s="39"/>
      <c r="Q87" s="39"/>
      <c r="R87" s="44"/>
      <c r="S87" s="43"/>
      <c r="T87" s="42"/>
      <c r="U87" s="42"/>
      <c r="V87" s="39"/>
      <c r="W87" s="6"/>
    </row>
    <row r="88" spans="9:23">
      <c r="I88" s="39"/>
      <c r="J88" s="39"/>
      <c r="K88" s="39"/>
      <c r="L88" s="39"/>
      <c r="M88" s="39"/>
      <c r="N88" s="50"/>
      <c r="O88" s="39"/>
      <c r="P88" s="39"/>
      <c r="Q88" s="39"/>
      <c r="R88" s="44"/>
      <c r="S88" s="43"/>
      <c r="T88" s="42"/>
      <c r="U88" s="42"/>
      <c r="V88" s="39"/>
      <c r="W88" s="6"/>
    </row>
    <row r="89" spans="9:23">
      <c r="I89" s="39"/>
      <c r="J89" s="39"/>
      <c r="K89" s="39"/>
      <c r="L89" s="39"/>
      <c r="M89" s="39"/>
      <c r="N89" s="39"/>
      <c r="O89" s="39"/>
      <c r="P89" s="39"/>
      <c r="Q89" s="39"/>
      <c r="R89" s="44"/>
      <c r="S89" s="43"/>
      <c r="T89" s="42"/>
      <c r="U89" s="42"/>
      <c r="V89" s="39"/>
      <c r="W89" s="6"/>
    </row>
    <row r="90" spans="9:23">
      <c r="I90" s="45"/>
      <c r="J90" s="45"/>
      <c r="K90" s="45"/>
      <c r="L90" s="45"/>
      <c r="M90" s="45"/>
      <c r="N90" s="45"/>
      <c r="O90" s="45"/>
      <c r="P90" s="39"/>
      <c r="Q90" s="39"/>
      <c r="R90" s="44"/>
      <c r="S90" s="43"/>
      <c r="T90" s="42"/>
      <c r="U90" s="42"/>
      <c r="V90" s="39"/>
      <c r="W90" s="6"/>
    </row>
    <row r="91" spans="9:23">
      <c r="I91" s="39"/>
      <c r="J91" s="47"/>
      <c r="K91" s="47"/>
      <c r="L91" s="46"/>
      <c r="M91" s="46"/>
      <c r="N91" s="46"/>
      <c r="O91" s="44"/>
      <c r="P91" s="39"/>
      <c r="Q91" s="39"/>
      <c r="R91" s="44"/>
      <c r="S91" s="43"/>
      <c r="T91" s="42"/>
      <c r="U91" s="42"/>
      <c r="V91" s="39"/>
      <c r="W91" s="6"/>
    </row>
    <row r="92" spans="9:23">
      <c r="I92" s="39"/>
      <c r="J92" s="47"/>
      <c r="K92" s="47"/>
      <c r="L92" s="46"/>
      <c r="M92" s="46"/>
      <c r="N92" s="46"/>
      <c r="O92" s="44"/>
      <c r="P92" s="39"/>
      <c r="Q92" s="39"/>
      <c r="R92" s="44"/>
      <c r="S92" s="43"/>
      <c r="T92" s="42"/>
      <c r="U92" s="42"/>
      <c r="V92" s="39"/>
      <c r="W92" s="6"/>
    </row>
    <row r="93" spans="9:23">
      <c r="I93" s="39"/>
      <c r="J93" s="47"/>
      <c r="K93" s="47"/>
      <c r="L93" s="46"/>
      <c r="M93" s="46"/>
      <c r="N93" s="46"/>
      <c r="O93" s="44"/>
      <c r="P93" s="39"/>
      <c r="Q93" s="39"/>
      <c r="R93" s="44"/>
      <c r="S93" s="43"/>
      <c r="T93" s="42"/>
      <c r="U93" s="42"/>
      <c r="V93" s="39"/>
      <c r="W93" s="6"/>
    </row>
    <row r="94" spans="9:23">
      <c r="I94" s="39"/>
      <c r="J94" s="47"/>
      <c r="K94" s="47"/>
      <c r="L94" s="46"/>
      <c r="M94" s="46"/>
      <c r="N94" s="46"/>
      <c r="O94" s="44"/>
      <c r="P94" s="39"/>
      <c r="Q94" s="39"/>
      <c r="R94" s="44"/>
      <c r="S94" s="43"/>
      <c r="T94" s="42"/>
      <c r="U94" s="42"/>
      <c r="V94" s="39"/>
      <c r="W94" s="6"/>
    </row>
    <row r="95" spans="9:23">
      <c r="I95" s="39"/>
      <c r="J95" s="47"/>
      <c r="K95" s="47"/>
      <c r="L95" s="46"/>
      <c r="M95" s="46"/>
      <c r="N95" s="46"/>
      <c r="O95" s="44"/>
      <c r="P95" s="39"/>
      <c r="Q95" s="39"/>
      <c r="R95" s="44"/>
      <c r="S95" s="43"/>
      <c r="T95" s="42"/>
      <c r="U95" s="42"/>
      <c r="V95" s="39"/>
      <c r="W95" s="6"/>
    </row>
    <row r="96" spans="9:23">
      <c r="I96" s="39"/>
      <c r="J96" s="47"/>
      <c r="K96" s="47"/>
      <c r="L96" s="46"/>
      <c r="M96" s="46"/>
      <c r="N96" s="46"/>
      <c r="O96" s="44"/>
      <c r="P96" s="39"/>
      <c r="Q96" s="39"/>
      <c r="R96" s="44"/>
      <c r="S96" s="43"/>
      <c r="T96" s="42"/>
      <c r="U96" s="42"/>
      <c r="V96" s="39"/>
      <c r="W96" s="6"/>
    </row>
    <row r="97" spans="9:23">
      <c r="I97" s="39"/>
      <c r="J97" s="47"/>
      <c r="K97" s="47"/>
      <c r="L97" s="46"/>
      <c r="M97" s="46"/>
      <c r="N97" s="46"/>
      <c r="O97" s="44"/>
      <c r="P97" s="39"/>
      <c r="Q97" s="39"/>
      <c r="R97" s="44"/>
      <c r="S97" s="43"/>
      <c r="T97" s="42"/>
      <c r="U97" s="42"/>
      <c r="V97" s="39"/>
      <c r="W97" s="6"/>
    </row>
    <row r="98" spans="9:23">
      <c r="I98" s="39"/>
      <c r="J98" s="47"/>
      <c r="K98" s="47"/>
      <c r="L98" s="46"/>
      <c r="M98" s="46"/>
      <c r="N98" s="46"/>
      <c r="O98" s="44"/>
      <c r="P98" s="39"/>
      <c r="Q98" s="39"/>
      <c r="R98" s="44"/>
      <c r="S98" s="43"/>
      <c r="T98" s="48"/>
      <c r="U98" s="42"/>
      <c r="V98" s="39"/>
      <c r="W98" s="6"/>
    </row>
    <row r="99" spans="9:23">
      <c r="I99" s="39"/>
      <c r="J99" s="47"/>
      <c r="K99" s="47"/>
      <c r="L99" s="46"/>
      <c r="M99" s="46"/>
      <c r="N99" s="46"/>
      <c r="O99" s="44"/>
      <c r="P99" s="39"/>
      <c r="Q99" s="39"/>
      <c r="R99" s="44"/>
      <c r="S99" s="43"/>
      <c r="T99" s="42"/>
      <c r="U99" s="42"/>
      <c r="V99" s="39"/>
      <c r="W99" s="6"/>
    </row>
    <row r="100" spans="9:23">
      <c r="I100" s="39"/>
      <c r="J100" s="47"/>
      <c r="K100" s="47"/>
      <c r="L100" s="46"/>
      <c r="M100" s="46"/>
      <c r="N100" s="46"/>
      <c r="O100" s="44"/>
      <c r="P100" s="39"/>
      <c r="Q100" s="39"/>
      <c r="R100" s="44"/>
      <c r="S100" s="43"/>
      <c r="T100" s="42"/>
      <c r="U100" s="42"/>
      <c r="V100" s="39"/>
      <c r="W100" s="6"/>
    </row>
    <row r="101" spans="9:23">
      <c r="I101" s="39"/>
      <c r="J101" s="47"/>
      <c r="K101" s="47"/>
      <c r="L101" s="46"/>
      <c r="M101" s="46"/>
      <c r="N101" s="46"/>
      <c r="O101" s="44"/>
      <c r="P101" s="39"/>
      <c r="Q101" s="39"/>
      <c r="R101" s="44"/>
      <c r="S101" s="43"/>
      <c r="T101" s="42"/>
      <c r="U101" s="42"/>
      <c r="V101" s="39"/>
      <c r="W101" s="6"/>
    </row>
    <row r="102" spans="9:23">
      <c r="I102" s="39"/>
      <c r="J102" s="47"/>
      <c r="K102" s="47"/>
      <c r="L102" s="46"/>
      <c r="M102" s="46"/>
      <c r="N102" s="46"/>
      <c r="O102" s="44"/>
      <c r="P102" s="39"/>
      <c r="Q102" s="39"/>
      <c r="R102" s="44"/>
      <c r="S102" s="43"/>
      <c r="T102" s="42"/>
      <c r="U102" s="42"/>
      <c r="V102" s="39"/>
      <c r="W102" s="6"/>
    </row>
    <row r="103" spans="9:23">
      <c r="I103" s="39"/>
      <c r="J103" s="47"/>
      <c r="K103" s="47"/>
      <c r="L103" s="46"/>
      <c r="M103" s="46"/>
      <c r="N103" s="46"/>
      <c r="O103" s="44"/>
      <c r="P103" s="39"/>
      <c r="Q103" s="39"/>
      <c r="R103" s="44"/>
      <c r="S103" s="43"/>
      <c r="T103" s="42"/>
      <c r="U103" s="42"/>
      <c r="V103" s="39"/>
      <c r="W103" s="6"/>
    </row>
    <row r="104" spans="9:23">
      <c r="I104" s="39"/>
      <c r="J104" s="47"/>
      <c r="K104" s="47"/>
      <c r="L104" s="46"/>
      <c r="M104" s="46"/>
      <c r="N104" s="46"/>
      <c r="O104" s="44"/>
      <c r="P104" s="39"/>
      <c r="Q104" s="39"/>
      <c r="R104" s="44"/>
      <c r="S104" s="43"/>
      <c r="T104" s="42"/>
      <c r="U104" s="42"/>
      <c r="V104" s="39"/>
      <c r="W104" s="6"/>
    </row>
    <row r="105" spans="9:23">
      <c r="I105" s="39"/>
      <c r="J105" s="47"/>
      <c r="K105" s="47"/>
      <c r="L105" s="46"/>
      <c r="M105" s="46"/>
      <c r="N105" s="46"/>
      <c r="O105" s="44"/>
      <c r="P105" s="39"/>
      <c r="Q105" s="39"/>
      <c r="R105" s="44"/>
      <c r="S105" s="43"/>
      <c r="T105" s="42"/>
      <c r="U105" s="42"/>
      <c r="V105" s="39"/>
      <c r="W105" s="6"/>
    </row>
    <row r="106" spans="9:23">
      <c r="I106" s="39"/>
      <c r="J106" s="47"/>
      <c r="K106" s="47"/>
      <c r="L106" s="46"/>
      <c r="M106" s="46"/>
      <c r="N106" s="46"/>
      <c r="O106" s="44"/>
      <c r="P106" s="39"/>
      <c r="Q106" s="39"/>
      <c r="R106" s="44"/>
      <c r="S106" s="43"/>
      <c r="T106" s="42"/>
      <c r="U106" s="42"/>
      <c r="V106" s="39"/>
      <c r="W106" s="6"/>
    </row>
    <row r="107" spans="9:23">
      <c r="I107" s="39"/>
      <c r="J107" s="47"/>
      <c r="K107" s="47"/>
      <c r="L107" s="46"/>
      <c r="M107" s="46"/>
      <c r="N107" s="46"/>
      <c r="O107" s="44"/>
      <c r="P107" s="39"/>
      <c r="Q107" s="39"/>
      <c r="R107" s="44"/>
      <c r="S107" s="43"/>
      <c r="T107" s="42"/>
      <c r="U107" s="42"/>
      <c r="V107" s="39"/>
      <c r="W107" s="6"/>
    </row>
    <row r="108" spans="9:23">
      <c r="I108" s="39"/>
      <c r="J108" s="47"/>
      <c r="K108" s="47"/>
      <c r="L108" s="46"/>
      <c r="M108" s="46"/>
      <c r="N108" s="46"/>
      <c r="O108" s="44"/>
      <c r="P108" s="39"/>
      <c r="Q108" s="39"/>
      <c r="R108" s="44"/>
      <c r="S108" s="43"/>
      <c r="T108" s="42"/>
      <c r="U108" s="42"/>
      <c r="V108" s="39"/>
      <c r="W108" s="6"/>
    </row>
    <row r="109" spans="9:23">
      <c r="I109" s="39"/>
      <c r="J109" s="47"/>
      <c r="K109" s="47"/>
      <c r="L109" s="46"/>
      <c r="M109" s="46"/>
      <c r="N109" s="46"/>
      <c r="O109" s="44"/>
      <c r="P109" s="39"/>
      <c r="Q109" s="39"/>
      <c r="R109" s="44"/>
      <c r="S109" s="43"/>
      <c r="T109" s="42"/>
      <c r="U109" s="42"/>
      <c r="V109" s="39"/>
      <c r="W109" s="6"/>
    </row>
    <row r="110" spans="9:23">
      <c r="I110" s="39"/>
      <c r="J110" s="47"/>
      <c r="K110" s="47"/>
      <c r="L110" s="46"/>
      <c r="M110" s="46"/>
      <c r="N110" s="46"/>
      <c r="O110" s="44"/>
      <c r="P110" s="39"/>
      <c r="Q110" s="39"/>
      <c r="R110" s="44"/>
      <c r="S110" s="43"/>
      <c r="T110" s="42"/>
      <c r="U110" s="42"/>
      <c r="V110" s="39"/>
      <c r="W110" s="6"/>
    </row>
    <row r="111" spans="9:23">
      <c r="I111" s="39"/>
      <c r="J111" s="47"/>
      <c r="K111" s="47"/>
      <c r="L111" s="46"/>
      <c r="M111" s="46"/>
      <c r="N111" s="46"/>
      <c r="O111" s="44"/>
      <c r="P111" s="39"/>
      <c r="Q111" s="39"/>
      <c r="R111" s="44"/>
      <c r="S111" s="43"/>
      <c r="T111" s="42"/>
      <c r="U111" s="42"/>
      <c r="V111" s="39"/>
      <c r="W111" s="6"/>
    </row>
    <row r="112" spans="9:23">
      <c r="I112" s="39"/>
      <c r="J112" s="47"/>
      <c r="K112" s="47"/>
      <c r="L112" s="46"/>
      <c r="M112" s="46"/>
      <c r="N112" s="46"/>
      <c r="O112" s="44"/>
      <c r="P112" s="39"/>
      <c r="Q112" s="39"/>
      <c r="R112" s="44"/>
      <c r="S112" s="43"/>
      <c r="T112" s="42"/>
      <c r="U112" s="42"/>
      <c r="V112" s="39"/>
      <c r="W112" s="6"/>
    </row>
    <row r="113" spans="9:23">
      <c r="I113" s="39"/>
      <c r="J113" s="47"/>
      <c r="K113" s="47"/>
      <c r="L113" s="46"/>
      <c r="M113" s="46"/>
      <c r="N113" s="46"/>
      <c r="O113" s="44"/>
      <c r="P113" s="39"/>
      <c r="Q113" s="39"/>
      <c r="R113" s="44"/>
      <c r="S113" s="43"/>
      <c r="T113" s="42"/>
      <c r="U113" s="42"/>
      <c r="V113" s="39"/>
      <c r="W113" s="6"/>
    </row>
    <row r="114" spans="9:23">
      <c r="I114" s="39"/>
      <c r="J114" s="47"/>
      <c r="K114" s="47"/>
      <c r="L114" s="46"/>
      <c r="M114" s="46"/>
      <c r="N114" s="46"/>
      <c r="O114" s="44"/>
      <c r="P114" s="39"/>
      <c r="Q114" s="39"/>
      <c r="R114" s="44"/>
      <c r="S114" s="43"/>
      <c r="T114" s="42"/>
      <c r="U114" s="42"/>
      <c r="V114" s="39"/>
      <c r="W114" s="6"/>
    </row>
    <row r="115" spans="9:23">
      <c r="I115" s="39"/>
      <c r="J115" s="47"/>
      <c r="K115" s="47"/>
      <c r="L115" s="46"/>
      <c r="M115" s="46"/>
      <c r="N115" s="46"/>
      <c r="O115" s="44"/>
      <c r="P115" s="39"/>
      <c r="Q115" s="39"/>
      <c r="R115" s="44"/>
      <c r="S115" s="43"/>
      <c r="T115" s="42"/>
      <c r="U115" s="42"/>
      <c r="V115" s="39"/>
      <c r="W115" s="6"/>
    </row>
    <row r="116" spans="9:23">
      <c r="I116" s="39"/>
      <c r="J116" s="47"/>
      <c r="K116" s="47"/>
      <c r="L116" s="46"/>
      <c r="M116" s="46"/>
      <c r="N116" s="46"/>
      <c r="O116" s="44"/>
      <c r="P116" s="39"/>
      <c r="Q116" s="39"/>
      <c r="R116" s="44"/>
      <c r="S116" s="43"/>
      <c r="T116" s="42"/>
      <c r="U116" s="42"/>
      <c r="V116" s="39"/>
      <c r="W116" s="6"/>
    </row>
    <row r="117" spans="9:23">
      <c r="I117" s="39"/>
      <c r="J117" s="39"/>
      <c r="K117" s="39"/>
      <c r="L117" s="39"/>
      <c r="M117" s="39"/>
      <c r="N117" s="45"/>
      <c r="O117" s="39"/>
      <c r="P117" s="39"/>
      <c r="Q117" s="39"/>
      <c r="R117" s="44"/>
      <c r="S117" s="43"/>
      <c r="T117" s="42"/>
      <c r="U117" s="42"/>
      <c r="V117" s="39"/>
      <c r="W117" s="6"/>
    </row>
    <row r="118" spans="9:23">
      <c r="I118" s="39"/>
      <c r="J118" s="39"/>
      <c r="K118" s="39"/>
      <c r="L118" s="39"/>
      <c r="M118" s="39"/>
      <c r="N118" s="39"/>
      <c r="O118" s="39"/>
      <c r="P118" s="39"/>
      <c r="Q118" s="39"/>
      <c r="R118" s="44"/>
      <c r="S118" s="43"/>
      <c r="T118" s="42"/>
      <c r="U118" s="42"/>
      <c r="V118" s="39"/>
      <c r="W118" s="6"/>
    </row>
    <row r="119" spans="9:23">
      <c r="I119" s="39"/>
      <c r="J119" s="39"/>
      <c r="K119" s="39"/>
      <c r="L119" s="39"/>
      <c r="M119" s="39"/>
      <c r="N119" s="39"/>
      <c r="O119" s="39"/>
      <c r="P119" s="39"/>
      <c r="Q119" s="39"/>
      <c r="R119" s="44"/>
      <c r="S119" s="43"/>
      <c r="T119" s="42"/>
      <c r="U119" s="42"/>
      <c r="V119" s="39"/>
    </row>
    <row r="120" spans="9:23">
      <c r="I120" s="39"/>
      <c r="J120" s="39"/>
      <c r="K120" s="39"/>
      <c r="L120" s="39"/>
      <c r="M120" s="39"/>
      <c r="N120" s="39"/>
      <c r="O120" s="39"/>
      <c r="P120" s="39"/>
      <c r="Q120" s="39"/>
      <c r="R120" s="44"/>
      <c r="S120" s="43"/>
      <c r="T120" s="42"/>
      <c r="U120" s="42"/>
      <c r="V120" s="39"/>
    </row>
    <row r="121" spans="9:23">
      <c r="I121" s="39"/>
      <c r="J121" s="39"/>
      <c r="K121" s="39"/>
      <c r="L121" s="39"/>
      <c r="M121" s="39"/>
      <c r="N121" s="39"/>
      <c r="O121" s="39"/>
      <c r="P121" s="39"/>
      <c r="Q121" s="39"/>
      <c r="R121" s="44"/>
      <c r="S121" s="43"/>
      <c r="T121" s="42"/>
      <c r="U121" s="42"/>
      <c r="V121" s="39"/>
    </row>
    <row r="122" spans="9:23">
      <c r="I122" s="39"/>
      <c r="J122" s="39"/>
      <c r="K122" s="39"/>
      <c r="L122" s="39"/>
      <c r="M122" s="39"/>
      <c r="N122" s="39"/>
      <c r="O122" s="39"/>
      <c r="P122" s="39"/>
      <c r="Q122" s="39"/>
      <c r="R122" s="44"/>
      <c r="S122" s="43"/>
      <c r="T122" s="42"/>
      <c r="U122" s="42"/>
      <c r="V122" s="39"/>
    </row>
    <row r="123" spans="9:23">
      <c r="I123" s="39"/>
      <c r="J123" s="39"/>
      <c r="K123" s="39"/>
      <c r="L123" s="39"/>
      <c r="M123" s="39"/>
      <c r="N123" s="39"/>
      <c r="O123" s="39"/>
      <c r="P123" s="39"/>
      <c r="Q123" s="39"/>
      <c r="R123" s="44"/>
      <c r="S123" s="43"/>
      <c r="T123" s="42"/>
      <c r="U123" s="42"/>
      <c r="V123" s="39"/>
    </row>
    <row r="124" spans="9:23">
      <c r="I124" s="39"/>
      <c r="J124" s="39"/>
      <c r="K124" s="39"/>
      <c r="L124" s="39"/>
      <c r="M124" s="39"/>
      <c r="N124" s="39"/>
      <c r="O124" s="39"/>
      <c r="P124" s="39"/>
      <c r="Q124" s="39"/>
      <c r="R124" s="44"/>
      <c r="S124" s="43"/>
      <c r="T124" s="42"/>
      <c r="U124" s="42"/>
      <c r="V124" s="39"/>
    </row>
    <row r="125" spans="9:23">
      <c r="I125" s="39"/>
      <c r="J125" s="39"/>
      <c r="K125" s="39"/>
      <c r="L125" s="39"/>
      <c r="M125" s="39"/>
      <c r="N125" s="39"/>
      <c r="O125" s="39"/>
      <c r="P125" s="39"/>
      <c r="Q125" s="39"/>
      <c r="R125" s="44"/>
      <c r="S125" s="43"/>
      <c r="T125" s="42"/>
      <c r="U125" s="42"/>
      <c r="V125" s="39"/>
    </row>
    <row r="126" spans="9:23">
      <c r="I126" s="39"/>
      <c r="J126" s="39"/>
      <c r="K126" s="39"/>
      <c r="L126" s="39"/>
      <c r="M126" s="39"/>
      <c r="N126" s="39"/>
      <c r="O126" s="39"/>
      <c r="P126" s="39"/>
      <c r="Q126" s="39"/>
      <c r="R126" s="44"/>
      <c r="S126" s="43"/>
      <c r="T126" s="42"/>
      <c r="U126" s="42"/>
      <c r="V126" s="39"/>
    </row>
    <row r="127" spans="9:23">
      <c r="I127" s="39"/>
      <c r="J127" s="39"/>
      <c r="K127" s="39"/>
      <c r="L127" s="39"/>
      <c r="M127" s="39"/>
      <c r="N127" s="39"/>
      <c r="O127" s="39"/>
      <c r="P127" s="39"/>
      <c r="Q127" s="39"/>
      <c r="R127" s="44"/>
      <c r="S127" s="43"/>
      <c r="T127" s="42"/>
      <c r="U127" s="42"/>
      <c r="V127" s="39"/>
    </row>
    <row r="128" spans="9:23">
      <c r="I128" s="39"/>
      <c r="J128" s="39"/>
      <c r="K128" s="39"/>
      <c r="L128" s="39"/>
      <c r="M128" s="39"/>
      <c r="N128" s="39"/>
      <c r="O128" s="39"/>
      <c r="P128" s="39"/>
      <c r="Q128" s="39"/>
      <c r="R128" s="44"/>
      <c r="S128" s="43"/>
      <c r="T128" s="42"/>
      <c r="U128" s="42"/>
      <c r="V128" s="39"/>
    </row>
    <row r="129" spans="9:22">
      <c r="I129" s="39"/>
      <c r="J129" s="39"/>
      <c r="K129" s="39"/>
      <c r="L129" s="39"/>
      <c r="M129" s="39"/>
      <c r="N129" s="39"/>
      <c r="O129" s="39"/>
      <c r="P129" s="39"/>
      <c r="Q129" s="39"/>
      <c r="R129" s="44"/>
      <c r="S129" s="43"/>
      <c r="T129" s="42"/>
      <c r="U129" s="42"/>
      <c r="V129" s="39"/>
    </row>
    <row r="130" spans="9:22">
      <c r="I130" s="39"/>
      <c r="J130" s="39"/>
      <c r="K130" s="39"/>
      <c r="L130" s="39"/>
      <c r="M130" s="39"/>
      <c r="N130" s="39"/>
      <c r="O130" s="39"/>
      <c r="P130" s="39"/>
      <c r="Q130" s="39"/>
      <c r="R130" s="44"/>
      <c r="S130" s="43"/>
      <c r="T130" s="42"/>
      <c r="U130" s="42"/>
      <c r="V130" s="39"/>
    </row>
    <row r="131" spans="9:22">
      <c r="I131" s="39"/>
      <c r="J131" s="39"/>
      <c r="K131" s="39"/>
      <c r="L131" s="39"/>
      <c r="M131" s="39"/>
      <c r="N131" s="39"/>
      <c r="O131" s="39"/>
      <c r="P131" s="39"/>
      <c r="Q131" s="39"/>
      <c r="R131" s="44"/>
      <c r="S131" s="43"/>
      <c r="T131" s="42"/>
      <c r="U131" s="42"/>
      <c r="V131" s="39"/>
    </row>
    <row r="132" spans="9:22">
      <c r="I132" s="39"/>
      <c r="J132" s="39"/>
      <c r="K132" s="39"/>
      <c r="L132" s="39"/>
      <c r="M132" s="39"/>
      <c r="N132" s="39"/>
      <c r="O132" s="39"/>
      <c r="P132" s="39"/>
      <c r="Q132" s="39"/>
      <c r="R132" s="44"/>
      <c r="S132" s="43"/>
      <c r="T132" s="42"/>
      <c r="U132" s="42"/>
      <c r="V132" s="39"/>
    </row>
    <row r="133" spans="9:22">
      <c r="I133" s="39"/>
      <c r="J133" s="39"/>
      <c r="K133" s="39"/>
      <c r="L133" s="39"/>
      <c r="M133" s="39"/>
      <c r="N133" s="39"/>
      <c r="O133" s="39"/>
      <c r="P133" s="39"/>
      <c r="Q133" s="39"/>
      <c r="R133" s="44"/>
      <c r="S133" s="43"/>
      <c r="T133" s="42"/>
      <c r="U133" s="42"/>
      <c r="V133" s="39"/>
    </row>
    <row r="134" spans="9:22">
      <c r="I134" s="39"/>
      <c r="J134" s="39"/>
      <c r="K134" s="39"/>
      <c r="L134" s="39"/>
      <c r="M134" s="39"/>
      <c r="N134" s="39"/>
      <c r="O134" s="39"/>
      <c r="P134" s="39"/>
      <c r="Q134" s="39"/>
      <c r="R134" s="44"/>
      <c r="S134" s="43"/>
      <c r="T134" s="42"/>
      <c r="U134" s="42"/>
      <c r="V134" s="39"/>
    </row>
    <row r="135" spans="9:22">
      <c r="I135" s="39"/>
      <c r="J135" s="39"/>
      <c r="K135" s="39"/>
      <c r="L135" s="39"/>
      <c r="M135" s="39"/>
      <c r="N135" s="39"/>
      <c r="O135" s="39"/>
      <c r="P135" s="39"/>
      <c r="Q135" s="39"/>
      <c r="R135" s="44"/>
      <c r="S135" s="43"/>
      <c r="T135" s="42"/>
      <c r="U135" s="42"/>
      <c r="V135" s="39"/>
    </row>
    <row r="136" spans="9:22">
      <c r="I136" s="39"/>
      <c r="J136" s="39"/>
      <c r="K136" s="39"/>
      <c r="L136" s="39"/>
      <c r="M136" s="39"/>
      <c r="N136" s="39"/>
      <c r="O136" s="39"/>
      <c r="P136" s="39"/>
      <c r="Q136" s="39"/>
      <c r="R136" s="44"/>
      <c r="S136" s="43"/>
      <c r="T136" s="42"/>
      <c r="U136" s="42"/>
      <c r="V136" s="39"/>
    </row>
    <row r="137" spans="9:22">
      <c r="I137" s="39"/>
      <c r="J137" s="39"/>
      <c r="K137" s="39"/>
      <c r="L137" s="39"/>
      <c r="M137" s="39"/>
      <c r="N137" s="39"/>
      <c r="O137" s="39"/>
      <c r="P137" s="39"/>
      <c r="Q137" s="39"/>
      <c r="R137" s="44"/>
      <c r="S137" s="43"/>
      <c r="T137" s="42"/>
      <c r="U137" s="42"/>
      <c r="V137" s="39"/>
    </row>
    <row r="138" spans="9:22">
      <c r="I138" s="39"/>
      <c r="J138" s="39"/>
      <c r="K138" s="39"/>
      <c r="L138" s="39"/>
      <c r="M138" s="39"/>
      <c r="N138" s="39"/>
      <c r="O138" s="39"/>
      <c r="P138" s="39"/>
      <c r="Q138" s="39"/>
      <c r="R138" s="44"/>
      <c r="S138" s="43"/>
      <c r="T138" s="42"/>
      <c r="U138" s="42"/>
      <c r="V138" s="39"/>
    </row>
    <row r="139" spans="9:22">
      <c r="I139" s="39"/>
      <c r="J139" s="39"/>
      <c r="K139" s="39"/>
      <c r="L139" s="39"/>
      <c r="M139" s="39"/>
      <c r="N139" s="39"/>
      <c r="O139" s="39"/>
      <c r="P139" s="39"/>
      <c r="Q139" s="39"/>
      <c r="R139" s="44"/>
      <c r="S139" s="43"/>
      <c r="T139" s="42"/>
      <c r="U139" s="42"/>
      <c r="V139" s="39"/>
    </row>
    <row r="140" spans="9:22">
      <c r="I140" s="39"/>
      <c r="J140" s="39"/>
      <c r="K140" s="39"/>
      <c r="L140" s="39"/>
      <c r="M140" s="39"/>
      <c r="N140" s="39"/>
      <c r="O140" s="39"/>
      <c r="P140" s="39"/>
      <c r="Q140" s="39"/>
      <c r="R140" s="44"/>
      <c r="S140" s="43"/>
      <c r="T140" s="42"/>
      <c r="U140" s="42"/>
      <c r="V140" s="39"/>
    </row>
    <row r="141" spans="9:22">
      <c r="I141" s="39"/>
      <c r="J141" s="39"/>
      <c r="K141" s="39"/>
      <c r="L141" s="39"/>
      <c r="M141" s="39"/>
      <c r="N141" s="39"/>
      <c r="O141" s="39"/>
      <c r="P141" s="39"/>
      <c r="Q141" s="39"/>
      <c r="R141" s="44"/>
      <c r="S141" s="43"/>
      <c r="T141" s="42"/>
      <c r="U141" s="42"/>
      <c r="V141" s="39"/>
    </row>
    <row r="142" spans="9:22">
      <c r="I142" s="39"/>
      <c r="J142" s="39"/>
      <c r="K142" s="39"/>
      <c r="L142" s="39"/>
      <c r="M142" s="39"/>
      <c r="N142" s="39"/>
      <c r="O142" s="39"/>
      <c r="P142" s="39"/>
      <c r="Q142" s="39"/>
      <c r="R142" s="44"/>
      <c r="S142" s="43"/>
      <c r="T142" s="42"/>
      <c r="U142" s="42"/>
      <c r="V142" s="39"/>
    </row>
    <row r="143" spans="9:22">
      <c r="I143" s="39"/>
      <c r="J143" s="39"/>
      <c r="K143" s="39"/>
      <c r="L143" s="39"/>
      <c r="M143" s="39"/>
      <c r="N143" s="39"/>
      <c r="O143" s="39"/>
      <c r="P143" s="39"/>
      <c r="Q143" s="39"/>
      <c r="R143" s="44"/>
      <c r="S143" s="43"/>
      <c r="T143" s="42"/>
      <c r="U143" s="42"/>
      <c r="V143" s="39"/>
    </row>
    <row r="144" spans="9:22">
      <c r="I144" s="39"/>
      <c r="J144" s="39"/>
      <c r="K144" s="39"/>
      <c r="L144" s="39"/>
      <c r="M144" s="39"/>
      <c r="N144" s="39"/>
      <c r="O144" s="39"/>
      <c r="P144" s="39"/>
      <c r="Q144" s="39"/>
      <c r="R144" s="44"/>
      <c r="S144" s="43"/>
      <c r="T144" s="42"/>
      <c r="U144" s="42"/>
      <c r="V144" s="39"/>
    </row>
    <row r="145" spans="9:22">
      <c r="I145" s="39"/>
      <c r="J145" s="39"/>
      <c r="K145" s="39"/>
      <c r="L145" s="39"/>
      <c r="M145" s="39"/>
      <c r="N145" s="39"/>
      <c r="O145" s="39"/>
      <c r="P145" s="39"/>
      <c r="Q145" s="39"/>
      <c r="R145" s="44"/>
      <c r="S145" s="43"/>
      <c r="T145" s="42"/>
      <c r="U145" s="42"/>
      <c r="V145" s="39"/>
    </row>
    <row r="146" spans="9:22">
      <c r="I146" s="39"/>
      <c r="J146" s="39"/>
      <c r="K146" s="39"/>
      <c r="L146" s="39"/>
      <c r="M146" s="39"/>
      <c r="N146" s="39"/>
      <c r="O146" s="39"/>
      <c r="P146" s="39"/>
      <c r="Q146" s="39"/>
      <c r="R146" s="44"/>
      <c r="S146" s="43"/>
      <c r="T146" s="42"/>
      <c r="U146" s="42"/>
      <c r="V146" s="39"/>
    </row>
    <row r="147" spans="9:22">
      <c r="I147" s="39"/>
      <c r="J147" s="39"/>
      <c r="K147" s="39"/>
      <c r="L147" s="39"/>
      <c r="M147" s="39"/>
      <c r="N147" s="39"/>
      <c r="O147" s="39"/>
      <c r="P147" s="39"/>
      <c r="Q147" s="39"/>
      <c r="R147" s="44"/>
      <c r="S147" s="43"/>
      <c r="T147" s="42"/>
      <c r="U147" s="42"/>
      <c r="V147" s="39"/>
    </row>
    <row r="148" spans="9:22">
      <c r="I148" s="39"/>
      <c r="J148" s="39"/>
      <c r="K148" s="39"/>
      <c r="L148" s="39"/>
      <c r="M148" s="39"/>
      <c r="N148" s="39"/>
      <c r="O148" s="39"/>
      <c r="P148" s="39"/>
      <c r="Q148" s="39"/>
      <c r="R148" s="44"/>
      <c r="S148" s="43"/>
      <c r="T148" s="42"/>
      <c r="U148" s="42"/>
      <c r="V148" s="39"/>
    </row>
    <row r="149" spans="9:22">
      <c r="I149" s="39"/>
      <c r="J149" s="39"/>
      <c r="K149" s="39"/>
      <c r="L149" s="39"/>
      <c r="M149" s="39"/>
      <c r="N149" s="39"/>
      <c r="O149" s="39"/>
      <c r="P149" s="39"/>
      <c r="Q149" s="39"/>
      <c r="R149" s="44"/>
      <c r="S149" s="43"/>
      <c r="T149" s="42"/>
      <c r="U149" s="42"/>
      <c r="V149" s="39"/>
    </row>
    <row r="150" spans="9:22">
      <c r="I150" s="39"/>
      <c r="J150" s="39"/>
      <c r="K150" s="39"/>
      <c r="L150" s="39"/>
      <c r="M150" s="39"/>
      <c r="N150" s="39"/>
      <c r="O150" s="39"/>
      <c r="P150" s="39"/>
      <c r="Q150" s="39"/>
      <c r="R150" s="44"/>
      <c r="S150" s="43"/>
      <c r="T150" s="42"/>
      <c r="U150" s="42"/>
      <c r="V150" s="39"/>
    </row>
    <row r="151" spans="9:22">
      <c r="I151" s="39"/>
      <c r="J151" s="39"/>
      <c r="K151" s="39"/>
      <c r="L151" s="39"/>
      <c r="M151" s="39"/>
      <c r="N151" s="39"/>
      <c r="O151" s="39"/>
      <c r="P151" s="39"/>
      <c r="Q151" s="39"/>
      <c r="R151" s="44"/>
      <c r="S151" s="43"/>
      <c r="T151" s="42"/>
      <c r="U151" s="42"/>
      <c r="V151" s="39"/>
    </row>
    <row r="152" spans="9:22">
      <c r="I152" s="39"/>
      <c r="J152" s="39"/>
      <c r="K152" s="39"/>
      <c r="L152" s="39"/>
      <c r="M152" s="39"/>
      <c r="N152" s="39"/>
      <c r="O152" s="39"/>
      <c r="P152" s="39"/>
      <c r="Q152" s="39"/>
      <c r="R152" s="44"/>
      <c r="S152" s="43"/>
      <c r="T152" s="42"/>
      <c r="U152" s="42"/>
      <c r="V152" s="39"/>
    </row>
    <row r="153" spans="9:22">
      <c r="I153" s="39"/>
      <c r="J153" s="39"/>
      <c r="K153" s="39"/>
      <c r="L153" s="39"/>
      <c r="M153" s="39"/>
      <c r="N153" s="39"/>
      <c r="O153" s="39"/>
      <c r="P153" s="39"/>
      <c r="Q153" s="39"/>
      <c r="R153" s="44"/>
      <c r="S153" s="43"/>
      <c r="T153" s="42"/>
      <c r="U153" s="42"/>
      <c r="V153" s="39"/>
    </row>
    <row r="154" spans="9:22">
      <c r="I154" s="39"/>
      <c r="J154" s="39"/>
      <c r="K154" s="39"/>
      <c r="L154" s="39"/>
      <c r="M154" s="39"/>
      <c r="N154" s="39"/>
      <c r="O154" s="39"/>
      <c r="P154" s="39"/>
      <c r="Q154" s="39"/>
      <c r="R154" s="44"/>
      <c r="S154" s="43"/>
      <c r="T154" s="42"/>
      <c r="U154" s="42"/>
      <c r="V154" s="39"/>
    </row>
    <row r="155" spans="9:22">
      <c r="I155" s="39"/>
      <c r="J155" s="39"/>
      <c r="K155" s="39"/>
      <c r="L155" s="39"/>
      <c r="M155" s="39"/>
      <c r="N155" s="39"/>
      <c r="O155" s="39"/>
      <c r="P155" s="39"/>
      <c r="Q155" s="39"/>
      <c r="R155" s="44"/>
      <c r="S155" s="43"/>
      <c r="T155" s="42"/>
      <c r="U155" s="42"/>
      <c r="V155" s="39"/>
    </row>
    <row r="156" spans="9:22">
      <c r="I156" s="39"/>
      <c r="J156" s="39"/>
      <c r="K156" s="39"/>
      <c r="L156" s="39"/>
      <c r="M156" s="39"/>
      <c r="N156" s="39"/>
      <c r="O156" s="39"/>
      <c r="P156" s="39"/>
      <c r="Q156" s="39"/>
      <c r="R156" s="44"/>
      <c r="S156" s="43"/>
      <c r="T156" s="42"/>
      <c r="U156" s="42"/>
      <c r="V156" s="39"/>
    </row>
    <row r="157" spans="9:22">
      <c r="I157" s="39"/>
      <c r="J157" s="39"/>
      <c r="K157" s="39"/>
      <c r="L157" s="39"/>
      <c r="M157" s="39"/>
      <c r="N157" s="39"/>
      <c r="O157" s="39"/>
      <c r="P157" s="39"/>
      <c r="Q157" s="39"/>
      <c r="R157" s="44"/>
      <c r="S157" s="43"/>
      <c r="T157" s="42"/>
      <c r="U157" s="42"/>
      <c r="V157" s="39"/>
    </row>
    <row r="158" spans="9:22">
      <c r="I158" s="39"/>
      <c r="J158" s="39"/>
      <c r="K158" s="39"/>
      <c r="L158" s="39"/>
      <c r="M158" s="39"/>
      <c r="N158" s="39"/>
      <c r="O158" s="39"/>
      <c r="P158" s="39"/>
      <c r="Q158" s="39"/>
      <c r="R158" s="44"/>
      <c r="S158" s="43"/>
      <c r="T158" s="42"/>
      <c r="U158" s="42"/>
      <c r="V158" s="39"/>
    </row>
    <row r="159" spans="9:22">
      <c r="I159" s="39"/>
      <c r="J159" s="39"/>
      <c r="K159" s="39"/>
      <c r="L159" s="39"/>
      <c r="M159" s="39"/>
      <c r="N159" s="39"/>
      <c r="O159" s="39"/>
      <c r="P159" s="39"/>
      <c r="Q159" s="39"/>
      <c r="R159" s="39"/>
      <c r="S159" s="38"/>
      <c r="T159" s="37"/>
      <c r="U159" s="36"/>
      <c r="V159" s="35"/>
    </row>
  </sheetData>
  <mergeCells count="4">
    <mergeCell ref="A25:F25"/>
    <mergeCell ref="A27:C27"/>
    <mergeCell ref="A39:C39"/>
    <mergeCell ref="A34:C34"/>
  </mergeCells>
  <hyperlinks>
    <hyperlink ref="A39:C39" location="'ВЫБОР РАЙОНА'!A1" display="Назад к выбору района" xr:uid="{00000000-0004-0000-0F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rgb="FFFFC000"/>
  </sheetPr>
  <dimension ref="A1:W152"/>
  <sheetViews>
    <sheetView showGridLines="0" showRowColHeaders="0" workbookViewId="0">
      <selection activeCell="N4" sqref="N4:O4"/>
    </sheetView>
  </sheetViews>
  <sheetFormatPr defaultColWidth="9.140625" defaultRowHeight="15"/>
  <cols>
    <col min="1" max="1" width="20.140625" style="27" customWidth="1"/>
    <col min="2" max="2" width="18" style="27" customWidth="1"/>
    <col min="3" max="3" width="18.42578125" style="27" customWidth="1"/>
    <col min="4" max="4" width="18.85546875" style="27" customWidth="1"/>
    <col min="5" max="5" width="17.85546875" style="27" customWidth="1"/>
    <col min="6" max="6" width="17.7109375" style="27" customWidth="1"/>
    <col min="7" max="7" width="9.140625" style="27" customWidth="1"/>
    <col min="8" max="8" width="1.85546875" style="27" hidden="1" customWidth="1"/>
    <col min="9" max="9" width="10" style="28" customWidth="1"/>
    <col min="10" max="10" width="5.42578125" style="28" customWidth="1"/>
    <col min="11" max="11" width="18.85546875" style="28" customWidth="1"/>
    <col min="12" max="12" width="21.140625" style="28" customWidth="1"/>
    <col min="13" max="14" width="8.42578125" style="28" customWidth="1"/>
    <col min="15" max="15" width="12.42578125" style="28" customWidth="1"/>
    <col min="16" max="16" width="9.140625" style="27"/>
    <col min="17" max="17" width="9.140625" style="28"/>
    <col min="18" max="18" width="20" style="28" customWidth="1"/>
    <col min="19" max="19" width="23.7109375" style="28" customWidth="1"/>
    <col min="20" max="21" width="9.140625" style="28"/>
    <col min="22" max="22" width="13.140625" style="28" customWidth="1"/>
    <col min="23" max="16384" width="9.140625" style="27"/>
  </cols>
  <sheetData>
    <row r="1" spans="9:23" ht="16.5" thickTop="1" thickBot="1">
      <c r="I1" s="59"/>
      <c r="J1" s="224" t="s">
        <v>37</v>
      </c>
      <c r="K1" s="224" t="s">
        <v>36</v>
      </c>
      <c r="L1" s="224" t="s">
        <v>35</v>
      </c>
      <c r="M1" s="224" t="s">
        <v>34</v>
      </c>
      <c r="N1" s="224" t="s">
        <v>20</v>
      </c>
      <c r="O1" s="224" t="s">
        <v>33</v>
      </c>
      <c r="P1" s="40"/>
      <c r="Q1" s="52"/>
      <c r="R1" s="52"/>
      <c r="S1" s="52"/>
      <c r="T1" s="52"/>
      <c r="U1" s="52"/>
      <c r="V1" s="52"/>
      <c r="W1" s="6"/>
    </row>
    <row r="2" spans="9:23" ht="16.5" thickTop="1" thickBot="1">
      <c r="I2" s="58"/>
      <c r="J2" s="206">
        <v>1</v>
      </c>
      <c r="K2" s="206" t="s">
        <v>8</v>
      </c>
      <c r="L2" s="206" t="s">
        <v>998</v>
      </c>
      <c r="M2" s="206" t="s">
        <v>999</v>
      </c>
      <c r="N2" s="204">
        <v>6</v>
      </c>
      <c r="O2" s="206">
        <v>436</v>
      </c>
      <c r="P2" s="40"/>
      <c r="Q2" s="39"/>
      <c r="R2" s="44"/>
      <c r="S2" s="47"/>
      <c r="T2" s="37"/>
      <c r="U2" s="47"/>
      <c r="V2" s="44"/>
      <c r="W2" s="6"/>
    </row>
    <row r="3" spans="9:23" ht="16.5" thickTop="1" thickBot="1">
      <c r="I3" s="58"/>
      <c r="J3" s="206">
        <v>2</v>
      </c>
      <c r="K3" s="206" t="s">
        <v>8</v>
      </c>
      <c r="L3" s="206" t="s">
        <v>998</v>
      </c>
      <c r="M3" s="206" t="s">
        <v>997</v>
      </c>
      <c r="N3" s="204">
        <v>6</v>
      </c>
      <c r="O3" s="206">
        <v>415</v>
      </c>
      <c r="P3" s="40"/>
      <c r="Q3" s="39"/>
      <c r="R3" s="44"/>
      <c r="S3" s="47"/>
      <c r="T3" s="37"/>
      <c r="U3" s="47"/>
      <c r="V3" s="44"/>
      <c r="W3" s="6"/>
    </row>
    <row r="4" spans="9:23" ht="16.5" thickTop="1" thickBot="1">
      <c r="I4" s="58"/>
      <c r="J4" s="207"/>
      <c r="K4" s="207"/>
      <c r="L4" s="207"/>
      <c r="M4" s="207"/>
      <c r="N4" s="225">
        <f>SUM(N2:N3)</f>
        <v>12</v>
      </c>
      <c r="O4" s="225">
        <f>SUM(O2:O3)</f>
        <v>851</v>
      </c>
      <c r="P4" s="40"/>
      <c r="Q4" s="39"/>
      <c r="R4" s="44"/>
      <c r="S4" s="47"/>
      <c r="T4" s="37"/>
      <c r="U4" s="47"/>
      <c r="V4" s="44"/>
      <c r="W4" s="6"/>
    </row>
    <row r="5" spans="9:23" ht="15.75" thickTop="1">
      <c r="I5" s="39"/>
      <c r="J5" s="54"/>
      <c r="K5" s="54"/>
      <c r="L5" s="382"/>
      <c r="M5" s="382"/>
      <c r="N5" s="382"/>
      <c r="O5" s="353"/>
      <c r="P5" s="39"/>
      <c r="Q5" s="39"/>
      <c r="R5" s="44"/>
      <c r="S5" s="47"/>
      <c r="T5" s="37"/>
      <c r="U5" s="47"/>
      <c r="V5" s="44"/>
      <c r="W5" s="6"/>
    </row>
    <row r="6" spans="9:23">
      <c r="I6" s="39"/>
      <c r="J6" s="51"/>
      <c r="K6" s="51"/>
      <c r="L6" s="46"/>
      <c r="M6" s="46"/>
      <c r="N6" s="46"/>
      <c r="O6" s="44"/>
      <c r="P6" s="39"/>
      <c r="Q6" s="39"/>
      <c r="R6" s="44"/>
      <c r="S6" s="47"/>
      <c r="T6" s="37"/>
      <c r="U6" s="47"/>
      <c r="V6" s="44"/>
      <c r="W6" s="6"/>
    </row>
    <row r="7" spans="9:23">
      <c r="I7" s="39"/>
      <c r="J7" s="51"/>
      <c r="K7" s="51"/>
      <c r="L7" s="46"/>
      <c r="M7" s="46"/>
      <c r="N7" s="46"/>
      <c r="O7" s="44"/>
      <c r="P7" s="39"/>
      <c r="Q7" s="39"/>
      <c r="R7" s="44"/>
      <c r="S7" s="47"/>
      <c r="T7" s="37"/>
      <c r="U7" s="47"/>
      <c r="V7" s="44"/>
      <c r="W7" s="6"/>
    </row>
    <row r="8" spans="9:23">
      <c r="I8" s="39"/>
      <c r="J8" s="51"/>
      <c r="K8" s="51"/>
      <c r="L8" s="46"/>
      <c r="M8" s="46"/>
      <c r="N8" s="46"/>
      <c r="O8" s="44"/>
      <c r="P8" s="39"/>
      <c r="Q8" s="39"/>
      <c r="R8" s="44"/>
      <c r="S8" s="47"/>
      <c r="T8" s="37"/>
      <c r="U8" s="47"/>
      <c r="V8" s="44"/>
      <c r="W8" s="6"/>
    </row>
    <row r="9" spans="9:23">
      <c r="I9" s="39"/>
      <c r="J9" s="51"/>
      <c r="K9" s="51"/>
      <c r="L9" s="46"/>
      <c r="M9" s="46"/>
      <c r="N9" s="46"/>
      <c r="O9" s="44"/>
      <c r="P9" s="39"/>
      <c r="Q9" s="39"/>
      <c r="R9" s="44"/>
      <c r="S9" s="47"/>
      <c r="T9" s="37"/>
      <c r="U9" s="47"/>
      <c r="V9" s="44"/>
      <c r="W9" s="6"/>
    </row>
    <row r="10" spans="9:23">
      <c r="I10" s="39"/>
      <c r="J10" s="51"/>
      <c r="K10" s="51"/>
      <c r="L10" s="46"/>
      <c r="M10" s="46"/>
      <c r="N10" s="46"/>
      <c r="O10" s="44"/>
      <c r="P10" s="39"/>
      <c r="Q10" s="39"/>
      <c r="R10" s="44"/>
      <c r="S10" s="47"/>
      <c r="T10" s="37"/>
      <c r="U10" s="47"/>
      <c r="V10" s="44"/>
      <c r="W10" s="6"/>
    </row>
    <row r="11" spans="9:23">
      <c r="I11" s="39"/>
      <c r="J11" s="51"/>
      <c r="K11" s="51"/>
      <c r="L11" s="46"/>
      <c r="M11" s="46"/>
      <c r="N11" s="46"/>
      <c r="O11" s="44"/>
      <c r="P11" s="39"/>
      <c r="Q11" s="39"/>
      <c r="R11" s="44"/>
      <c r="S11" s="47"/>
      <c r="T11" s="37"/>
      <c r="U11" s="47"/>
      <c r="V11" s="44"/>
      <c r="W11" s="6"/>
    </row>
    <row r="12" spans="9:23" ht="30" customHeight="1">
      <c r="I12" s="39"/>
      <c r="J12" s="51"/>
      <c r="K12" s="51"/>
      <c r="L12" s="46"/>
      <c r="M12" s="46"/>
      <c r="N12" s="46"/>
      <c r="O12" s="44"/>
      <c r="P12" s="39"/>
      <c r="Q12" s="39"/>
      <c r="R12" s="44"/>
      <c r="S12" s="47"/>
      <c r="T12" s="37"/>
      <c r="U12" s="47"/>
      <c r="V12" s="44"/>
      <c r="W12" s="6"/>
    </row>
    <row r="13" spans="9:23">
      <c r="I13" s="39"/>
      <c r="J13" s="51"/>
      <c r="K13" s="51"/>
      <c r="L13" s="46"/>
      <c r="M13" s="46"/>
      <c r="N13" s="46"/>
      <c r="O13" s="44"/>
      <c r="P13" s="39"/>
      <c r="Q13" s="39"/>
      <c r="R13" s="44"/>
      <c r="S13" s="47"/>
      <c r="T13" s="37"/>
      <c r="U13" s="47"/>
      <c r="V13" s="44"/>
      <c r="W13" s="6"/>
    </row>
    <row r="14" spans="9:23">
      <c r="I14" s="39"/>
      <c r="J14" s="51"/>
      <c r="K14" s="51"/>
      <c r="L14" s="46"/>
      <c r="M14" s="46"/>
      <c r="N14" s="46"/>
      <c r="O14" s="44"/>
      <c r="P14" s="39"/>
      <c r="Q14" s="39"/>
      <c r="R14" s="44"/>
      <c r="S14" s="47"/>
      <c r="T14" s="37"/>
      <c r="U14" s="47"/>
      <c r="V14" s="44"/>
      <c r="W14" s="6"/>
    </row>
    <row r="15" spans="9:23">
      <c r="I15" s="39"/>
      <c r="J15" s="51"/>
      <c r="K15" s="51"/>
      <c r="L15" s="46"/>
      <c r="M15" s="46"/>
      <c r="N15" s="46"/>
      <c r="O15" s="44"/>
      <c r="P15" s="39"/>
      <c r="Q15" s="39"/>
      <c r="R15" s="44"/>
      <c r="S15" s="47"/>
      <c r="T15" s="37"/>
      <c r="U15" s="47"/>
      <c r="V15" s="44"/>
      <c r="W15" s="6"/>
    </row>
    <row r="16" spans="9:23">
      <c r="I16" s="39"/>
      <c r="J16" s="51"/>
      <c r="K16" s="51"/>
      <c r="L16" s="46"/>
      <c r="M16" s="46"/>
      <c r="N16" s="46"/>
      <c r="O16" s="44"/>
      <c r="P16" s="39"/>
      <c r="Q16" s="39"/>
      <c r="R16" s="44"/>
      <c r="S16" s="47"/>
      <c r="T16" s="37"/>
      <c r="U16" s="47"/>
      <c r="V16" s="44"/>
      <c r="W16" s="6"/>
    </row>
    <row r="17" spans="1:23">
      <c r="I17" s="39"/>
      <c r="J17" s="51"/>
      <c r="K17" s="51"/>
      <c r="L17" s="46"/>
      <c r="M17" s="46"/>
      <c r="N17" s="46"/>
      <c r="O17" s="44"/>
      <c r="P17" s="39"/>
      <c r="Q17" s="39"/>
      <c r="R17" s="44"/>
      <c r="S17" s="47"/>
      <c r="T17" s="37"/>
      <c r="U17" s="47"/>
      <c r="V17" s="44"/>
      <c r="W17" s="6"/>
    </row>
    <row r="18" spans="1:23">
      <c r="I18" s="39"/>
      <c r="J18" s="51"/>
      <c r="K18" s="51"/>
      <c r="L18" s="46"/>
      <c r="M18" s="46"/>
      <c r="N18" s="46"/>
      <c r="O18" s="44"/>
      <c r="P18" s="39"/>
      <c r="Q18" s="39"/>
      <c r="R18" s="44"/>
      <c r="S18" s="47"/>
      <c r="T18" s="37"/>
      <c r="U18" s="47"/>
      <c r="V18" s="44"/>
      <c r="W18" s="6"/>
    </row>
    <row r="19" spans="1:23">
      <c r="I19" s="39"/>
      <c r="J19" s="51"/>
      <c r="K19" s="51"/>
      <c r="L19" s="46"/>
      <c r="M19" s="46"/>
      <c r="N19" s="46"/>
      <c r="O19" s="44"/>
      <c r="P19" s="39"/>
      <c r="Q19" s="39"/>
      <c r="R19" s="44"/>
      <c r="S19" s="47"/>
      <c r="T19" s="37"/>
      <c r="U19" s="47"/>
      <c r="V19" s="44"/>
      <c r="W19" s="6"/>
    </row>
    <row r="20" spans="1:23">
      <c r="I20" s="39"/>
      <c r="J20" s="51"/>
      <c r="K20" s="51"/>
      <c r="L20" s="46"/>
      <c r="M20" s="46"/>
      <c r="N20" s="46"/>
      <c r="O20" s="44"/>
      <c r="P20" s="39"/>
      <c r="Q20" s="39"/>
      <c r="R20" s="44"/>
      <c r="S20" s="47"/>
      <c r="T20" s="37"/>
      <c r="U20" s="47"/>
      <c r="V20" s="44"/>
      <c r="W20" s="6"/>
    </row>
    <row r="21" spans="1:23">
      <c r="I21" s="39"/>
      <c r="J21" s="51"/>
      <c r="K21" s="51"/>
      <c r="L21" s="46"/>
      <c r="M21" s="46"/>
      <c r="N21" s="46"/>
      <c r="O21" s="44"/>
      <c r="P21" s="39"/>
      <c r="Q21" s="39"/>
      <c r="R21" s="44"/>
      <c r="S21" s="47"/>
      <c r="T21" s="37"/>
      <c r="U21" s="47"/>
      <c r="V21" s="44"/>
      <c r="W21" s="6"/>
    </row>
    <row r="22" spans="1:23">
      <c r="I22" s="39"/>
      <c r="J22" s="51"/>
      <c r="K22" s="51"/>
      <c r="L22" s="46"/>
      <c r="M22" s="46"/>
      <c r="N22" s="46"/>
      <c r="O22" s="44"/>
      <c r="P22" s="39"/>
      <c r="Q22" s="39"/>
      <c r="R22" s="44"/>
      <c r="S22" s="47"/>
      <c r="T22" s="37"/>
      <c r="U22" s="47"/>
      <c r="V22" s="44"/>
      <c r="W22" s="6"/>
    </row>
    <row r="23" spans="1:23">
      <c r="I23" s="39"/>
      <c r="J23" s="51"/>
      <c r="K23" s="51"/>
      <c r="L23" s="46"/>
      <c r="M23" s="46"/>
      <c r="N23" s="46"/>
      <c r="O23" s="44"/>
      <c r="P23" s="39"/>
      <c r="Q23" s="39"/>
      <c r="R23" s="44"/>
      <c r="S23" s="47"/>
      <c r="T23" s="37"/>
      <c r="U23" s="47"/>
      <c r="V23" s="44"/>
      <c r="W23" s="6"/>
    </row>
    <row r="24" spans="1:23">
      <c r="I24" s="39"/>
      <c r="J24" s="51"/>
      <c r="K24" s="51"/>
      <c r="L24" s="46"/>
      <c r="M24" s="46"/>
      <c r="N24" s="46"/>
      <c r="O24" s="44"/>
      <c r="P24" s="39"/>
      <c r="Q24" s="39"/>
      <c r="R24" s="44"/>
      <c r="S24" s="47"/>
      <c r="T24" s="37"/>
      <c r="U24" s="47"/>
      <c r="V24" s="44"/>
      <c r="W24" s="6"/>
    </row>
    <row r="25" spans="1:23" ht="16.5" thickBot="1">
      <c r="A25" s="407" t="s">
        <v>996</v>
      </c>
      <c r="B25" s="407"/>
      <c r="C25" s="407"/>
      <c r="D25" s="407"/>
      <c r="E25" s="407"/>
      <c r="F25" s="407"/>
      <c r="I25" s="39"/>
      <c r="J25" s="51"/>
      <c r="K25" s="51"/>
      <c r="L25" s="46"/>
      <c r="M25" s="46"/>
      <c r="N25" s="46"/>
      <c r="O25" s="44"/>
      <c r="P25" s="39"/>
      <c r="Q25" s="39"/>
      <c r="R25" s="44"/>
      <c r="S25" s="47"/>
      <c r="T25" s="37"/>
      <c r="U25" s="47"/>
      <c r="V25" s="44"/>
      <c r="W25" s="6"/>
    </row>
    <row r="26" spans="1:23" ht="29.25" customHeight="1" thickTop="1" thickBot="1">
      <c r="A26" s="193" t="s">
        <v>123</v>
      </c>
      <c r="B26" s="193" t="s">
        <v>1041</v>
      </c>
      <c r="C26" s="193" t="s">
        <v>122</v>
      </c>
      <c r="D26" s="193" t="s">
        <v>977</v>
      </c>
      <c r="E26" s="193" t="s">
        <v>976</v>
      </c>
      <c r="F26" s="193" t="s">
        <v>975</v>
      </c>
      <c r="I26" s="39"/>
      <c r="J26" s="51"/>
      <c r="K26" s="51"/>
      <c r="L26" s="46"/>
      <c r="M26" s="46"/>
      <c r="N26" s="46"/>
      <c r="O26" s="44"/>
      <c r="P26" s="39"/>
      <c r="Q26" s="39"/>
      <c r="R26" s="44"/>
      <c r="S26" s="47"/>
      <c r="T26" s="37"/>
      <c r="U26" s="47"/>
      <c r="V26" s="44"/>
      <c r="W26" s="6"/>
    </row>
    <row r="27" spans="1:23" ht="17.25" thickTop="1" thickBot="1">
      <c r="A27" s="408" t="s">
        <v>117</v>
      </c>
      <c r="B27" s="408"/>
      <c r="C27" s="408"/>
      <c r="D27" s="232">
        <v>1650</v>
      </c>
      <c r="E27" s="232">
        <v>900</v>
      </c>
      <c r="F27" s="232">
        <v>540</v>
      </c>
      <c r="I27" s="39"/>
      <c r="J27" s="51"/>
      <c r="K27" s="51"/>
      <c r="L27" s="46"/>
      <c r="M27" s="46"/>
      <c r="N27" s="46"/>
      <c r="O27" s="44"/>
      <c r="P27" s="39"/>
      <c r="Q27" s="39"/>
      <c r="R27" s="44"/>
      <c r="S27" s="47"/>
      <c r="T27" s="37"/>
      <c r="U27" s="47"/>
      <c r="V27" s="44"/>
      <c r="W27" s="6"/>
    </row>
    <row r="28" spans="1:23" ht="17.25" thickTop="1" thickBot="1">
      <c r="A28" s="196" t="s">
        <v>995</v>
      </c>
      <c r="B28" s="184" t="s">
        <v>1094</v>
      </c>
      <c r="C28" s="236">
        <f>N4</f>
        <v>12</v>
      </c>
      <c r="D28" s="234">
        <f>C28*D27</f>
        <v>19800</v>
      </c>
      <c r="E28" s="234">
        <f>C28*E27</f>
        <v>10800</v>
      </c>
      <c r="F28" s="234">
        <f>C28*F27</f>
        <v>6480</v>
      </c>
      <c r="I28" s="39"/>
      <c r="J28" s="51"/>
      <c r="K28" s="51"/>
      <c r="L28" s="46"/>
      <c r="M28" s="46"/>
      <c r="N28" s="46"/>
      <c r="O28" s="44"/>
      <c r="P28" s="39"/>
      <c r="Q28" s="39"/>
      <c r="R28" s="44"/>
      <c r="S28" s="47"/>
      <c r="T28" s="37"/>
      <c r="U28" s="47"/>
      <c r="V28" s="44"/>
      <c r="W28" s="6"/>
    </row>
    <row r="29" spans="1:23" ht="17.25" thickTop="1" thickBot="1">
      <c r="A29" s="199" t="s">
        <v>5</v>
      </c>
      <c r="B29" s="199"/>
      <c r="C29" s="235">
        <f>SUM(C28:C28)</f>
        <v>12</v>
      </c>
      <c r="D29" s="194">
        <f>SUM(D28:D28)</f>
        <v>19800</v>
      </c>
      <c r="E29" s="194">
        <f>SUM(E28:E28)</f>
        <v>10800</v>
      </c>
      <c r="F29" s="194">
        <f>SUM(F28:F28)</f>
        <v>6480</v>
      </c>
      <c r="G29" s="6"/>
      <c r="H29" s="6"/>
      <c r="I29" s="39"/>
      <c r="J29" s="51"/>
      <c r="K29" s="51"/>
      <c r="L29" s="46"/>
      <c r="M29" s="46"/>
      <c r="N29" s="46"/>
      <c r="O29" s="44"/>
      <c r="P29" s="39"/>
      <c r="Q29" s="39"/>
      <c r="R29" s="44"/>
      <c r="S29" s="47"/>
      <c r="T29" s="37"/>
      <c r="U29" s="47"/>
      <c r="V29" s="44"/>
      <c r="W29" s="6"/>
    </row>
    <row r="30" spans="1:23" ht="15.75" thickTop="1">
      <c r="G30" s="6"/>
      <c r="H30" s="6"/>
      <c r="I30" s="39"/>
      <c r="J30" s="51"/>
      <c r="K30" s="51"/>
      <c r="L30" s="46"/>
      <c r="M30" s="46"/>
      <c r="N30" s="46"/>
      <c r="O30" s="44"/>
      <c r="P30" s="39"/>
      <c r="Q30" s="39"/>
      <c r="R30" s="44"/>
      <c r="S30" s="47"/>
      <c r="T30" s="37"/>
      <c r="U30" s="47"/>
      <c r="V30" s="44"/>
      <c r="W30" s="6"/>
    </row>
    <row r="31" spans="1:23">
      <c r="G31" s="6"/>
      <c r="H31" s="6"/>
      <c r="I31" s="39"/>
      <c r="J31" s="51"/>
      <c r="K31" s="51"/>
      <c r="L31" s="46"/>
      <c r="M31" s="46"/>
      <c r="N31" s="46"/>
      <c r="O31" s="44"/>
      <c r="P31" s="39"/>
      <c r="Q31" s="39"/>
      <c r="R31" s="44"/>
      <c r="S31" s="47"/>
      <c r="T31" s="37"/>
      <c r="U31" s="47"/>
      <c r="V31" s="44"/>
      <c r="W31" s="6"/>
    </row>
    <row r="32" spans="1:23" ht="15.75">
      <c r="A32" s="409" t="s">
        <v>1009</v>
      </c>
      <c r="B32" s="409"/>
      <c r="C32" s="410"/>
      <c r="G32" s="6"/>
      <c r="H32" s="6"/>
      <c r="I32" s="39"/>
      <c r="J32" s="51"/>
      <c r="K32" s="51"/>
      <c r="L32" s="46"/>
      <c r="M32" s="46"/>
      <c r="N32" s="46"/>
      <c r="O32" s="44"/>
      <c r="P32" s="39"/>
      <c r="Q32" s="39"/>
      <c r="R32" s="44"/>
      <c r="S32" s="47"/>
      <c r="T32" s="37"/>
      <c r="U32" s="47"/>
      <c r="V32" s="44"/>
      <c r="W32" s="6"/>
    </row>
    <row r="33" spans="7:23">
      <c r="G33" s="6"/>
      <c r="H33" s="6"/>
      <c r="I33" s="39"/>
      <c r="J33" s="51"/>
      <c r="K33" s="51"/>
      <c r="L33" s="46"/>
      <c r="M33" s="46"/>
      <c r="N33" s="46"/>
      <c r="O33" s="44"/>
      <c r="P33" s="39"/>
      <c r="Q33" s="39"/>
      <c r="R33" s="44"/>
      <c r="S33" s="47"/>
      <c r="T33" s="37"/>
      <c r="U33" s="47"/>
      <c r="V33" s="44"/>
      <c r="W33" s="6"/>
    </row>
    <row r="34" spans="7:23">
      <c r="G34" s="6"/>
      <c r="H34" s="6"/>
      <c r="I34" s="39"/>
      <c r="J34" s="51"/>
      <c r="K34" s="51"/>
      <c r="L34" s="46"/>
      <c r="M34" s="46"/>
      <c r="N34" s="46"/>
      <c r="O34" s="44"/>
      <c r="P34" s="39"/>
      <c r="Q34" s="39"/>
      <c r="R34" s="44"/>
      <c r="S34" s="47"/>
      <c r="T34" s="37"/>
      <c r="U34" s="47"/>
      <c r="V34" s="44"/>
      <c r="W34" s="6"/>
    </row>
    <row r="35" spans="7:23">
      <c r="I35" s="39"/>
      <c r="J35" s="51"/>
      <c r="K35" s="51"/>
      <c r="L35" s="46"/>
      <c r="M35" s="46"/>
      <c r="N35" s="46"/>
      <c r="O35" s="44"/>
      <c r="P35" s="39"/>
      <c r="Q35" s="39"/>
      <c r="R35" s="44"/>
      <c r="S35" s="47"/>
      <c r="T35" s="37"/>
      <c r="U35" s="47"/>
      <c r="V35" s="44"/>
      <c r="W35" s="6"/>
    </row>
    <row r="36" spans="7:23">
      <c r="I36" s="39"/>
      <c r="J36" s="51"/>
      <c r="K36" s="51"/>
      <c r="L36" s="46"/>
      <c r="M36" s="46"/>
      <c r="N36" s="46"/>
      <c r="O36" s="44"/>
      <c r="P36" s="39"/>
      <c r="Q36" s="39"/>
      <c r="R36" s="44"/>
      <c r="S36" s="47"/>
      <c r="T36" s="37"/>
      <c r="U36" s="47"/>
      <c r="V36" s="44"/>
      <c r="W36" s="6"/>
    </row>
    <row r="37" spans="7:23">
      <c r="I37" s="39"/>
      <c r="J37" s="51"/>
      <c r="K37" s="51"/>
      <c r="L37" s="46"/>
      <c r="M37" s="46"/>
      <c r="N37" s="46"/>
      <c r="O37" s="44"/>
      <c r="P37" s="39"/>
      <c r="Q37" s="39"/>
      <c r="R37" s="44"/>
      <c r="S37" s="47"/>
      <c r="T37" s="37"/>
      <c r="U37" s="47"/>
      <c r="V37" s="44"/>
      <c r="W37" s="6"/>
    </row>
    <row r="38" spans="7:23">
      <c r="I38" s="39"/>
      <c r="J38" s="51"/>
      <c r="K38" s="51"/>
      <c r="L38" s="46"/>
      <c r="M38" s="46"/>
      <c r="N38" s="46"/>
      <c r="O38" s="44"/>
      <c r="P38" s="39"/>
      <c r="Q38" s="39"/>
      <c r="R38" s="44"/>
      <c r="S38" s="47"/>
      <c r="T38" s="37"/>
      <c r="U38" s="47"/>
      <c r="V38" s="44"/>
      <c r="W38" s="6"/>
    </row>
    <row r="39" spans="7:23">
      <c r="I39" s="39"/>
      <c r="J39" s="51"/>
      <c r="K39" s="51"/>
      <c r="L39" s="46"/>
      <c r="M39" s="46"/>
      <c r="N39" s="46"/>
      <c r="O39" s="44"/>
      <c r="P39" s="39"/>
      <c r="Q39" s="39"/>
      <c r="R39" s="44"/>
      <c r="S39" s="47"/>
      <c r="T39" s="37"/>
      <c r="U39" s="47"/>
      <c r="V39" s="44"/>
      <c r="W39" s="6"/>
    </row>
    <row r="40" spans="7:23">
      <c r="I40" s="39"/>
      <c r="J40" s="51"/>
      <c r="K40" s="51"/>
      <c r="L40" s="46"/>
      <c r="M40" s="46"/>
      <c r="N40" s="46"/>
      <c r="O40" s="44"/>
      <c r="P40" s="39"/>
      <c r="Q40" s="39"/>
      <c r="R40" s="44"/>
      <c r="S40" s="47"/>
      <c r="T40" s="37"/>
      <c r="U40" s="47"/>
      <c r="V40" s="44"/>
      <c r="W40" s="6"/>
    </row>
    <row r="41" spans="7:23">
      <c r="I41" s="39"/>
      <c r="J41" s="51"/>
      <c r="K41" s="51"/>
      <c r="L41" s="46"/>
      <c r="M41" s="46"/>
      <c r="N41" s="46"/>
      <c r="O41" s="44"/>
      <c r="P41" s="39"/>
      <c r="Q41" s="39"/>
      <c r="R41" s="44"/>
      <c r="S41" s="47"/>
      <c r="T41" s="37"/>
      <c r="U41" s="47"/>
      <c r="V41" s="44"/>
      <c r="W41" s="6"/>
    </row>
    <row r="42" spans="7:23">
      <c r="I42" s="39"/>
      <c r="J42" s="51"/>
      <c r="K42" s="51"/>
      <c r="L42" s="46"/>
      <c r="M42" s="46"/>
      <c r="N42" s="46"/>
      <c r="O42" s="44"/>
      <c r="P42" s="39"/>
      <c r="Q42" s="39"/>
      <c r="R42" s="44"/>
      <c r="S42" s="47"/>
      <c r="T42" s="37"/>
      <c r="U42" s="47"/>
      <c r="V42" s="44"/>
      <c r="W42" s="6"/>
    </row>
    <row r="43" spans="7:23">
      <c r="I43" s="39"/>
      <c r="J43" s="51"/>
      <c r="K43" s="51"/>
      <c r="L43" s="46"/>
      <c r="M43" s="46"/>
      <c r="N43" s="46"/>
      <c r="O43" s="44"/>
      <c r="P43" s="39"/>
      <c r="Q43" s="39"/>
      <c r="R43" s="44"/>
      <c r="S43" s="47"/>
      <c r="T43" s="37"/>
      <c r="U43" s="47"/>
      <c r="V43" s="44"/>
      <c r="W43" s="6"/>
    </row>
    <row r="44" spans="7:23">
      <c r="I44" s="39"/>
      <c r="J44" s="51"/>
      <c r="K44" s="51"/>
      <c r="L44" s="46"/>
      <c r="M44" s="46"/>
      <c r="N44" s="46"/>
      <c r="O44" s="44"/>
      <c r="P44" s="39"/>
      <c r="Q44" s="39"/>
      <c r="R44" s="44"/>
      <c r="S44" s="47"/>
      <c r="T44" s="37"/>
      <c r="U44" s="47"/>
      <c r="V44" s="44"/>
      <c r="W44" s="6"/>
    </row>
    <row r="45" spans="7:23">
      <c r="I45" s="39"/>
      <c r="J45" s="51"/>
      <c r="K45" s="51"/>
      <c r="L45" s="46"/>
      <c r="M45" s="46"/>
      <c r="N45" s="46"/>
      <c r="O45" s="44"/>
      <c r="P45" s="39"/>
      <c r="Q45" s="39"/>
      <c r="R45" s="44"/>
      <c r="S45" s="47"/>
      <c r="T45" s="37"/>
      <c r="U45" s="47"/>
      <c r="V45" s="44"/>
      <c r="W45" s="6"/>
    </row>
    <row r="46" spans="7:23">
      <c r="H46" s="30"/>
      <c r="I46" s="39"/>
      <c r="J46" s="51"/>
      <c r="K46" s="51"/>
      <c r="L46" s="46"/>
      <c r="M46" s="46"/>
      <c r="N46" s="46"/>
      <c r="O46" s="44"/>
      <c r="P46" s="39"/>
      <c r="Q46" s="39"/>
      <c r="R46" s="44"/>
      <c r="S46" s="47"/>
      <c r="T46" s="37"/>
      <c r="U46" s="47"/>
      <c r="V46" s="44"/>
      <c r="W46" s="6"/>
    </row>
    <row r="47" spans="7:23">
      <c r="I47" s="39"/>
      <c r="J47" s="51"/>
      <c r="K47" s="51"/>
      <c r="L47" s="46"/>
      <c r="M47" s="46"/>
      <c r="N47" s="46"/>
      <c r="O47" s="44"/>
      <c r="P47" s="39"/>
      <c r="Q47" s="39"/>
      <c r="R47" s="44"/>
      <c r="S47" s="47"/>
      <c r="T47" s="37"/>
      <c r="U47" s="47"/>
      <c r="V47" s="44"/>
      <c r="W47" s="6"/>
    </row>
    <row r="48" spans="7:23">
      <c r="I48" s="39"/>
      <c r="J48" s="51"/>
      <c r="K48" s="51"/>
      <c r="L48" s="46"/>
      <c r="M48" s="46"/>
      <c r="N48" s="46"/>
      <c r="O48" s="44"/>
      <c r="P48" s="39"/>
      <c r="Q48" s="39"/>
      <c r="R48" s="44"/>
      <c r="S48" s="47"/>
      <c r="T48" s="37"/>
      <c r="U48" s="47"/>
      <c r="V48" s="44"/>
      <c r="W48" s="6"/>
    </row>
    <row r="49" spans="9:23">
      <c r="I49" s="39"/>
      <c r="J49" s="51"/>
      <c r="K49" s="51"/>
      <c r="L49" s="46"/>
      <c r="M49" s="46"/>
      <c r="N49" s="46"/>
      <c r="O49" s="44"/>
      <c r="P49" s="39"/>
      <c r="Q49" s="39"/>
      <c r="R49" s="44"/>
      <c r="S49" s="47"/>
      <c r="T49" s="37"/>
      <c r="U49" s="47"/>
      <c r="V49" s="44"/>
      <c r="W49" s="6"/>
    </row>
    <row r="50" spans="9:23">
      <c r="I50" s="39"/>
      <c r="J50" s="51"/>
      <c r="K50" s="51"/>
      <c r="L50" s="46"/>
      <c r="M50" s="46"/>
      <c r="N50" s="46"/>
      <c r="O50" s="44"/>
      <c r="P50" s="39"/>
      <c r="Q50" s="39"/>
      <c r="R50" s="44"/>
      <c r="S50" s="47"/>
      <c r="T50" s="37"/>
      <c r="U50" s="47"/>
      <c r="V50" s="44"/>
      <c r="W50" s="6"/>
    </row>
    <row r="51" spans="9:23">
      <c r="I51" s="39"/>
      <c r="J51" s="51"/>
      <c r="K51" s="51"/>
      <c r="L51" s="46"/>
      <c r="M51" s="46"/>
      <c r="N51" s="46"/>
      <c r="O51" s="44"/>
      <c r="P51" s="39"/>
      <c r="Q51" s="39"/>
      <c r="R51" s="44"/>
      <c r="S51" s="47"/>
      <c r="T51" s="37"/>
      <c r="U51" s="47"/>
      <c r="V51" s="44"/>
      <c r="W51" s="6"/>
    </row>
    <row r="52" spans="9:23">
      <c r="I52" s="39"/>
      <c r="J52" s="51"/>
      <c r="K52" s="51"/>
      <c r="L52" s="46"/>
      <c r="M52" s="46"/>
      <c r="N52" s="46"/>
      <c r="O52" s="44"/>
      <c r="P52" s="39"/>
      <c r="Q52" s="39"/>
      <c r="R52" s="44"/>
      <c r="S52" s="47"/>
      <c r="T52" s="37"/>
      <c r="U52" s="47"/>
      <c r="V52" s="44"/>
      <c r="W52" s="6"/>
    </row>
    <row r="53" spans="9:23">
      <c r="I53" s="39"/>
      <c r="J53" s="51"/>
      <c r="K53" s="51"/>
      <c r="L53" s="46"/>
      <c r="M53" s="46"/>
      <c r="N53" s="46"/>
      <c r="O53" s="44"/>
      <c r="P53" s="39"/>
      <c r="Q53" s="39"/>
      <c r="R53" s="44"/>
      <c r="S53" s="38"/>
      <c r="T53" s="37"/>
      <c r="U53" s="39"/>
      <c r="V53" s="35"/>
      <c r="W53" s="6"/>
    </row>
    <row r="54" spans="9:23">
      <c r="I54" s="39"/>
      <c r="J54" s="51"/>
      <c r="K54" s="51"/>
      <c r="L54" s="46"/>
      <c r="M54" s="46"/>
      <c r="N54" s="46"/>
      <c r="O54" s="44"/>
      <c r="P54" s="39"/>
      <c r="Q54" s="39"/>
      <c r="R54" s="44"/>
      <c r="S54" s="38"/>
      <c r="T54" s="37"/>
      <c r="U54" s="39"/>
      <c r="V54" s="35"/>
      <c r="W54" s="6"/>
    </row>
    <row r="55" spans="9:23">
      <c r="I55" s="39"/>
      <c r="J55" s="51"/>
      <c r="K55" s="51"/>
      <c r="L55" s="46"/>
      <c r="M55" s="46"/>
      <c r="N55" s="46"/>
      <c r="O55" s="44"/>
      <c r="P55" s="39"/>
      <c r="Q55" s="39"/>
      <c r="R55" s="44"/>
      <c r="S55" s="38"/>
      <c r="T55" s="37"/>
      <c r="U55" s="47"/>
      <c r="V55" s="37"/>
      <c r="W55" s="6"/>
    </row>
    <row r="56" spans="9:23">
      <c r="I56" s="39"/>
      <c r="J56" s="51"/>
      <c r="K56" s="51"/>
      <c r="L56" s="46"/>
      <c r="M56" s="46"/>
      <c r="N56" s="46"/>
      <c r="O56" s="44"/>
      <c r="P56" s="39"/>
      <c r="Q56" s="39"/>
      <c r="R56" s="44"/>
      <c r="S56" s="47"/>
      <c r="T56" s="37"/>
      <c r="U56" s="47"/>
      <c r="V56" s="44"/>
      <c r="W56" s="6"/>
    </row>
    <row r="57" spans="9:23">
      <c r="I57" s="39"/>
      <c r="J57" s="51"/>
      <c r="K57" s="51"/>
      <c r="L57" s="46"/>
      <c r="M57" s="46"/>
      <c r="N57" s="46"/>
      <c r="O57" s="44"/>
      <c r="P57" s="39"/>
      <c r="Q57" s="39"/>
      <c r="R57" s="44"/>
      <c r="S57" s="47"/>
      <c r="T57" s="37"/>
      <c r="U57" s="47"/>
      <c r="V57" s="44"/>
      <c r="W57" s="6"/>
    </row>
    <row r="58" spans="9:23">
      <c r="I58" s="39"/>
      <c r="J58" s="51"/>
      <c r="K58" s="51"/>
      <c r="L58" s="46"/>
      <c r="M58" s="46"/>
      <c r="N58" s="46"/>
      <c r="O58" s="44"/>
      <c r="P58" s="39"/>
      <c r="Q58" s="39"/>
      <c r="R58" s="44"/>
      <c r="S58" s="47"/>
      <c r="T58" s="37"/>
      <c r="U58" s="47"/>
      <c r="V58" s="44"/>
      <c r="W58" s="6"/>
    </row>
    <row r="59" spans="9:23">
      <c r="I59" s="39"/>
      <c r="J59" s="51"/>
      <c r="K59" s="51"/>
      <c r="L59" s="46"/>
      <c r="M59" s="46"/>
      <c r="N59" s="46"/>
      <c r="O59" s="44"/>
      <c r="P59" s="39"/>
      <c r="Q59" s="39"/>
      <c r="R59" s="44"/>
      <c r="S59" s="47"/>
      <c r="T59" s="37"/>
      <c r="U59" s="47"/>
      <c r="V59" s="44"/>
      <c r="W59" s="6"/>
    </row>
    <row r="60" spans="9:23">
      <c r="I60" s="39"/>
      <c r="J60" s="51"/>
      <c r="K60" s="51"/>
      <c r="L60" s="46"/>
      <c r="M60" s="46"/>
      <c r="N60" s="46"/>
      <c r="O60" s="44"/>
      <c r="P60" s="39"/>
      <c r="Q60" s="39"/>
      <c r="R60" s="44"/>
      <c r="S60" s="47"/>
      <c r="T60" s="37"/>
      <c r="U60" s="47"/>
      <c r="V60" s="44"/>
      <c r="W60" s="6"/>
    </row>
    <row r="61" spans="9:23">
      <c r="I61" s="39"/>
      <c r="J61" s="51"/>
      <c r="K61" s="51"/>
      <c r="L61" s="46"/>
      <c r="M61" s="46"/>
      <c r="N61" s="46"/>
      <c r="O61" s="44"/>
      <c r="P61" s="39"/>
      <c r="Q61" s="39"/>
      <c r="R61" s="44"/>
      <c r="S61" s="47"/>
      <c r="T61" s="37"/>
      <c r="U61" s="47"/>
      <c r="V61" s="44"/>
      <c r="W61" s="6"/>
    </row>
    <row r="62" spans="9:23">
      <c r="I62" s="39"/>
      <c r="J62" s="51"/>
      <c r="K62" s="51"/>
      <c r="L62" s="46"/>
      <c r="M62" s="37"/>
      <c r="N62" s="47"/>
      <c r="O62" s="44"/>
      <c r="P62" s="39"/>
      <c r="Q62" s="39"/>
      <c r="R62" s="44"/>
      <c r="S62" s="47"/>
      <c r="T62" s="37"/>
      <c r="U62" s="47"/>
      <c r="V62" s="44"/>
      <c r="W62" s="6"/>
    </row>
    <row r="63" spans="9:23">
      <c r="I63" s="39"/>
      <c r="J63" s="51"/>
      <c r="K63" s="51"/>
      <c r="L63" s="46"/>
      <c r="M63" s="57"/>
      <c r="N63" s="46"/>
      <c r="O63" s="44"/>
      <c r="P63" s="39"/>
      <c r="Q63" s="39"/>
      <c r="R63" s="44"/>
      <c r="S63" s="46"/>
      <c r="T63" s="37"/>
      <c r="U63" s="47"/>
      <c r="V63" s="44"/>
      <c r="W63" s="6"/>
    </row>
    <row r="64" spans="9:23">
      <c r="I64" s="39"/>
      <c r="J64" s="51"/>
      <c r="K64" s="51"/>
      <c r="L64" s="46"/>
      <c r="M64" s="46"/>
      <c r="N64" s="46"/>
      <c r="O64" s="44"/>
      <c r="P64" s="39"/>
      <c r="Q64" s="39"/>
      <c r="R64" s="44"/>
      <c r="S64" s="46"/>
      <c r="T64" s="37"/>
      <c r="U64" s="47"/>
      <c r="V64" s="44"/>
      <c r="W64" s="6"/>
    </row>
    <row r="65" spans="9:23">
      <c r="I65" s="39"/>
      <c r="J65" s="51"/>
      <c r="K65" s="51"/>
      <c r="L65" s="46"/>
      <c r="M65" s="46"/>
      <c r="N65" s="46"/>
      <c r="O65" s="44"/>
      <c r="P65" s="39"/>
      <c r="Q65" s="39"/>
      <c r="R65" s="39"/>
      <c r="S65" s="39"/>
      <c r="T65" s="39"/>
      <c r="U65" s="50"/>
      <c r="V65" s="39"/>
      <c r="W65" s="6"/>
    </row>
    <row r="66" spans="9:23">
      <c r="I66" s="39"/>
      <c r="J66" s="51"/>
      <c r="K66" s="51"/>
      <c r="L66" s="46"/>
      <c r="M66" s="46"/>
      <c r="N66" s="46"/>
      <c r="O66" s="44"/>
      <c r="P66" s="39"/>
      <c r="Q66" s="39"/>
      <c r="R66" s="39"/>
      <c r="S66" s="39"/>
      <c r="T66" s="39"/>
      <c r="U66" s="53"/>
      <c r="V66" s="39"/>
      <c r="W66" s="6"/>
    </row>
    <row r="67" spans="9:23">
      <c r="I67" s="39"/>
      <c r="J67" s="51"/>
      <c r="K67" s="51"/>
      <c r="L67" s="46"/>
      <c r="M67" s="46"/>
      <c r="N67" s="46"/>
      <c r="O67" s="44"/>
      <c r="P67" s="39"/>
      <c r="Q67" s="52"/>
      <c r="R67" s="52"/>
      <c r="S67" s="52"/>
      <c r="T67" s="52"/>
      <c r="U67" s="52"/>
      <c r="V67" s="52"/>
      <c r="W67" s="6"/>
    </row>
    <row r="68" spans="9:23">
      <c r="I68" s="39"/>
      <c r="J68" s="51"/>
      <c r="K68" s="51"/>
      <c r="L68" s="46"/>
      <c r="M68" s="46"/>
      <c r="N68" s="46"/>
      <c r="O68" s="44"/>
      <c r="P68" s="39"/>
      <c r="Q68" s="39"/>
      <c r="R68" s="44"/>
      <c r="S68" s="43"/>
      <c r="T68" s="42"/>
      <c r="U68" s="42"/>
      <c r="V68" s="39"/>
      <c r="W68" s="6"/>
    </row>
    <row r="69" spans="9:23">
      <c r="I69" s="39"/>
      <c r="J69" s="51"/>
      <c r="K69" s="51"/>
      <c r="L69" s="46"/>
      <c r="M69" s="46"/>
      <c r="N69" s="46"/>
      <c r="O69" s="44"/>
      <c r="P69" s="39"/>
      <c r="Q69" s="39"/>
      <c r="R69" s="44"/>
      <c r="S69" s="43"/>
      <c r="T69" s="42"/>
      <c r="U69" s="42"/>
      <c r="V69" s="39"/>
      <c r="W69" s="6"/>
    </row>
    <row r="70" spans="9:23">
      <c r="I70" s="39"/>
      <c r="J70" s="51"/>
      <c r="K70" s="51"/>
      <c r="L70" s="46"/>
      <c r="M70" s="46"/>
      <c r="N70" s="46"/>
      <c r="O70" s="44"/>
      <c r="P70" s="39"/>
      <c r="Q70" s="39"/>
      <c r="R70" s="44"/>
      <c r="S70" s="43"/>
      <c r="T70" s="42"/>
      <c r="U70" s="42"/>
      <c r="V70" s="39"/>
      <c r="W70" s="6"/>
    </row>
    <row r="71" spans="9:23">
      <c r="I71" s="39"/>
      <c r="J71" s="51"/>
      <c r="K71" s="51"/>
      <c r="L71" s="46"/>
      <c r="M71" s="46"/>
      <c r="N71" s="46"/>
      <c r="O71" s="44"/>
      <c r="P71" s="39"/>
      <c r="Q71" s="39"/>
      <c r="R71" s="44"/>
      <c r="S71" s="43"/>
      <c r="T71" s="42"/>
      <c r="U71" s="42"/>
      <c r="V71" s="39"/>
      <c r="W71" s="6"/>
    </row>
    <row r="72" spans="9:23">
      <c r="I72" s="39"/>
      <c r="J72" s="51"/>
      <c r="K72" s="51"/>
      <c r="L72" s="46"/>
      <c r="M72" s="46"/>
      <c r="N72" s="46"/>
      <c r="O72" s="44"/>
      <c r="P72" s="39"/>
      <c r="Q72" s="39"/>
      <c r="R72" s="44"/>
      <c r="S72" s="43"/>
      <c r="T72" s="42"/>
      <c r="U72" s="42"/>
      <c r="V72" s="39"/>
      <c r="W72" s="6"/>
    </row>
    <row r="73" spans="9:23">
      <c r="I73" s="39"/>
      <c r="J73" s="51"/>
      <c r="K73" s="51"/>
      <c r="L73" s="46"/>
      <c r="M73" s="46"/>
      <c r="N73" s="46"/>
      <c r="O73" s="44"/>
      <c r="P73" s="39"/>
      <c r="Q73" s="39"/>
      <c r="R73" s="44"/>
      <c r="S73" s="43"/>
      <c r="T73" s="42"/>
      <c r="U73" s="42"/>
      <c r="V73" s="39"/>
      <c r="W73" s="6"/>
    </row>
    <row r="74" spans="9:23">
      <c r="I74" s="39"/>
      <c r="J74" s="51"/>
      <c r="K74" s="51"/>
      <c r="L74" s="46"/>
      <c r="M74" s="46"/>
      <c r="N74" s="46"/>
      <c r="O74" s="44"/>
      <c r="P74" s="39"/>
      <c r="Q74" s="39"/>
      <c r="R74" s="44"/>
      <c r="S74" s="43"/>
      <c r="T74" s="42"/>
      <c r="U74" s="42"/>
      <c r="V74" s="39"/>
      <c r="W74" s="6"/>
    </row>
    <row r="75" spans="9:23">
      <c r="I75" s="39"/>
      <c r="J75" s="51"/>
      <c r="K75" s="51"/>
      <c r="L75" s="46"/>
      <c r="M75" s="46"/>
      <c r="N75" s="46"/>
      <c r="O75" s="44"/>
      <c r="P75" s="39"/>
      <c r="Q75" s="39"/>
      <c r="R75" s="44"/>
      <c r="S75" s="43"/>
      <c r="T75" s="42"/>
      <c r="U75" s="42"/>
      <c r="V75" s="39"/>
      <c r="W75" s="6"/>
    </row>
    <row r="76" spans="9:23">
      <c r="I76" s="39"/>
      <c r="J76" s="51"/>
      <c r="K76" s="51"/>
      <c r="L76" s="46"/>
      <c r="M76" s="46"/>
      <c r="N76" s="46"/>
      <c r="O76" s="44"/>
      <c r="P76" s="39"/>
      <c r="Q76" s="39"/>
      <c r="R76" s="44"/>
      <c r="S76" s="43"/>
      <c r="T76" s="42"/>
      <c r="U76" s="42"/>
      <c r="V76" s="39"/>
      <c r="W76" s="6"/>
    </row>
    <row r="77" spans="9:23">
      <c r="I77" s="39"/>
      <c r="J77" s="51"/>
      <c r="K77" s="51"/>
      <c r="L77" s="46"/>
      <c r="M77" s="46"/>
      <c r="N77" s="46"/>
      <c r="O77" s="44"/>
      <c r="P77" s="39"/>
      <c r="Q77" s="39"/>
      <c r="R77" s="44"/>
      <c r="S77" s="43"/>
      <c r="T77" s="42"/>
      <c r="U77" s="42"/>
      <c r="V77" s="39"/>
      <c r="W77" s="6"/>
    </row>
    <row r="78" spans="9:23">
      <c r="I78" s="39"/>
      <c r="J78" s="51"/>
      <c r="K78" s="51"/>
      <c r="L78" s="46"/>
      <c r="M78" s="46"/>
      <c r="N78" s="46"/>
      <c r="O78" s="44"/>
      <c r="P78" s="39"/>
      <c r="Q78" s="39"/>
      <c r="R78" s="44"/>
      <c r="S78" s="43"/>
      <c r="T78" s="42"/>
      <c r="U78" s="42"/>
      <c r="V78" s="39"/>
      <c r="W78" s="6"/>
    </row>
    <row r="79" spans="9:23">
      <c r="I79" s="39"/>
      <c r="J79" s="51"/>
      <c r="K79" s="51"/>
      <c r="L79" s="46"/>
      <c r="M79" s="46"/>
      <c r="N79" s="46"/>
      <c r="O79" s="44"/>
      <c r="P79" s="39"/>
      <c r="Q79" s="39"/>
      <c r="R79" s="44"/>
      <c r="S79" s="43"/>
      <c r="T79" s="42"/>
      <c r="U79" s="42"/>
      <c r="V79" s="39"/>
      <c r="W79" s="6"/>
    </row>
    <row r="80" spans="9:23">
      <c r="I80" s="39"/>
      <c r="J80" s="51"/>
      <c r="K80" s="51"/>
      <c r="L80" s="46"/>
      <c r="M80" s="46"/>
      <c r="N80" s="46"/>
      <c r="O80" s="44"/>
      <c r="P80" s="39"/>
      <c r="Q80" s="39"/>
      <c r="R80" s="44"/>
      <c r="S80" s="43"/>
      <c r="T80" s="42"/>
      <c r="U80" s="42"/>
      <c r="V80" s="39"/>
      <c r="W80" s="6"/>
    </row>
    <row r="81" spans="9:23">
      <c r="I81" s="39"/>
      <c r="J81" s="39"/>
      <c r="K81" s="39"/>
      <c r="L81" s="39"/>
      <c r="M81" s="39"/>
      <c r="N81" s="50"/>
      <c r="O81" s="39"/>
      <c r="P81" s="39"/>
      <c r="Q81" s="39"/>
      <c r="R81" s="44"/>
      <c r="S81" s="43"/>
      <c r="T81" s="42"/>
      <c r="U81" s="42"/>
      <c r="V81" s="39"/>
      <c r="W81" s="6"/>
    </row>
    <row r="82" spans="9:23">
      <c r="I82" s="39"/>
      <c r="J82" s="39"/>
      <c r="K82" s="39"/>
      <c r="L82" s="39"/>
      <c r="M82" s="39"/>
      <c r="N82" s="39"/>
      <c r="O82" s="39"/>
      <c r="P82" s="39"/>
      <c r="Q82" s="39"/>
      <c r="R82" s="44"/>
      <c r="S82" s="43"/>
      <c r="T82" s="42"/>
      <c r="U82" s="42"/>
      <c r="V82" s="39"/>
      <c r="W82" s="6"/>
    </row>
    <row r="83" spans="9:23">
      <c r="I83" s="45"/>
      <c r="J83" s="45"/>
      <c r="K83" s="45"/>
      <c r="L83" s="45"/>
      <c r="M83" s="45"/>
      <c r="N83" s="45"/>
      <c r="O83" s="45"/>
      <c r="P83" s="39"/>
      <c r="Q83" s="39"/>
      <c r="R83" s="44"/>
      <c r="S83" s="43"/>
      <c r="T83" s="42"/>
      <c r="U83" s="42"/>
      <c r="V83" s="39"/>
      <c r="W83" s="6"/>
    </row>
    <row r="84" spans="9:23">
      <c r="I84" s="39"/>
      <c r="J84" s="47"/>
      <c r="K84" s="47"/>
      <c r="L84" s="46"/>
      <c r="M84" s="46"/>
      <c r="N84" s="46"/>
      <c r="O84" s="44"/>
      <c r="P84" s="39"/>
      <c r="Q84" s="39"/>
      <c r="R84" s="44"/>
      <c r="S84" s="43"/>
      <c r="T84" s="42"/>
      <c r="U84" s="42"/>
      <c r="V84" s="39"/>
      <c r="W84" s="6"/>
    </row>
    <row r="85" spans="9:23">
      <c r="I85" s="39"/>
      <c r="J85" s="47"/>
      <c r="K85" s="47"/>
      <c r="L85" s="46"/>
      <c r="M85" s="46"/>
      <c r="N85" s="46"/>
      <c r="O85" s="44"/>
      <c r="P85" s="39"/>
      <c r="Q85" s="39"/>
      <c r="R85" s="44"/>
      <c r="S85" s="43"/>
      <c r="T85" s="42"/>
      <c r="U85" s="42"/>
      <c r="V85" s="39"/>
      <c r="W85" s="6"/>
    </row>
    <row r="86" spans="9:23">
      <c r="I86" s="39"/>
      <c r="J86" s="47"/>
      <c r="K86" s="47"/>
      <c r="L86" s="46"/>
      <c r="M86" s="46"/>
      <c r="N86" s="46"/>
      <c r="O86" s="44"/>
      <c r="P86" s="39"/>
      <c r="Q86" s="39"/>
      <c r="R86" s="44"/>
      <c r="S86" s="43"/>
      <c r="T86" s="42"/>
      <c r="U86" s="42"/>
      <c r="V86" s="39"/>
      <c r="W86" s="6"/>
    </row>
    <row r="87" spans="9:23">
      <c r="I87" s="39"/>
      <c r="J87" s="47"/>
      <c r="K87" s="47"/>
      <c r="L87" s="46"/>
      <c r="M87" s="46"/>
      <c r="N87" s="46"/>
      <c r="O87" s="44"/>
      <c r="P87" s="39"/>
      <c r="Q87" s="39"/>
      <c r="R87" s="44"/>
      <c r="S87" s="43"/>
      <c r="T87" s="42"/>
      <c r="U87" s="42"/>
      <c r="V87" s="39"/>
      <c r="W87" s="6"/>
    </row>
    <row r="88" spans="9:23">
      <c r="I88" s="39"/>
      <c r="J88" s="47"/>
      <c r="K88" s="47"/>
      <c r="L88" s="46"/>
      <c r="M88" s="46"/>
      <c r="N88" s="46"/>
      <c r="O88" s="44"/>
      <c r="P88" s="39"/>
      <c r="Q88" s="39"/>
      <c r="R88" s="44"/>
      <c r="S88" s="43"/>
      <c r="T88" s="42"/>
      <c r="U88" s="42"/>
      <c r="V88" s="39"/>
      <c r="W88" s="6"/>
    </row>
    <row r="89" spans="9:23">
      <c r="I89" s="39"/>
      <c r="J89" s="47"/>
      <c r="K89" s="47"/>
      <c r="L89" s="46"/>
      <c r="M89" s="46"/>
      <c r="N89" s="46"/>
      <c r="O89" s="44"/>
      <c r="P89" s="39"/>
      <c r="Q89" s="39"/>
      <c r="R89" s="44"/>
      <c r="S89" s="43"/>
      <c r="T89" s="42"/>
      <c r="U89" s="42"/>
      <c r="V89" s="39"/>
      <c r="W89" s="6"/>
    </row>
    <row r="90" spans="9:23">
      <c r="I90" s="39"/>
      <c r="J90" s="47"/>
      <c r="K90" s="47"/>
      <c r="L90" s="46"/>
      <c r="M90" s="46"/>
      <c r="N90" s="46"/>
      <c r="O90" s="44"/>
      <c r="P90" s="39"/>
      <c r="Q90" s="39"/>
      <c r="R90" s="44"/>
      <c r="S90" s="43"/>
      <c r="T90" s="42"/>
      <c r="U90" s="42"/>
      <c r="V90" s="39"/>
      <c r="W90" s="6"/>
    </row>
    <row r="91" spans="9:23">
      <c r="I91" s="39"/>
      <c r="J91" s="47"/>
      <c r="K91" s="47"/>
      <c r="L91" s="46"/>
      <c r="M91" s="46"/>
      <c r="N91" s="46"/>
      <c r="O91" s="44"/>
      <c r="P91" s="39"/>
      <c r="Q91" s="39"/>
      <c r="R91" s="44"/>
      <c r="S91" s="43"/>
      <c r="T91" s="48"/>
      <c r="U91" s="42"/>
      <c r="V91" s="39"/>
      <c r="W91" s="6"/>
    </row>
    <row r="92" spans="9:23">
      <c r="I92" s="39"/>
      <c r="J92" s="47"/>
      <c r="K92" s="47"/>
      <c r="L92" s="46"/>
      <c r="M92" s="46"/>
      <c r="N92" s="46"/>
      <c r="O92" s="44"/>
      <c r="P92" s="39"/>
      <c r="Q92" s="39"/>
      <c r="R92" s="44"/>
      <c r="S92" s="43"/>
      <c r="T92" s="42"/>
      <c r="U92" s="42"/>
      <c r="V92" s="39"/>
      <c r="W92" s="6"/>
    </row>
    <row r="93" spans="9:23">
      <c r="I93" s="39"/>
      <c r="J93" s="47"/>
      <c r="K93" s="47"/>
      <c r="L93" s="46"/>
      <c r="M93" s="46"/>
      <c r="N93" s="46"/>
      <c r="O93" s="44"/>
      <c r="P93" s="39"/>
      <c r="Q93" s="39"/>
      <c r="R93" s="44"/>
      <c r="S93" s="43"/>
      <c r="T93" s="42"/>
      <c r="U93" s="42"/>
      <c r="V93" s="39"/>
      <c r="W93" s="6"/>
    </row>
    <row r="94" spans="9:23">
      <c r="I94" s="39"/>
      <c r="J94" s="47"/>
      <c r="K94" s="47"/>
      <c r="L94" s="46"/>
      <c r="M94" s="46"/>
      <c r="N94" s="46"/>
      <c r="O94" s="44"/>
      <c r="P94" s="39"/>
      <c r="Q94" s="39"/>
      <c r="R94" s="44"/>
      <c r="S94" s="43"/>
      <c r="T94" s="42"/>
      <c r="U94" s="42"/>
      <c r="V94" s="39"/>
      <c r="W94" s="6"/>
    </row>
    <row r="95" spans="9:23">
      <c r="I95" s="39"/>
      <c r="J95" s="47"/>
      <c r="K95" s="47"/>
      <c r="L95" s="46"/>
      <c r="M95" s="46"/>
      <c r="N95" s="46"/>
      <c r="O95" s="44"/>
      <c r="P95" s="39"/>
      <c r="Q95" s="39"/>
      <c r="R95" s="44"/>
      <c r="S95" s="43"/>
      <c r="T95" s="42"/>
      <c r="U95" s="42"/>
      <c r="V95" s="39"/>
      <c r="W95" s="6"/>
    </row>
    <row r="96" spans="9:23">
      <c r="I96" s="39"/>
      <c r="J96" s="47"/>
      <c r="K96" s="47"/>
      <c r="L96" s="46"/>
      <c r="M96" s="46"/>
      <c r="N96" s="46"/>
      <c r="O96" s="44"/>
      <c r="P96" s="39"/>
      <c r="Q96" s="39"/>
      <c r="R96" s="44"/>
      <c r="S96" s="43"/>
      <c r="T96" s="42"/>
      <c r="U96" s="42"/>
      <c r="V96" s="39"/>
      <c r="W96" s="6"/>
    </row>
    <row r="97" spans="9:23">
      <c r="I97" s="39"/>
      <c r="J97" s="47"/>
      <c r="K97" s="47"/>
      <c r="L97" s="46"/>
      <c r="M97" s="46"/>
      <c r="N97" s="46"/>
      <c r="O97" s="44"/>
      <c r="P97" s="39"/>
      <c r="Q97" s="39"/>
      <c r="R97" s="44"/>
      <c r="S97" s="43"/>
      <c r="T97" s="42"/>
      <c r="U97" s="42"/>
      <c r="V97" s="39"/>
      <c r="W97" s="6"/>
    </row>
    <row r="98" spans="9:23">
      <c r="I98" s="39"/>
      <c r="J98" s="47"/>
      <c r="K98" s="47"/>
      <c r="L98" s="46"/>
      <c r="M98" s="46"/>
      <c r="N98" s="46"/>
      <c r="O98" s="44"/>
      <c r="P98" s="39"/>
      <c r="Q98" s="39"/>
      <c r="R98" s="44"/>
      <c r="S98" s="43"/>
      <c r="T98" s="42"/>
      <c r="U98" s="42"/>
      <c r="V98" s="39"/>
      <c r="W98" s="6"/>
    </row>
    <row r="99" spans="9:23">
      <c r="I99" s="39"/>
      <c r="J99" s="47"/>
      <c r="K99" s="47"/>
      <c r="L99" s="46"/>
      <c r="M99" s="46"/>
      <c r="N99" s="46"/>
      <c r="O99" s="44"/>
      <c r="P99" s="39"/>
      <c r="Q99" s="39"/>
      <c r="R99" s="44"/>
      <c r="S99" s="43"/>
      <c r="T99" s="42"/>
      <c r="U99" s="42"/>
      <c r="V99" s="39"/>
      <c r="W99" s="6"/>
    </row>
    <row r="100" spans="9:23">
      <c r="I100" s="39"/>
      <c r="J100" s="47"/>
      <c r="K100" s="47"/>
      <c r="L100" s="46"/>
      <c r="M100" s="46"/>
      <c r="N100" s="46"/>
      <c r="O100" s="44"/>
      <c r="P100" s="39"/>
      <c r="Q100" s="39"/>
      <c r="R100" s="44"/>
      <c r="S100" s="43"/>
      <c r="T100" s="42"/>
      <c r="U100" s="42"/>
      <c r="V100" s="39"/>
      <c r="W100" s="6"/>
    </row>
    <row r="101" spans="9:23">
      <c r="I101" s="39"/>
      <c r="J101" s="47"/>
      <c r="K101" s="47"/>
      <c r="L101" s="46"/>
      <c r="M101" s="46"/>
      <c r="N101" s="46"/>
      <c r="O101" s="44"/>
      <c r="P101" s="39"/>
      <c r="Q101" s="39"/>
      <c r="R101" s="44"/>
      <c r="S101" s="43"/>
      <c r="T101" s="42"/>
      <c r="U101" s="42"/>
      <c r="V101" s="39"/>
      <c r="W101" s="6"/>
    </row>
    <row r="102" spans="9:23">
      <c r="I102" s="39"/>
      <c r="J102" s="47"/>
      <c r="K102" s="47"/>
      <c r="L102" s="46"/>
      <c r="M102" s="46"/>
      <c r="N102" s="46"/>
      <c r="O102" s="44"/>
      <c r="P102" s="39"/>
      <c r="Q102" s="39"/>
      <c r="R102" s="44"/>
      <c r="S102" s="43"/>
      <c r="T102" s="42"/>
      <c r="U102" s="42"/>
      <c r="V102" s="39"/>
      <c r="W102" s="6"/>
    </row>
    <row r="103" spans="9:23">
      <c r="I103" s="39"/>
      <c r="J103" s="47"/>
      <c r="K103" s="47"/>
      <c r="L103" s="46"/>
      <c r="M103" s="46"/>
      <c r="N103" s="46"/>
      <c r="O103" s="44"/>
      <c r="P103" s="39"/>
      <c r="Q103" s="39"/>
      <c r="R103" s="44"/>
      <c r="S103" s="43"/>
      <c r="T103" s="42"/>
      <c r="U103" s="42"/>
      <c r="V103" s="39"/>
      <c r="W103" s="6"/>
    </row>
    <row r="104" spans="9:23">
      <c r="I104" s="39"/>
      <c r="J104" s="47"/>
      <c r="K104" s="47"/>
      <c r="L104" s="46"/>
      <c r="M104" s="46"/>
      <c r="N104" s="46"/>
      <c r="O104" s="44"/>
      <c r="P104" s="39"/>
      <c r="Q104" s="39"/>
      <c r="R104" s="44"/>
      <c r="S104" s="43"/>
      <c r="T104" s="42"/>
      <c r="U104" s="42"/>
      <c r="V104" s="39"/>
      <c r="W104" s="6"/>
    </row>
    <row r="105" spans="9:23">
      <c r="I105" s="39"/>
      <c r="J105" s="47"/>
      <c r="K105" s="47"/>
      <c r="L105" s="46"/>
      <c r="M105" s="46"/>
      <c r="N105" s="46"/>
      <c r="O105" s="44"/>
      <c r="P105" s="39"/>
      <c r="Q105" s="39"/>
      <c r="R105" s="44"/>
      <c r="S105" s="43"/>
      <c r="T105" s="42"/>
      <c r="U105" s="42"/>
      <c r="V105" s="39"/>
      <c r="W105" s="6"/>
    </row>
    <row r="106" spans="9:23">
      <c r="I106" s="39"/>
      <c r="J106" s="47"/>
      <c r="K106" s="47"/>
      <c r="L106" s="46"/>
      <c r="M106" s="46"/>
      <c r="N106" s="46"/>
      <c r="O106" s="44"/>
      <c r="P106" s="39"/>
      <c r="Q106" s="39"/>
      <c r="R106" s="44"/>
      <c r="S106" s="43"/>
      <c r="T106" s="42"/>
      <c r="U106" s="42"/>
      <c r="V106" s="39"/>
      <c r="W106" s="6"/>
    </row>
    <row r="107" spans="9:23">
      <c r="I107" s="39"/>
      <c r="J107" s="47"/>
      <c r="K107" s="47"/>
      <c r="L107" s="46"/>
      <c r="M107" s="46"/>
      <c r="N107" s="46"/>
      <c r="O107" s="44"/>
      <c r="P107" s="39"/>
      <c r="Q107" s="39"/>
      <c r="R107" s="44"/>
      <c r="S107" s="43"/>
      <c r="T107" s="42"/>
      <c r="U107" s="42"/>
      <c r="V107" s="39"/>
      <c r="W107" s="6"/>
    </row>
    <row r="108" spans="9:23">
      <c r="I108" s="39"/>
      <c r="J108" s="47"/>
      <c r="K108" s="47"/>
      <c r="L108" s="46"/>
      <c r="M108" s="46"/>
      <c r="N108" s="46"/>
      <c r="O108" s="44"/>
      <c r="P108" s="39"/>
      <c r="Q108" s="39"/>
      <c r="R108" s="44"/>
      <c r="S108" s="43"/>
      <c r="T108" s="42"/>
      <c r="U108" s="42"/>
      <c r="V108" s="39"/>
      <c r="W108" s="6"/>
    </row>
    <row r="109" spans="9:23">
      <c r="I109" s="39"/>
      <c r="J109" s="47"/>
      <c r="K109" s="47"/>
      <c r="L109" s="46"/>
      <c r="M109" s="46"/>
      <c r="N109" s="46"/>
      <c r="O109" s="44"/>
      <c r="P109" s="39"/>
      <c r="Q109" s="39"/>
      <c r="R109" s="44"/>
      <c r="S109" s="43"/>
      <c r="T109" s="42"/>
      <c r="U109" s="42"/>
      <c r="V109" s="39"/>
      <c r="W109" s="6"/>
    </row>
    <row r="110" spans="9:23">
      <c r="I110" s="39"/>
      <c r="J110" s="39"/>
      <c r="K110" s="39"/>
      <c r="L110" s="39"/>
      <c r="M110" s="39"/>
      <c r="N110" s="45"/>
      <c r="O110" s="39"/>
      <c r="P110" s="39"/>
      <c r="Q110" s="39"/>
      <c r="R110" s="44"/>
      <c r="S110" s="43"/>
      <c r="T110" s="42"/>
      <c r="U110" s="42"/>
      <c r="V110" s="39"/>
      <c r="W110" s="6"/>
    </row>
    <row r="111" spans="9:23">
      <c r="I111" s="39"/>
      <c r="J111" s="39"/>
      <c r="K111" s="39"/>
      <c r="L111" s="39"/>
      <c r="M111" s="39"/>
      <c r="N111" s="39"/>
      <c r="O111" s="39"/>
      <c r="P111" s="39"/>
      <c r="Q111" s="39"/>
      <c r="R111" s="44"/>
      <c r="S111" s="43"/>
      <c r="T111" s="42"/>
      <c r="U111" s="42"/>
      <c r="V111" s="39"/>
      <c r="W111" s="6"/>
    </row>
    <row r="112" spans="9:23">
      <c r="I112" s="39"/>
      <c r="J112" s="39"/>
      <c r="K112" s="39"/>
      <c r="L112" s="39"/>
      <c r="M112" s="39"/>
      <c r="N112" s="39"/>
      <c r="O112" s="39"/>
      <c r="P112" s="39"/>
      <c r="Q112" s="39"/>
      <c r="R112" s="44"/>
      <c r="S112" s="43"/>
      <c r="T112" s="42"/>
      <c r="U112" s="42"/>
      <c r="V112" s="39"/>
    </row>
    <row r="113" spans="9:22">
      <c r="I113" s="39"/>
      <c r="J113" s="39"/>
      <c r="K113" s="39"/>
      <c r="L113" s="39"/>
      <c r="M113" s="39"/>
      <c r="N113" s="39"/>
      <c r="O113" s="39"/>
      <c r="P113" s="39"/>
      <c r="Q113" s="39"/>
      <c r="R113" s="44"/>
      <c r="S113" s="43"/>
      <c r="T113" s="42"/>
      <c r="U113" s="42"/>
      <c r="V113" s="39"/>
    </row>
    <row r="114" spans="9:22">
      <c r="I114" s="39"/>
      <c r="J114" s="39"/>
      <c r="K114" s="39"/>
      <c r="L114" s="39"/>
      <c r="M114" s="39"/>
      <c r="N114" s="39"/>
      <c r="O114" s="39"/>
      <c r="P114" s="39"/>
      <c r="Q114" s="39"/>
      <c r="R114" s="44"/>
      <c r="S114" s="43"/>
      <c r="T114" s="42"/>
      <c r="U114" s="42"/>
      <c r="V114" s="39"/>
    </row>
    <row r="115" spans="9:22">
      <c r="I115" s="39"/>
      <c r="J115" s="39"/>
      <c r="K115" s="39"/>
      <c r="L115" s="39"/>
      <c r="M115" s="39"/>
      <c r="N115" s="39"/>
      <c r="O115" s="39"/>
      <c r="P115" s="39"/>
      <c r="Q115" s="39"/>
      <c r="R115" s="44"/>
      <c r="S115" s="43"/>
      <c r="T115" s="42"/>
      <c r="U115" s="42"/>
      <c r="V115" s="39"/>
    </row>
    <row r="116" spans="9:22">
      <c r="I116" s="39"/>
      <c r="J116" s="39"/>
      <c r="K116" s="39"/>
      <c r="L116" s="39"/>
      <c r="M116" s="39"/>
      <c r="N116" s="39"/>
      <c r="O116" s="39"/>
      <c r="P116" s="39"/>
      <c r="Q116" s="39"/>
      <c r="R116" s="44"/>
      <c r="S116" s="43"/>
      <c r="T116" s="42"/>
      <c r="U116" s="42"/>
      <c r="V116" s="39"/>
    </row>
    <row r="117" spans="9:22">
      <c r="I117" s="39"/>
      <c r="J117" s="39"/>
      <c r="K117" s="39"/>
      <c r="L117" s="39"/>
      <c r="M117" s="39"/>
      <c r="N117" s="39"/>
      <c r="O117" s="39"/>
      <c r="P117" s="39"/>
      <c r="Q117" s="39"/>
      <c r="R117" s="44"/>
      <c r="S117" s="43"/>
      <c r="T117" s="42"/>
      <c r="U117" s="42"/>
      <c r="V117" s="39"/>
    </row>
    <row r="118" spans="9:22">
      <c r="I118" s="39"/>
      <c r="J118" s="39"/>
      <c r="K118" s="39"/>
      <c r="L118" s="39"/>
      <c r="M118" s="39"/>
      <c r="N118" s="39"/>
      <c r="O118" s="39"/>
      <c r="P118" s="39"/>
      <c r="Q118" s="39"/>
      <c r="R118" s="44"/>
      <c r="S118" s="43"/>
      <c r="T118" s="42"/>
      <c r="U118" s="42"/>
      <c r="V118" s="39"/>
    </row>
    <row r="119" spans="9:22">
      <c r="I119" s="39"/>
      <c r="J119" s="39"/>
      <c r="K119" s="39"/>
      <c r="L119" s="39"/>
      <c r="M119" s="39"/>
      <c r="N119" s="39"/>
      <c r="O119" s="39"/>
      <c r="P119" s="39"/>
      <c r="Q119" s="39"/>
      <c r="R119" s="44"/>
      <c r="S119" s="43"/>
      <c r="T119" s="42"/>
      <c r="U119" s="42"/>
      <c r="V119" s="39"/>
    </row>
    <row r="120" spans="9:22">
      <c r="I120" s="39"/>
      <c r="J120" s="39"/>
      <c r="K120" s="39"/>
      <c r="L120" s="39"/>
      <c r="M120" s="39"/>
      <c r="N120" s="39"/>
      <c r="O120" s="39"/>
      <c r="P120" s="39"/>
      <c r="Q120" s="39"/>
      <c r="R120" s="44"/>
      <c r="S120" s="43"/>
      <c r="T120" s="42"/>
      <c r="U120" s="42"/>
      <c r="V120" s="39"/>
    </row>
    <row r="121" spans="9:22">
      <c r="I121" s="39"/>
      <c r="J121" s="39"/>
      <c r="K121" s="39"/>
      <c r="L121" s="39"/>
      <c r="M121" s="39"/>
      <c r="N121" s="39"/>
      <c r="O121" s="39"/>
      <c r="P121" s="39"/>
      <c r="Q121" s="39"/>
      <c r="R121" s="44"/>
      <c r="S121" s="43"/>
      <c r="T121" s="42"/>
      <c r="U121" s="42"/>
      <c r="V121" s="39"/>
    </row>
    <row r="122" spans="9:22">
      <c r="I122" s="39"/>
      <c r="J122" s="39"/>
      <c r="K122" s="39"/>
      <c r="L122" s="39"/>
      <c r="M122" s="39"/>
      <c r="N122" s="39"/>
      <c r="O122" s="39"/>
      <c r="P122" s="39"/>
      <c r="Q122" s="39"/>
      <c r="R122" s="44"/>
      <c r="S122" s="43"/>
      <c r="T122" s="42"/>
      <c r="U122" s="42"/>
      <c r="V122" s="39"/>
    </row>
    <row r="123" spans="9:22">
      <c r="I123" s="39"/>
      <c r="J123" s="39"/>
      <c r="K123" s="39"/>
      <c r="L123" s="39"/>
      <c r="M123" s="39"/>
      <c r="N123" s="39"/>
      <c r="O123" s="39"/>
      <c r="P123" s="39"/>
      <c r="Q123" s="39"/>
      <c r="R123" s="44"/>
      <c r="S123" s="43"/>
      <c r="T123" s="42"/>
      <c r="U123" s="42"/>
      <c r="V123" s="39"/>
    </row>
    <row r="124" spans="9:22">
      <c r="I124" s="39"/>
      <c r="J124" s="39"/>
      <c r="K124" s="39"/>
      <c r="L124" s="39"/>
      <c r="M124" s="39"/>
      <c r="N124" s="39"/>
      <c r="O124" s="39"/>
      <c r="P124" s="39"/>
      <c r="Q124" s="39"/>
      <c r="R124" s="44"/>
      <c r="S124" s="43"/>
      <c r="T124" s="42"/>
      <c r="U124" s="42"/>
      <c r="V124" s="39"/>
    </row>
    <row r="125" spans="9:22">
      <c r="I125" s="39"/>
      <c r="J125" s="39"/>
      <c r="K125" s="39"/>
      <c r="L125" s="39"/>
      <c r="M125" s="39"/>
      <c r="N125" s="39"/>
      <c r="O125" s="39"/>
      <c r="P125" s="39"/>
      <c r="Q125" s="39"/>
      <c r="R125" s="44"/>
      <c r="S125" s="43"/>
      <c r="T125" s="42"/>
      <c r="U125" s="42"/>
      <c r="V125" s="39"/>
    </row>
    <row r="126" spans="9:22">
      <c r="I126" s="39"/>
      <c r="J126" s="39"/>
      <c r="K126" s="39"/>
      <c r="L126" s="39"/>
      <c r="M126" s="39"/>
      <c r="N126" s="39"/>
      <c r="O126" s="39"/>
      <c r="P126" s="39"/>
      <c r="Q126" s="39"/>
      <c r="R126" s="44"/>
      <c r="S126" s="43"/>
      <c r="T126" s="42"/>
      <c r="U126" s="42"/>
      <c r="V126" s="39"/>
    </row>
    <row r="127" spans="9:22">
      <c r="I127" s="39"/>
      <c r="J127" s="39"/>
      <c r="K127" s="39"/>
      <c r="L127" s="39"/>
      <c r="M127" s="39"/>
      <c r="N127" s="39"/>
      <c r="O127" s="39"/>
      <c r="P127" s="39"/>
      <c r="Q127" s="39"/>
      <c r="R127" s="44"/>
      <c r="S127" s="43"/>
      <c r="T127" s="42"/>
      <c r="U127" s="42"/>
      <c r="V127" s="39"/>
    </row>
    <row r="128" spans="9:22">
      <c r="I128" s="39"/>
      <c r="J128" s="39"/>
      <c r="K128" s="39"/>
      <c r="L128" s="39"/>
      <c r="M128" s="39"/>
      <c r="N128" s="39"/>
      <c r="O128" s="39"/>
      <c r="P128" s="39"/>
      <c r="Q128" s="39"/>
      <c r="R128" s="44"/>
      <c r="S128" s="43"/>
      <c r="T128" s="42"/>
      <c r="U128" s="42"/>
      <c r="V128" s="39"/>
    </row>
    <row r="129" spans="9:22">
      <c r="I129" s="39"/>
      <c r="J129" s="39"/>
      <c r="K129" s="39"/>
      <c r="L129" s="39"/>
      <c r="M129" s="39"/>
      <c r="N129" s="39"/>
      <c r="O129" s="39"/>
      <c r="P129" s="39"/>
      <c r="Q129" s="39"/>
      <c r="R129" s="44"/>
      <c r="S129" s="43"/>
      <c r="T129" s="42"/>
      <c r="U129" s="42"/>
      <c r="V129" s="39"/>
    </row>
    <row r="130" spans="9:22">
      <c r="I130" s="39"/>
      <c r="J130" s="39"/>
      <c r="K130" s="39"/>
      <c r="L130" s="39"/>
      <c r="M130" s="39"/>
      <c r="N130" s="39"/>
      <c r="O130" s="39"/>
      <c r="P130" s="39"/>
      <c r="Q130" s="39"/>
      <c r="R130" s="44"/>
      <c r="S130" s="43"/>
      <c r="T130" s="42"/>
      <c r="U130" s="42"/>
      <c r="V130" s="39"/>
    </row>
    <row r="131" spans="9:22">
      <c r="I131" s="39"/>
      <c r="J131" s="39"/>
      <c r="K131" s="39"/>
      <c r="L131" s="39"/>
      <c r="M131" s="39"/>
      <c r="N131" s="39"/>
      <c r="O131" s="39"/>
      <c r="P131" s="39"/>
      <c r="Q131" s="39"/>
      <c r="R131" s="44"/>
      <c r="S131" s="43"/>
      <c r="T131" s="42"/>
      <c r="U131" s="42"/>
      <c r="V131" s="39"/>
    </row>
    <row r="132" spans="9:22">
      <c r="I132" s="39"/>
      <c r="J132" s="39"/>
      <c r="K132" s="39"/>
      <c r="L132" s="39"/>
      <c r="M132" s="39"/>
      <c r="N132" s="39"/>
      <c r="O132" s="39"/>
      <c r="P132" s="39"/>
      <c r="Q132" s="39"/>
      <c r="R132" s="44"/>
      <c r="S132" s="43"/>
      <c r="T132" s="42"/>
      <c r="U132" s="42"/>
      <c r="V132" s="39"/>
    </row>
    <row r="133" spans="9:22">
      <c r="I133" s="39"/>
      <c r="J133" s="39"/>
      <c r="K133" s="39"/>
      <c r="L133" s="39"/>
      <c r="M133" s="39"/>
      <c r="N133" s="39"/>
      <c r="O133" s="39"/>
      <c r="P133" s="39"/>
      <c r="Q133" s="39"/>
      <c r="R133" s="44"/>
      <c r="S133" s="43"/>
      <c r="T133" s="42"/>
      <c r="U133" s="42"/>
      <c r="V133" s="39"/>
    </row>
    <row r="134" spans="9:22">
      <c r="I134" s="39"/>
      <c r="J134" s="39"/>
      <c r="K134" s="39"/>
      <c r="L134" s="39"/>
      <c r="M134" s="39"/>
      <c r="N134" s="39"/>
      <c r="O134" s="39"/>
      <c r="P134" s="39"/>
      <c r="Q134" s="39"/>
      <c r="R134" s="44"/>
      <c r="S134" s="43"/>
      <c r="T134" s="42"/>
      <c r="U134" s="42"/>
      <c r="V134" s="39"/>
    </row>
    <row r="135" spans="9:22">
      <c r="I135" s="39"/>
      <c r="J135" s="39"/>
      <c r="K135" s="39"/>
      <c r="L135" s="39"/>
      <c r="M135" s="39"/>
      <c r="N135" s="39"/>
      <c r="O135" s="39"/>
      <c r="P135" s="39"/>
      <c r="Q135" s="39"/>
      <c r="R135" s="44"/>
      <c r="S135" s="43"/>
      <c r="T135" s="42"/>
      <c r="U135" s="42"/>
      <c r="V135" s="39"/>
    </row>
    <row r="136" spans="9:22">
      <c r="I136" s="39"/>
      <c r="J136" s="39"/>
      <c r="K136" s="39"/>
      <c r="L136" s="39"/>
      <c r="M136" s="39"/>
      <c r="N136" s="39"/>
      <c r="O136" s="39"/>
      <c r="P136" s="39"/>
      <c r="Q136" s="39"/>
      <c r="R136" s="44"/>
      <c r="S136" s="43"/>
      <c r="T136" s="42"/>
      <c r="U136" s="42"/>
      <c r="V136" s="39"/>
    </row>
    <row r="137" spans="9:22">
      <c r="I137" s="39"/>
      <c r="J137" s="39"/>
      <c r="K137" s="39"/>
      <c r="L137" s="39"/>
      <c r="M137" s="39"/>
      <c r="N137" s="39"/>
      <c r="O137" s="39"/>
      <c r="P137" s="39"/>
      <c r="Q137" s="39"/>
      <c r="R137" s="44"/>
      <c r="S137" s="43"/>
      <c r="T137" s="42"/>
      <c r="U137" s="42"/>
      <c r="V137" s="39"/>
    </row>
    <row r="138" spans="9:22">
      <c r="I138" s="39"/>
      <c r="J138" s="39"/>
      <c r="K138" s="39"/>
      <c r="L138" s="39"/>
      <c r="M138" s="39"/>
      <c r="N138" s="39"/>
      <c r="O138" s="39"/>
      <c r="P138" s="39"/>
      <c r="Q138" s="39"/>
      <c r="R138" s="44"/>
      <c r="S138" s="43"/>
      <c r="T138" s="42"/>
      <c r="U138" s="42"/>
      <c r="V138" s="39"/>
    </row>
    <row r="139" spans="9:22">
      <c r="I139" s="39"/>
      <c r="J139" s="39"/>
      <c r="K139" s="39"/>
      <c r="L139" s="39"/>
      <c r="M139" s="39"/>
      <c r="N139" s="39"/>
      <c r="O139" s="39"/>
      <c r="P139" s="39"/>
      <c r="Q139" s="39"/>
      <c r="R139" s="44"/>
      <c r="S139" s="43"/>
      <c r="T139" s="42"/>
      <c r="U139" s="42"/>
      <c r="V139" s="39"/>
    </row>
    <row r="140" spans="9:22">
      <c r="I140" s="39"/>
      <c r="J140" s="39"/>
      <c r="K140" s="39"/>
      <c r="L140" s="39"/>
      <c r="M140" s="39"/>
      <c r="N140" s="39"/>
      <c r="O140" s="39"/>
      <c r="P140" s="39"/>
      <c r="Q140" s="39"/>
      <c r="R140" s="44"/>
      <c r="S140" s="43"/>
      <c r="T140" s="42"/>
      <c r="U140" s="42"/>
      <c r="V140" s="39"/>
    </row>
    <row r="141" spans="9:22">
      <c r="I141" s="39"/>
      <c r="J141" s="39"/>
      <c r="K141" s="39"/>
      <c r="L141" s="39"/>
      <c r="M141" s="39"/>
      <c r="N141" s="39"/>
      <c r="O141" s="39"/>
      <c r="P141" s="39"/>
      <c r="Q141" s="39"/>
      <c r="R141" s="44"/>
      <c r="S141" s="43"/>
      <c r="T141" s="42"/>
      <c r="U141" s="42"/>
      <c r="V141" s="39"/>
    </row>
    <row r="142" spans="9:22">
      <c r="I142" s="39"/>
      <c r="J142" s="39"/>
      <c r="K142" s="39"/>
      <c r="L142" s="39"/>
      <c r="M142" s="39"/>
      <c r="N142" s="39"/>
      <c r="O142" s="39"/>
      <c r="P142" s="39"/>
      <c r="Q142" s="39"/>
      <c r="R142" s="44"/>
      <c r="S142" s="43"/>
      <c r="T142" s="42"/>
      <c r="U142" s="42"/>
      <c r="V142" s="39"/>
    </row>
    <row r="143" spans="9:22">
      <c r="I143" s="39"/>
      <c r="J143" s="39"/>
      <c r="K143" s="39"/>
      <c r="L143" s="39"/>
      <c r="M143" s="39"/>
      <c r="N143" s="39"/>
      <c r="O143" s="39"/>
      <c r="P143" s="39"/>
      <c r="Q143" s="39"/>
      <c r="R143" s="44"/>
      <c r="S143" s="43"/>
      <c r="T143" s="42"/>
      <c r="U143" s="42"/>
      <c r="V143" s="39"/>
    </row>
    <row r="144" spans="9:22">
      <c r="I144" s="39"/>
      <c r="J144" s="39"/>
      <c r="K144" s="39"/>
      <c r="L144" s="39"/>
      <c r="M144" s="39"/>
      <c r="N144" s="39"/>
      <c r="O144" s="39"/>
      <c r="P144" s="39"/>
      <c r="Q144" s="39"/>
      <c r="R144" s="44"/>
      <c r="S144" s="43"/>
      <c r="T144" s="42"/>
      <c r="U144" s="42"/>
      <c r="V144" s="39"/>
    </row>
    <row r="145" spans="9:22">
      <c r="I145" s="39"/>
      <c r="J145" s="39"/>
      <c r="K145" s="39"/>
      <c r="L145" s="39"/>
      <c r="M145" s="39"/>
      <c r="N145" s="39"/>
      <c r="O145" s="39"/>
      <c r="P145" s="39"/>
      <c r="Q145" s="39"/>
      <c r="R145" s="44"/>
      <c r="S145" s="43"/>
      <c r="T145" s="42"/>
      <c r="U145" s="42"/>
      <c r="V145" s="39"/>
    </row>
    <row r="146" spans="9:22">
      <c r="I146" s="39"/>
      <c r="J146" s="39"/>
      <c r="K146" s="39"/>
      <c r="L146" s="39"/>
      <c r="M146" s="39"/>
      <c r="N146" s="39"/>
      <c r="O146" s="39"/>
      <c r="P146" s="39"/>
      <c r="Q146" s="39"/>
      <c r="R146" s="44"/>
      <c r="S146" s="43"/>
      <c r="T146" s="42"/>
      <c r="U146" s="42"/>
      <c r="V146" s="39"/>
    </row>
    <row r="147" spans="9:22">
      <c r="I147" s="39"/>
      <c r="J147" s="39"/>
      <c r="K147" s="39"/>
      <c r="L147" s="39"/>
      <c r="M147" s="39"/>
      <c r="N147" s="39"/>
      <c r="O147" s="39"/>
      <c r="P147" s="39"/>
      <c r="Q147" s="39"/>
      <c r="R147" s="44"/>
      <c r="S147" s="43"/>
      <c r="T147" s="42"/>
      <c r="U147" s="42"/>
      <c r="V147" s="39"/>
    </row>
    <row r="148" spans="9:22">
      <c r="I148" s="39"/>
      <c r="J148" s="39"/>
      <c r="K148" s="39"/>
      <c r="L148" s="39"/>
      <c r="M148" s="39"/>
      <c r="N148" s="39"/>
      <c r="O148" s="39"/>
      <c r="P148" s="39"/>
      <c r="Q148" s="39"/>
      <c r="R148" s="44"/>
      <c r="S148" s="43"/>
      <c r="T148" s="42"/>
      <c r="U148" s="42"/>
      <c r="V148" s="39"/>
    </row>
    <row r="149" spans="9:22">
      <c r="I149" s="39"/>
      <c r="J149" s="39"/>
      <c r="K149" s="39"/>
      <c r="L149" s="39"/>
      <c r="M149" s="39"/>
      <c r="N149" s="39"/>
      <c r="O149" s="39"/>
      <c r="P149" s="39"/>
      <c r="Q149" s="39"/>
      <c r="R149" s="44"/>
      <c r="S149" s="43"/>
      <c r="T149" s="42"/>
      <c r="U149" s="42"/>
      <c r="V149" s="39"/>
    </row>
    <row r="150" spans="9:22">
      <c r="I150" s="39"/>
      <c r="J150" s="39"/>
      <c r="K150" s="39"/>
      <c r="L150" s="39"/>
      <c r="M150" s="39"/>
      <c r="N150" s="39"/>
      <c r="O150" s="39"/>
      <c r="P150" s="39"/>
      <c r="Q150" s="39"/>
      <c r="R150" s="44"/>
      <c r="S150" s="43"/>
      <c r="T150" s="42"/>
      <c r="U150" s="42"/>
      <c r="V150" s="39"/>
    </row>
    <row r="151" spans="9:22">
      <c r="I151" s="39"/>
      <c r="J151" s="39"/>
      <c r="K151" s="39"/>
      <c r="L151" s="39"/>
      <c r="M151" s="39"/>
      <c r="N151" s="39"/>
      <c r="O151" s="39"/>
      <c r="P151" s="39"/>
      <c r="Q151" s="39"/>
      <c r="R151" s="44"/>
      <c r="S151" s="43"/>
      <c r="T151" s="42"/>
      <c r="U151" s="42"/>
      <c r="V151" s="39"/>
    </row>
    <row r="152" spans="9:22">
      <c r="I152" s="39"/>
      <c r="J152" s="39"/>
      <c r="K152" s="39"/>
      <c r="L152" s="39"/>
      <c r="M152" s="39"/>
      <c r="N152" s="39"/>
      <c r="O152" s="39"/>
      <c r="P152" s="39"/>
      <c r="Q152" s="39"/>
      <c r="R152" s="39"/>
      <c r="S152" s="38"/>
      <c r="T152" s="37"/>
      <c r="U152" s="36"/>
      <c r="V152" s="35"/>
    </row>
  </sheetData>
  <mergeCells count="3">
    <mergeCell ref="A25:F25"/>
    <mergeCell ref="A27:C27"/>
    <mergeCell ref="A32:C32"/>
  </mergeCells>
  <hyperlinks>
    <hyperlink ref="A32:C32" location="'ВЫБОР РАЙОНА'!A1" display="Назад к выбору района" xr:uid="{00000000-0004-0000-10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18</vt:i4>
      </vt:variant>
    </vt:vector>
  </HeadingPairs>
  <TitlesOfParts>
    <vt:vector size="18" baseType="lpstr">
      <vt:lpstr>ВЫБОР РАЙОНА</vt:lpstr>
      <vt:lpstr>Красносельский р-н</vt:lpstr>
      <vt:lpstr>Красное Село</vt:lpstr>
      <vt:lpstr>Калининский р-н</vt:lpstr>
      <vt:lpstr>Кировский р-н</vt:lpstr>
      <vt:lpstr>Центральный р-н</vt:lpstr>
      <vt:lpstr>Выборгский р-н</vt:lpstr>
      <vt:lpstr>Фрунзенский р-н</vt:lpstr>
      <vt:lpstr>Московский р-н</vt:lpstr>
      <vt:lpstr>Приморский р-н</vt:lpstr>
      <vt:lpstr>Петроградский </vt:lpstr>
      <vt:lpstr>Невский р-н</vt:lpstr>
      <vt:lpstr>Красногвардейский р-н</vt:lpstr>
      <vt:lpstr>Василеостровский</vt:lpstr>
      <vt:lpstr>Адмиралтейский</vt:lpstr>
      <vt:lpstr>Курортный</vt:lpstr>
      <vt:lpstr>Мурино</vt:lpstr>
      <vt:lpstr>Кудрово</vt:lpstr>
    </vt:vector>
  </TitlesOfParts>
  <Company>SPecialiST RePack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User</cp:lastModifiedBy>
  <cp:lastPrinted>2023-01-19T10:45:51Z</cp:lastPrinted>
  <dcterms:created xsi:type="dcterms:W3CDTF">2021-10-26T11:10:59Z</dcterms:created>
  <dcterms:modified xsi:type="dcterms:W3CDTF">2025-06-13T14:51:56Z</dcterms:modified>
</cp:coreProperties>
</file>