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008"/>
  <workbookPr/>
  <mc:AlternateContent xmlns:mc="http://schemas.openxmlformats.org/markup-compatibility/2006">
    <mc:Choice Requires="x15">
      <x15ac:absPath xmlns:x15ac="http://schemas.microsoft.com/office/spreadsheetml/2010/11/ac" url="/Users/maksimazaran/Downloads/"/>
    </mc:Choice>
  </mc:AlternateContent>
  <xr:revisionPtr revIDLastSave="0" documentId="8_{868C524A-0886-5A4B-9799-350A0B515C2C}" xr6:coauthVersionLast="47" xr6:coauthVersionMax="47" xr10:uidLastSave="{00000000-0000-0000-0000-000000000000}"/>
  <bookViews>
    <workbookView xWindow="420" yWindow="1040" windowWidth="24340" windowHeight="14980" tabRatio="900" firstSheet="9" activeTab="15" xr2:uid="{00000000-000D-0000-FFFF-FFFF00000000}"/>
  </bookViews>
  <sheets>
    <sheet name="ВЫБОР РАЙОНА" sheetId="1" r:id="rId1"/>
    <sheet name="Красносельский р-н" sheetId="4" r:id="rId2"/>
    <sheet name="Калининский р-н" sheetId="6" r:id="rId3"/>
    <sheet name="Кировский р-н" sheetId="7" r:id="rId4"/>
    <sheet name="Центральный р-н" sheetId="15" r:id="rId5"/>
    <sheet name="Выборгский р-н" sheetId="3" r:id="rId6"/>
    <sheet name="Фрунзенский р-н" sheetId="8" r:id="rId7"/>
    <sheet name="Московский р-н" sheetId="10" r:id="rId8"/>
    <sheet name="Приморский р-н" sheetId="9" r:id="rId9"/>
    <sheet name="Петроградский " sheetId="24" r:id="rId10"/>
    <sheet name="Невский р-н" sheetId="11" r:id="rId11"/>
    <sheet name="Красногвардейский р-н" sheetId="14" r:id="rId12"/>
    <sheet name="Рыбацкое" sheetId="13" r:id="rId13"/>
    <sheet name="Василеостровский" sheetId="25" r:id="rId14"/>
    <sheet name="Мурино" sheetId="23" r:id="rId15"/>
    <sheet name="Кудрово" sheetId="22" r:id="rId16"/>
  </sheets>
  <definedNames>
    <definedName name="_xlnm._FilterDatabase" localSheetId="5" hidden="1">'Выборгский р-н'!#REF!</definedName>
    <definedName name="_xlnm._FilterDatabase" localSheetId="2" hidden="1">'Калининский р-н'!$P$19:$U$19</definedName>
    <definedName name="_xlnm._FilterDatabase" localSheetId="3" hidden="1">'Кировский р-н'!#REF!</definedName>
    <definedName name="_xlnm._FilterDatabase" localSheetId="11" hidden="1">'Красногвардейский р-н'!$I$1:$N$1</definedName>
    <definedName name="_xlnm._FilterDatabase" localSheetId="1" hidden="1">'Красносельский р-н'!$O$19:$T$19</definedName>
    <definedName name="_xlnm._FilterDatabase" localSheetId="15" hidden="1">Кудрово!$Q$1:$V$1</definedName>
    <definedName name="_xlnm._FilterDatabase" localSheetId="7" hidden="1">'Московский р-н'!$P$32:$U$32</definedName>
    <definedName name="_xlnm._FilterDatabase" localSheetId="14" hidden="1">Мурино!$Q$1:$V$1</definedName>
    <definedName name="_xlnm._FilterDatabase" localSheetId="10" hidden="1">'Невский р-н'!#REF!</definedName>
    <definedName name="_xlnm._FilterDatabase" localSheetId="8" hidden="1">'Приморский р-н'!$P$15:$U$15</definedName>
    <definedName name="_xlnm._FilterDatabase" localSheetId="12" hidden="1">Рыбацкое!$I$1:$N$1</definedName>
    <definedName name="_xlnm._FilterDatabase" localSheetId="6" hidden="1">'Фрунзенский р-н'!$P$77:$U$77</definedName>
    <definedName name="_xlnm._FilterDatabase" localSheetId="4" hidden="1">'Центральный р-н'!$P$1:$U$1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69" i="9" l="1"/>
  <c r="C70" i="9" s="1"/>
  <c r="D69" i="9" l="1"/>
  <c r="D70" i="9" s="1"/>
  <c r="C42" i="3"/>
  <c r="F41" i="3"/>
  <c r="F42" i="3" s="1"/>
  <c r="S63" i="4"/>
  <c r="T49" i="3"/>
  <c r="C36" i="3" s="1"/>
  <c r="U48" i="3"/>
  <c r="U47" i="3"/>
  <c r="U46" i="3"/>
  <c r="U45" i="3"/>
  <c r="D56" i="9"/>
  <c r="U120" i="15"/>
  <c r="L5" i="25"/>
  <c r="D41" i="3" l="1"/>
  <c r="D42" i="3" s="1"/>
  <c r="E41" i="3"/>
  <c r="E42" i="3" s="1"/>
  <c r="N10" i="9"/>
  <c r="M10" i="9"/>
  <c r="C51" i="9" s="1"/>
  <c r="N5" i="3"/>
  <c r="M5" i="3"/>
  <c r="D51" i="9" l="1"/>
  <c r="L35" i="25"/>
  <c r="C38" i="25" s="1"/>
  <c r="E38" i="25" s="1"/>
  <c r="M34" i="25"/>
  <c r="M33" i="25"/>
  <c r="M32" i="25"/>
  <c r="M31" i="25"/>
  <c r="M30" i="25"/>
  <c r="M29" i="25"/>
  <c r="M28" i="25"/>
  <c r="M27" i="25"/>
  <c r="M26" i="25"/>
  <c r="M25" i="25"/>
  <c r="M24" i="25"/>
  <c r="M23" i="25"/>
  <c r="M22" i="25"/>
  <c r="M21" i="25"/>
  <c r="M20" i="25"/>
  <c r="M19" i="25"/>
  <c r="M18" i="25"/>
  <c r="M17" i="25"/>
  <c r="M16" i="25"/>
  <c r="M15" i="25"/>
  <c r="M14" i="25"/>
  <c r="M13" i="25"/>
  <c r="M12" i="25"/>
  <c r="D38" i="25" l="1"/>
  <c r="D39" i="25" s="1"/>
  <c r="E39" i="25"/>
  <c r="C39" i="25"/>
  <c r="F38" i="25"/>
  <c r="F39" i="25" l="1"/>
  <c r="C33" i="14" l="1"/>
  <c r="F33" i="14" s="1"/>
  <c r="F34" i="14" s="1"/>
  <c r="O10" i="23"/>
  <c r="N10" i="23"/>
  <c r="C28" i="23" s="1"/>
  <c r="T54" i="4"/>
  <c r="C36" i="7"/>
  <c r="D36" i="7" s="1"/>
  <c r="D37" i="7" s="1"/>
  <c r="N4" i="8"/>
  <c r="M4" i="8"/>
  <c r="C48" i="8" s="1"/>
  <c r="N59" i="9"/>
  <c r="M59" i="9"/>
  <c r="C46" i="9" s="1"/>
  <c r="C47" i="9" s="1"/>
  <c r="N9" i="3"/>
  <c r="M9" i="3"/>
  <c r="C47" i="3" s="1"/>
  <c r="C48" i="3" s="1"/>
  <c r="M12" i="4"/>
  <c r="L12" i="4"/>
  <c r="C41" i="4" s="1"/>
  <c r="E41" i="4" s="1"/>
  <c r="E42" i="4" s="1"/>
  <c r="N52" i="9"/>
  <c r="M52" i="9"/>
  <c r="C39" i="9" s="1"/>
  <c r="D39" i="9" s="1"/>
  <c r="L53" i="4"/>
  <c r="C27" i="4" s="1"/>
  <c r="M52" i="4"/>
  <c r="M51" i="4"/>
  <c r="M50" i="4"/>
  <c r="M49" i="4"/>
  <c r="M48" i="4"/>
  <c r="M47" i="4"/>
  <c r="M46" i="4"/>
  <c r="M45" i="4"/>
  <c r="M44" i="4"/>
  <c r="M43" i="4"/>
  <c r="M42" i="4"/>
  <c r="M41" i="4"/>
  <c r="M40" i="4"/>
  <c r="M39" i="4"/>
  <c r="M38" i="4"/>
  <c r="M37" i="4"/>
  <c r="M36" i="4"/>
  <c r="M35" i="4"/>
  <c r="M34" i="4"/>
  <c r="M33" i="4"/>
  <c r="M32" i="4"/>
  <c r="M31" i="4"/>
  <c r="D28" i="23" l="1"/>
  <c r="F28" i="23"/>
  <c r="E28" i="23"/>
  <c r="E33" i="14"/>
  <c r="E34" i="14" s="1"/>
  <c r="D33" i="14"/>
  <c r="D34" i="14" s="1"/>
  <c r="C34" i="14"/>
  <c r="E48" i="8"/>
  <c r="E49" i="8" s="1"/>
  <c r="F48" i="8"/>
  <c r="F49" i="8" s="1"/>
  <c r="D48" i="8"/>
  <c r="D49" i="8" s="1"/>
  <c r="E46" i="9"/>
  <c r="E47" i="9" s="1"/>
  <c r="D46" i="9"/>
  <c r="D47" i="9" s="1"/>
  <c r="E36" i="7"/>
  <c r="E37" i="7" s="1"/>
  <c r="F36" i="7"/>
  <c r="F37" i="7" s="1"/>
  <c r="C37" i="7"/>
  <c r="C49" i="8"/>
  <c r="D47" i="3"/>
  <c r="C42" i="4"/>
  <c r="D41" i="4"/>
  <c r="D42" i="4" s="1"/>
  <c r="F39" i="9"/>
  <c r="E39" i="9"/>
  <c r="M53" i="4"/>
  <c r="N10" i="7"/>
  <c r="N11" i="7"/>
  <c r="N12" i="7"/>
  <c r="N13" i="7"/>
  <c r="N14" i="7"/>
  <c r="N15" i="7"/>
  <c r="N16" i="7"/>
  <c r="N17" i="7"/>
  <c r="N18" i="7"/>
  <c r="N19" i="7"/>
  <c r="N20" i="7"/>
  <c r="N21" i="7"/>
  <c r="N22" i="7"/>
  <c r="N23" i="7"/>
  <c r="N24" i="7"/>
  <c r="N25" i="7"/>
  <c r="N26" i="7"/>
  <c r="N27" i="7"/>
  <c r="N28" i="7"/>
  <c r="N29" i="7"/>
  <c r="N30" i="7"/>
  <c r="N31" i="7"/>
  <c r="N32" i="7"/>
  <c r="N33" i="7"/>
  <c r="N34" i="7"/>
  <c r="N35" i="7"/>
  <c r="N36" i="7"/>
  <c r="N37" i="7"/>
  <c r="N38" i="7"/>
  <c r="N39" i="7"/>
  <c r="N40" i="7"/>
  <c r="N41" i="7"/>
  <c r="N42" i="7"/>
  <c r="N43" i="7"/>
  <c r="N44" i="7"/>
  <c r="N45" i="7"/>
  <c r="N46" i="7"/>
  <c r="N47" i="7"/>
  <c r="N48" i="7"/>
  <c r="N49" i="7"/>
  <c r="N50" i="7"/>
  <c r="N51" i="7"/>
  <c r="N52" i="7"/>
  <c r="N53" i="7"/>
  <c r="C45" i="6"/>
  <c r="D46" i="3"/>
  <c r="D44" i="6"/>
  <c r="D45" i="6" s="1"/>
  <c r="N18" i="9"/>
  <c r="M18" i="9"/>
  <c r="C53" i="9" s="1"/>
  <c r="C31" i="24"/>
  <c r="M96" i="7"/>
  <c r="T72" i="11" l="1"/>
  <c r="M32" i="11"/>
  <c r="C27" i="11" s="1"/>
  <c r="M61" i="11"/>
  <c r="C30" i="11" s="1"/>
  <c r="N28" i="11"/>
  <c r="N27" i="11"/>
  <c r="E30" i="11" l="1"/>
  <c r="F30" i="11"/>
  <c r="M4" i="4" l="1"/>
  <c r="M8" i="4"/>
  <c r="M9" i="25"/>
  <c r="M5" i="25"/>
  <c r="N38" i="9"/>
  <c r="M38" i="9"/>
  <c r="C64" i="9" s="1"/>
  <c r="D64" i="9" s="1"/>
  <c r="L8" i="4" l="1"/>
  <c r="C36" i="4" s="1"/>
  <c r="C63" i="9" l="1"/>
  <c r="C65" i="9" s="1"/>
  <c r="C58" i="9"/>
  <c r="C57" i="9"/>
  <c r="C55" i="9"/>
  <c r="C54" i="9"/>
  <c r="C52" i="9"/>
  <c r="C59" i="9" l="1"/>
  <c r="C36" i="24"/>
  <c r="C37" i="24" s="1"/>
  <c r="C30" i="24"/>
  <c r="C32" i="24" s="1"/>
  <c r="C45" i="10"/>
  <c r="B39" i="24" l="1"/>
  <c r="C46" i="10"/>
  <c r="L9" i="25"/>
  <c r="C32" i="25" s="1"/>
  <c r="D32" i="25" s="1"/>
  <c r="C31" i="25"/>
  <c r="D31" i="25" l="1"/>
  <c r="D33" i="25" s="1"/>
  <c r="C33" i="25"/>
  <c r="B41" i="25" s="1"/>
  <c r="H19" i="1" s="1"/>
  <c r="D36" i="24"/>
  <c r="D37" i="24" s="1"/>
  <c r="D31" i="24"/>
  <c r="D30" i="24"/>
  <c r="D29" i="24"/>
  <c r="H18" i="1" l="1"/>
  <c r="D32" i="24"/>
  <c r="N19" i="6"/>
  <c r="N14" i="6"/>
  <c r="D63" i="9"/>
  <c r="D52" i="9"/>
  <c r="D53" i="9"/>
  <c r="D54" i="9"/>
  <c r="D55" i="9"/>
  <c r="D57" i="9"/>
  <c r="D58" i="9"/>
  <c r="D59" i="9" l="1"/>
  <c r="D65" i="9"/>
  <c r="D45" i="10"/>
  <c r="D46" i="10" s="1"/>
  <c r="L4" i="4" l="1"/>
  <c r="C35" i="4" s="1"/>
  <c r="C37" i="4" s="1"/>
  <c r="L28" i="4"/>
  <c r="N48" i="9" l="1"/>
  <c r="M48" i="9"/>
  <c r="C42" i="9" s="1"/>
  <c r="N8" i="6"/>
  <c r="M8" i="6"/>
  <c r="C39" i="6" s="1"/>
  <c r="N5" i="11"/>
  <c r="M5" i="11"/>
  <c r="C33" i="11" s="1"/>
  <c r="N42" i="9"/>
  <c r="M42" i="9"/>
  <c r="C38" i="9" s="1"/>
  <c r="C40" i="9" s="1"/>
  <c r="N13" i="10"/>
  <c r="M13" i="10"/>
  <c r="C40" i="10" s="1"/>
  <c r="N8" i="10"/>
  <c r="M8" i="10"/>
  <c r="C39" i="10" s="1"/>
  <c r="N16" i="8"/>
  <c r="M16" i="8"/>
  <c r="C45" i="8" s="1"/>
  <c r="N11" i="6"/>
  <c r="M11" i="6"/>
  <c r="C36" i="6" s="1"/>
  <c r="E35" i="4"/>
  <c r="D35" i="4"/>
  <c r="M97" i="10"/>
  <c r="N96" i="10"/>
  <c r="C32" i="7"/>
  <c r="T114" i="8"/>
  <c r="U113" i="8"/>
  <c r="U112" i="8"/>
  <c r="U111" i="8"/>
  <c r="U110" i="8"/>
  <c r="T39" i="8"/>
  <c r="U38" i="8"/>
  <c r="U37" i="8"/>
  <c r="U36" i="8"/>
  <c r="U35" i="8"/>
  <c r="U34" i="8"/>
  <c r="U33" i="8"/>
  <c r="U72" i="8"/>
  <c r="U73" i="8"/>
  <c r="U74" i="8"/>
  <c r="U71" i="8"/>
  <c r="U70" i="8"/>
  <c r="U69" i="8"/>
  <c r="T75" i="8"/>
  <c r="M84" i="8"/>
  <c r="N83" i="8"/>
  <c r="N82" i="8"/>
  <c r="N81" i="8"/>
  <c r="N80" i="8"/>
  <c r="N67" i="3"/>
  <c r="D42" i="9" l="1"/>
  <c r="D43" i="9" s="1"/>
  <c r="C43" i="9"/>
  <c r="D36" i="6"/>
  <c r="D37" i="6" s="1"/>
  <c r="F36" i="6"/>
  <c r="D40" i="10"/>
  <c r="E40" i="10"/>
  <c r="F40" i="10"/>
  <c r="D39" i="10"/>
  <c r="E39" i="10"/>
  <c r="F39" i="10"/>
  <c r="F45" i="8"/>
  <c r="E45" i="8"/>
  <c r="E46" i="8" s="1"/>
  <c r="D45" i="8"/>
  <c r="F42" i="9"/>
  <c r="F43" i="9" s="1"/>
  <c r="E42" i="9"/>
  <c r="E43" i="9" s="1"/>
  <c r="C40" i="6"/>
  <c r="F39" i="6"/>
  <c r="F40" i="6" s="1"/>
  <c r="D39" i="6"/>
  <c r="D40" i="6" s="1"/>
  <c r="E39" i="6"/>
  <c r="E40" i="6" s="1"/>
  <c r="C37" i="6"/>
  <c r="C41" i="10"/>
  <c r="M78" i="6"/>
  <c r="U75" i="9"/>
  <c r="T64" i="15"/>
  <c r="M79" i="15"/>
  <c r="F41" i="10" l="1"/>
  <c r="D41" i="10"/>
  <c r="E41" i="10"/>
  <c r="T21" i="4"/>
  <c r="T22" i="4"/>
  <c r="T23" i="4"/>
  <c r="T24" i="4"/>
  <c r="T25" i="4"/>
  <c r="T26" i="4"/>
  <c r="T27" i="4"/>
  <c r="T28" i="4"/>
  <c r="T29" i="4"/>
  <c r="T30" i="4"/>
  <c r="T31" i="4"/>
  <c r="T32" i="4"/>
  <c r="T33" i="4"/>
  <c r="T34" i="4"/>
  <c r="T35" i="4"/>
  <c r="T36" i="4"/>
  <c r="T37" i="4"/>
  <c r="T38" i="4"/>
  <c r="T39" i="4"/>
  <c r="T40" i="4"/>
  <c r="T41" i="4"/>
  <c r="T42" i="4"/>
  <c r="T43" i="4"/>
  <c r="T44" i="4"/>
  <c r="T45" i="4"/>
  <c r="T46" i="4"/>
  <c r="T47" i="4"/>
  <c r="T48" i="4"/>
  <c r="T49" i="4"/>
  <c r="T50" i="4"/>
  <c r="T51" i="4"/>
  <c r="T52" i="4"/>
  <c r="T53" i="4"/>
  <c r="T55" i="4"/>
  <c r="T56" i="4"/>
  <c r="T57" i="4"/>
  <c r="T58" i="4"/>
  <c r="T59" i="4"/>
  <c r="T60" i="4"/>
  <c r="T61" i="4"/>
  <c r="T62" i="4"/>
  <c r="T20" i="4"/>
  <c r="T3" i="4"/>
  <c r="T4" i="4"/>
  <c r="T5" i="4"/>
  <c r="T6" i="4"/>
  <c r="T7" i="4"/>
  <c r="T8" i="4"/>
  <c r="T9" i="4"/>
  <c r="T10" i="4"/>
  <c r="T11" i="4"/>
  <c r="T12" i="4"/>
  <c r="T13" i="4"/>
  <c r="T14" i="4"/>
  <c r="T15" i="4"/>
  <c r="T16" i="4"/>
  <c r="T2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56" i="4"/>
  <c r="M16" i="4"/>
  <c r="M17" i="4"/>
  <c r="M18" i="4"/>
  <c r="M19" i="4"/>
  <c r="M20" i="4"/>
  <c r="M21" i="4"/>
  <c r="M22" i="4"/>
  <c r="M23" i="4"/>
  <c r="M24" i="4"/>
  <c r="M25" i="4"/>
  <c r="M26" i="4"/>
  <c r="M27" i="4"/>
  <c r="M15" i="4"/>
  <c r="N51" i="6"/>
  <c r="N39" i="6"/>
  <c r="U31" i="6"/>
  <c r="M41" i="6"/>
  <c r="C29" i="6" s="1"/>
  <c r="T71" i="6"/>
  <c r="U70" i="6"/>
  <c r="U109" i="8"/>
  <c r="T17" i="4" l="1"/>
  <c r="T63" i="4"/>
  <c r="M79" i="4"/>
  <c r="M28" i="4"/>
  <c r="F29" i="6"/>
  <c r="T26" i="6"/>
  <c r="U25" i="6"/>
  <c r="C33" i="6" l="1"/>
  <c r="F33" i="6" s="1"/>
  <c r="U69" i="6"/>
  <c r="U68" i="6"/>
  <c r="U67" i="6"/>
  <c r="U66" i="6"/>
  <c r="U65" i="6"/>
  <c r="U64" i="6"/>
  <c r="U63" i="6"/>
  <c r="U62" i="6"/>
  <c r="U61" i="6"/>
  <c r="U60" i="6"/>
  <c r="U59" i="6"/>
  <c r="U58" i="6"/>
  <c r="U57" i="6"/>
  <c r="U56" i="6"/>
  <c r="U55" i="6"/>
  <c r="U54" i="6"/>
  <c r="U53" i="6"/>
  <c r="U52" i="6"/>
  <c r="U51" i="6"/>
  <c r="U50" i="6"/>
  <c r="U49" i="6"/>
  <c r="U48" i="6"/>
  <c r="U47" i="6"/>
  <c r="U46" i="6"/>
  <c r="U45" i="6"/>
  <c r="U44" i="6"/>
  <c r="U43" i="6"/>
  <c r="U42" i="6"/>
  <c r="U41" i="6"/>
  <c r="U40" i="6"/>
  <c r="U39" i="6"/>
  <c r="U38" i="6"/>
  <c r="U37" i="6"/>
  <c r="U36" i="6"/>
  <c r="U35" i="6"/>
  <c r="U34" i="6"/>
  <c r="U33" i="6"/>
  <c r="U32" i="6"/>
  <c r="U30" i="6"/>
  <c r="U29" i="6"/>
  <c r="C32" i="6"/>
  <c r="F32" i="6" s="1"/>
  <c r="U24" i="6"/>
  <c r="U23" i="6"/>
  <c r="U22" i="6"/>
  <c r="U21" i="6"/>
  <c r="U20" i="6"/>
  <c r="U19" i="6"/>
  <c r="U18" i="6"/>
  <c r="U17" i="6"/>
  <c r="U16" i="6"/>
  <c r="U15" i="6"/>
  <c r="U14" i="6"/>
  <c r="U13" i="6"/>
  <c r="U12" i="6"/>
  <c r="U11" i="6"/>
  <c r="U10" i="6"/>
  <c r="U9" i="6"/>
  <c r="U8" i="6"/>
  <c r="U7" i="6"/>
  <c r="U6" i="6"/>
  <c r="U5" i="6"/>
  <c r="U4" i="6"/>
  <c r="U3" i="6"/>
  <c r="U2" i="6"/>
  <c r="U26" i="6" l="1"/>
  <c r="U71" i="6"/>
  <c r="M106" i="6"/>
  <c r="N4" i="23" l="1"/>
  <c r="C27" i="23" s="1"/>
  <c r="C29" i="23" s="1"/>
  <c r="O4" i="23"/>
  <c r="F27" i="23" l="1"/>
  <c r="F29" i="23" s="1"/>
  <c r="D27" i="23"/>
  <c r="D29" i="23" s="1"/>
  <c r="E27" i="23"/>
  <c r="E29" i="23" s="1"/>
  <c r="H21" i="1"/>
  <c r="N4" i="22"/>
  <c r="C28" i="22" s="1"/>
  <c r="O4" i="22"/>
  <c r="D28" i="22" l="1"/>
  <c r="D29" i="22" s="1"/>
  <c r="E28" i="22"/>
  <c r="E29" i="22" s="1"/>
  <c r="F28" i="22"/>
  <c r="F29" i="22" s="1"/>
  <c r="C29" i="22"/>
  <c r="H20" i="1" s="1"/>
  <c r="N2" i="15" l="1"/>
  <c r="U2" i="15"/>
  <c r="N3" i="15"/>
  <c r="U3" i="15"/>
  <c r="N4" i="15"/>
  <c r="U4" i="15"/>
  <c r="N5" i="15"/>
  <c r="U5" i="15"/>
  <c r="N6" i="15"/>
  <c r="U6" i="15"/>
  <c r="N7" i="15"/>
  <c r="U7" i="15"/>
  <c r="N8" i="15"/>
  <c r="U8" i="15"/>
  <c r="N9" i="15"/>
  <c r="U9" i="15"/>
  <c r="N10" i="15"/>
  <c r="U10" i="15"/>
  <c r="N11" i="15"/>
  <c r="U11" i="15"/>
  <c r="N12" i="15"/>
  <c r="U12" i="15"/>
  <c r="N13" i="15"/>
  <c r="U13" i="15"/>
  <c r="N14" i="15"/>
  <c r="U14" i="15"/>
  <c r="N15" i="15"/>
  <c r="U15" i="15"/>
  <c r="N16" i="15"/>
  <c r="U16" i="15"/>
  <c r="N17" i="15"/>
  <c r="N18" i="15"/>
  <c r="U17" i="15"/>
  <c r="N19" i="15"/>
  <c r="U18" i="15"/>
  <c r="N20" i="15"/>
  <c r="U19" i="15"/>
  <c r="N21" i="15"/>
  <c r="U20" i="15"/>
  <c r="N22" i="15"/>
  <c r="U21" i="15"/>
  <c r="N23" i="15"/>
  <c r="U22" i="15"/>
  <c r="N24" i="15"/>
  <c r="U23" i="15"/>
  <c r="U24" i="15"/>
  <c r="N25" i="15"/>
  <c r="U25" i="15"/>
  <c r="N26" i="15"/>
  <c r="U26" i="15"/>
  <c r="N27" i="15"/>
  <c r="U27" i="15"/>
  <c r="N28" i="15"/>
  <c r="U28" i="15"/>
  <c r="N29" i="15"/>
  <c r="U29" i="15"/>
  <c r="N30" i="15"/>
  <c r="U30" i="15"/>
  <c r="N31" i="15"/>
  <c r="U31" i="15"/>
  <c r="N32" i="15"/>
  <c r="U32" i="15"/>
  <c r="N33" i="15"/>
  <c r="U33" i="15"/>
  <c r="N34" i="15"/>
  <c r="U34" i="15"/>
  <c r="N35" i="15"/>
  <c r="U35" i="15"/>
  <c r="N36" i="15"/>
  <c r="U36" i="15"/>
  <c r="N37" i="15"/>
  <c r="U37" i="15"/>
  <c r="N38" i="15"/>
  <c r="U38" i="15"/>
  <c r="N39" i="15"/>
  <c r="U39" i="15"/>
  <c r="N40" i="15"/>
  <c r="U40" i="15"/>
  <c r="N41" i="15"/>
  <c r="U41" i="15"/>
  <c r="N42" i="15"/>
  <c r="U42" i="15"/>
  <c r="N43" i="15"/>
  <c r="U43" i="15"/>
  <c r="N44" i="15"/>
  <c r="U44" i="15"/>
  <c r="N45" i="15"/>
  <c r="U45" i="15"/>
  <c r="N46" i="15"/>
  <c r="U46" i="15"/>
  <c r="N47" i="15"/>
  <c r="U47" i="15"/>
  <c r="N48" i="15"/>
  <c r="U48" i="15"/>
  <c r="N49" i="15"/>
  <c r="N50" i="15"/>
  <c r="U49" i="15"/>
  <c r="N51" i="15"/>
  <c r="U50" i="15"/>
  <c r="N52" i="15"/>
  <c r="U51" i="15"/>
  <c r="N53" i="15"/>
  <c r="U52" i="15"/>
  <c r="N54" i="15"/>
  <c r="U53" i="15"/>
  <c r="N55" i="15"/>
  <c r="U54" i="15"/>
  <c r="N56" i="15"/>
  <c r="U55" i="15"/>
  <c r="N57" i="15"/>
  <c r="U56" i="15"/>
  <c r="N58" i="15"/>
  <c r="U57" i="15"/>
  <c r="N59" i="15"/>
  <c r="U58" i="15"/>
  <c r="U59" i="15"/>
  <c r="N60" i="15"/>
  <c r="U60" i="15"/>
  <c r="N61" i="15"/>
  <c r="U61" i="15"/>
  <c r="N62" i="15"/>
  <c r="U62" i="15"/>
  <c r="N63" i="15"/>
  <c r="U63" i="15"/>
  <c r="N64" i="15"/>
  <c r="C30" i="15"/>
  <c r="N65" i="15"/>
  <c r="N66" i="15"/>
  <c r="N67" i="15"/>
  <c r="U67" i="15"/>
  <c r="N68" i="15"/>
  <c r="U68" i="15"/>
  <c r="N69" i="15"/>
  <c r="U69" i="15"/>
  <c r="N70" i="15"/>
  <c r="U70" i="15"/>
  <c r="N71" i="15"/>
  <c r="U71" i="15"/>
  <c r="N72" i="15"/>
  <c r="U72" i="15"/>
  <c r="N73" i="15"/>
  <c r="U73" i="15"/>
  <c r="N74" i="15"/>
  <c r="U74" i="15"/>
  <c r="N75" i="15"/>
  <c r="U75" i="15"/>
  <c r="N76" i="15"/>
  <c r="U76" i="15"/>
  <c r="N77" i="15"/>
  <c r="N78" i="15"/>
  <c r="U77" i="15"/>
  <c r="C29" i="15"/>
  <c r="U78" i="15"/>
  <c r="U79" i="15"/>
  <c r="U80" i="15"/>
  <c r="U81" i="15"/>
  <c r="U82" i="15"/>
  <c r="U83" i="15"/>
  <c r="U84" i="15"/>
  <c r="U85" i="15"/>
  <c r="U86" i="15"/>
  <c r="U87" i="15"/>
  <c r="U88" i="15"/>
  <c r="U89" i="15"/>
  <c r="U90" i="15"/>
  <c r="U91" i="15"/>
  <c r="U92" i="15"/>
  <c r="U93" i="15"/>
  <c r="U94" i="15"/>
  <c r="U95" i="15"/>
  <c r="U96" i="15"/>
  <c r="U97" i="15"/>
  <c r="U98" i="15"/>
  <c r="U99" i="15"/>
  <c r="U100" i="15"/>
  <c r="U101" i="15"/>
  <c r="U102" i="15"/>
  <c r="U103" i="15"/>
  <c r="U104" i="15"/>
  <c r="U105" i="15"/>
  <c r="U106" i="15"/>
  <c r="U107" i="15"/>
  <c r="U108" i="15"/>
  <c r="U109" i="15"/>
  <c r="U110" i="15"/>
  <c r="U111" i="15"/>
  <c r="U112" i="15"/>
  <c r="U113" i="15"/>
  <c r="U114" i="15"/>
  <c r="U115" i="15"/>
  <c r="U116" i="15"/>
  <c r="U117" i="15"/>
  <c r="U118" i="15"/>
  <c r="U119" i="15"/>
  <c r="U121" i="15"/>
  <c r="U122" i="15"/>
  <c r="U123" i="15"/>
  <c r="U124" i="15"/>
  <c r="U125" i="15"/>
  <c r="U126" i="15"/>
  <c r="U127" i="15"/>
  <c r="U128" i="15"/>
  <c r="U129" i="15"/>
  <c r="T130" i="15"/>
  <c r="C31" i="15" s="1"/>
  <c r="U130" i="15" l="1"/>
  <c r="U64" i="15"/>
  <c r="N79" i="15"/>
  <c r="D30" i="15"/>
  <c r="E30" i="15"/>
  <c r="D31" i="15"/>
  <c r="F31" i="15"/>
  <c r="E31" i="15"/>
  <c r="D29" i="15"/>
  <c r="F29" i="15"/>
  <c r="E29" i="15"/>
  <c r="C32" i="15"/>
  <c r="H17" i="1" s="1"/>
  <c r="F30" i="15"/>
  <c r="F32" i="15" l="1"/>
  <c r="E32" i="15"/>
  <c r="D32" i="15"/>
  <c r="N2" i="14" l="1"/>
  <c r="N3" i="14"/>
  <c r="N4" i="14"/>
  <c r="N5" i="14"/>
  <c r="N6" i="14"/>
  <c r="N7" i="14"/>
  <c r="N8" i="14"/>
  <c r="N9" i="14"/>
  <c r="N10" i="14"/>
  <c r="N11" i="14"/>
  <c r="N12" i="14"/>
  <c r="N13" i="14"/>
  <c r="N14" i="14"/>
  <c r="N15" i="14"/>
  <c r="N16" i="14"/>
  <c r="N17" i="14"/>
  <c r="N18" i="14"/>
  <c r="N19" i="14"/>
  <c r="N20" i="14"/>
  <c r="N21" i="14"/>
  <c r="N22" i="14"/>
  <c r="N23" i="14"/>
  <c r="N24" i="14"/>
  <c r="N25" i="14"/>
  <c r="N26" i="14"/>
  <c r="N27" i="14"/>
  <c r="N28" i="14"/>
  <c r="N29" i="14"/>
  <c r="N30" i="14"/>
  <c r="N31" i="14"/>
  <c r="N32" i="14"/>
  <c r="N33" i="14"/>
  <c r="N34" i="14"/>
  <c r="N35" i="14"/>
  <c r="N36" i="14"/>
  <c r="N37" i="14"/>
  <c r="N38" i="14"/>
  <c r="N39" i="14"/>
  <c r="N40" i="14"/>
  <c r="N41" i="14"/>
  <c r="N42" i="14"/>
  <c r="N43" i="14"/>
  <c r="N44" i="14"/>
  <c r="N45" i="14"/>
  <c r="N46" i="14"/>
  <c r="N47" i="14"/>
  <c r="N48" i="14"/>
  <c r="N49" i="14"/>
  <c r="N50" i="14"/>
  <c r="N51" i="14"/>
  <c r="N52" i="14"/>
  <c r="N53" i="14"/>
  <c r="N54" i="14"/>
  <c r="N55" i="14"/>
  <c r="N56" i="14"/>
  <c r="N57" i="14"/>
  <c r="N58" i="14"/>
  <c r="M59" i="14"/>
  <c r="C29" i="14" s="1"/>
  <c r="D29" i="14" l="1"/>
  <c r="D30" i="14" s="1"/>
  <c r="E29" i="14"/>
  <c r="E30" i="14" s="1"/>
  <c r="F29" i="14"/>
  <c r="F30" i="14" s="1"/>
  <c r="N59" i="14"/>
  <c r="C30" i="14"/>
  <c r="B36" i="14" s="1"/>
  <c r="H13" i="1" l="1"/>
  <c r="N2" i="13"/>
  <c r="N3" i="13"/>
  <c r="N4" i="13"/>
  <c r="N5" i="13"/>
  <c r="N6" i="13"/>
  <c r="N7" i="13"/>
  <c r="N8" i="13"/>
  <c r="N9" i="13"/>
  <c r="N10" i="13"/>
  <c r="N11" i="13"/>
  <c r="N12" i="13"/>
  <c r="N13" i="13"/>
  <c r="N14" i="13"/>
  <c r="N15" i="13"/>
  <c r="N16" i="13"/>
  <c r="N17" i="13"/>
  <c r="N18" i="13"/>
  <c r="N19" i="13"/>
  <c r="N20" i="13"/>
  <c r="N21" i="13"/>
  <c r="N22" i="13"/>
  <c r="N23" i="13"/>
  <c r="N24" i="13"/>
  <c r="M25" i="13"/>
  <c r="C32" i="13" s="1"/>
  <c r="N25" i="13" l="1"/>
  <c r="E32" i="13"/>
  <c r="E33" i="13" s="1"/>
  <c r="F32" i="13"/>
  <c r="F33" i="13" s="1"/>
  <c r="D32" i="13"/>
  <c r="D33" i="13" s="1"/>
  <c r="C33" i="13"/>
  <c r="H15" i="1" s="1"/>
  <c r="N8" i="11" l="1"/>
  <c r="U2" i="11"/>
  <c r="U3" i="11"/>
  <c r="N9" i="11"/>
  <c r="U4" i="11"/>
  <c r="U5" i="11"/>
  <c r="N10" i="11"/>
  <c r="U6" i="11"/>
  <c r="N11" i="11"/>
  <c r="U7" i="11"/>
  <c r="N12" i="11"/>
  <c r="U8" i="11"/>
  <c r="U9" i="11"/>
  <c r="N13" i="11"/>
  <c r="U10" i="11"/>
  <c r="U11" i="11"/>
  <c r="N14" i="11"/>
  <c r="U12" i="11"/>
  <c r="N15" i="11"/>
  <c r="U13" i="11"/>
  <c r="N16" i="11"/>
  <c r="U14" i="11"/>
  <c r="N17" i="11"/>
  <c r="U15" i="11"/>
  <c r="N18" i="11"/>
  <c r="U16" i="11"/>
  <c r="N19" i="11"/>
  <c r="U17" i="11"/>
  <c r="N20" i="11"/>
  <c r="U18" i="11"/>
  <c r="N21" i="11"/>
  <c r="U19" i="11"/>
  <c r="N22" i="11"/>
  <c r="U20" i="11"/>
  <c r="N23" i="11"/>
  <c r="U21" i="11"/>
  <c r="N24" i="11"/>
  <c r="U22" i="11"/>
  <c r="N25" i="11"/>
  <c r="U23" i="11"/>
  <c r="N26" i="11"/>
  <c r="U24" i="11"/>
  <c r="U25" i="11"/>
  <c r="N29" i="11"/>
  <c r="U26" i="11"/>
  <c r="N30" i="11"/>
  <c r="U27" i="11"/>
  <c r="N31" i="11"/>
  <c r="U28" i="11"/>
  <c r="U54" i="11"/>
  <c r="U29" i="11"/>
  <c r="U55" i="11"/>
  <c r="U30" i="11"/>
  <c r="U56" i="11"/>
  <c r="U31" i="11"/>
  <c r="U57" i="11"/>
  <c r="U32" i="11"/>
  <c r="U58" i="11"/>
  <c r="U59" i="11"/>
  <c r="U33" i="11"/>
  <c r="U60" i="11"/>
  <c r="U34" i="11"/>
  <c r="U61" i="11"/>
  <c r="U35" i="11"/>
  <c r="U62" i="11"/>
  <c r="T36" i="11"/>
  <c r="C28" i="11" s="1"/>
  <c r="U63" i="11"/>
  <c r="U64" i="11"/>
  <c r="U65" i="11"/>
  <c r="U39" i="11"/>
  <c r="U40" i="11"/>
  <c r="U41" i="11"/>
  <c r="U66" i="11"/>
  <c r="U42" i="11"/>
  <c r="U67" i="11"/>
  <c r="U43" i="11"/>
  <c r="U68" i="11"/>
  <c r="U44" i="11"/>
  <c r="U69" i="11"/>
  <c r="U45" i="11"/>
  <c r="U70" i="11"/>
  <c r="U46" i="11"/>
  <c r="U71" i="11"/>
  <c r="C29" i="11"/>
  <c r="E29" i="11" s="1"/>
  <c r="U47" i="11"/>
  <c r="N55" i="11"/>
  <c r="N35" i="11"/>
  <c r="U48" i="11"/>
  <c r="N36" i="11"/>
  <c r="U49" i="11"/>
  <c r="N37" i="11"/>
  <c r="U50" i="11"/>
  <c r="N38" i="11"/>
  <c r="U51" i="11"/>
  <c r="N39" i="11"/>
  <c r="N56" i="11"/>
  <c r="N40" i="11"/>
  <c r="N41" i="11"/>
  <c r="N57" i="11"/>
  <c r="N42" i="11"/>
  <c r="N58" i="11"/>
  <c r="N43" i="11"/>
  <c r="N59" i="11"/>
  <c r="N60" i="11"/>
  <c r="N44" i="11"/>
  <c r="N45" i="11"/>
  <c r="N46" i="11"/>
  <c r="U52" i="11"/>
  <c r="N47" i="11"/>
  <c r="U53" i="11"/>
  <c r="N48" i="11"/>
  <c r="N49" i="11"/>
  <c r="N50" i="11"/>
  <c r="N51" i="11"/>
  <c r="N52" i="11"/>
  <c r="N53" i="11"/>
  <c r="N54" i="11"/>
  <c r="C31" i="11" l="1"/>
  <c r="U72" i="11"/>
  <c r="N61" i="11"/>
  <c r="N32" i="11"/>
  <c r="U36" i="11"/>
  <c r="F33" i="11"/>
  <c r="F34" i="11" s="1"/>
  <c r="C34" i="11"/>
  <c r="D33" i="11"/>
  <c r="D34" i="11" s="1"/>
  <c r="E33" i="11"/>
  <c r="E34" i="11" s="1"/>
  <c r="F29" i="11"/>
  <c r="F28" i="11"/>
  <c r="E28" i="11"/>
  <c r="E27" i="11"/>
  <c r="F27" i="11"/>
  <c r="D29" i="11"/>
  <c r="D27" i="11"/>
  <c r="D30" i="11"/>
  <c r="D28" i="11"/>
  <c r="B37" i="11" l="1"/>
  <c r="H16" i="1" s="1"/>
  <c r="F31" i="11"/>
  <c r="D31" i="11"/>
  <c r="E31" i="11"/>
  <c r="U2" i="10" l="1"/>
  <c r="N17" i="10"/>
  <c r="N18" i="10"/>
  <c r="N19" i="10"/>
  <c r="N20" i="10"/>
  <c r="U3" i="10"/>
  <c r="N21" i="10"/>
  <c r="U4" i="10"/>
  <c r="U5" i="10"/>
  <c r="N22" i="10"/>
  <c r="U6" i="10"/>
  <c r="N23" i="10"/>
  <c r="U7" i="10"/>
  <c r="U8" i="10"/>
  <c r="N24" i="10"/>
  <c r="U9" i="10"/>
  <c r="N25" i="10"/>
  <c r="U10" i="10"/>
  <c r="N26" i="10"/>
  <c r="U11" i="10"/>
  <c r="N27" i="10"/>
  <c r="U12" i="10"/>
  <c r="N28" i="10"/>
  <c r="U13" i="10"/>
  <c r="N29" i="10"/>
  <c r="U14" i="10"/>
  <c r="N30" i="10"/>
  <c r="U15" i="10"/>
  <c r="N31" i="10"/>
  <c r="U16" i="10"/>
  <c r="N32" i="10"/>
  <c r="N33" i="10"/>
  <c r="U17" i="10"/>
  <c r="N34" i="10"/>
  <c r="U18" i="10"/>
  <c r="N35" i="10"/>
  <c r="U19" i="10"/>
  <c r="N36" i="10"/>
  <c r="U20" i="10"/>
  <c r="N37" i="10"/>
  <c r="U21" i="10"/>
  <c r="M38" i="10"/>
  <c r="C31" i="10" s="1"/>
  <c r="U22" i="10"/>
  <c r="U23" i="10"/>
  <c r="U24" i="10"/>
  <c r="N41" i="10"/>
  <c r="U25" i="10"/>
  <c r="N42" i="10"/>
  <c r="U26" i="10"/>
  <c r="N43" i="10"/>
  <c r="U27" i="10"/>
  <c r="N44" i="10"/>
  <c r="U28" i="10"/>
  <c r="N45" i="10"/>
  <c r="U29" i="10"/>
  <c r="N46" i="10"/>
  <c r="T30" i="10"/>
  <c r="C33" i="10" s="1"/>
  <c r="N47" i="10"/>
  <c r="N48" i="10"/>
  <c r="N49" i="10"/>
  <c r="U33" i="10"/>
  <c r="N50" i="10"/>
  <c r="U34" i="10"/>
  <c r="N51" i="10"/>
  <c r="U35" i="10"/>
  <c r="N52" i="10"/>
  <c r="U36" i="10"/>
  <c r="N53" i="10"/>
  <c r="U37" i="10"/>
  <c r="N54" i="10"/>
  <c r="U38" i="10"/>
  <c r="N55" i="10"/>
  <c r="U39" i="10"/>
  <c r="N56" i="10"/>
  <c r="U40" i="10"/>
  <c r="N57" i="10"/>
  <c r="U41" i="10"/>
  <c r="N58" i="10"/>
  <c r="U42" i="10"/>
  <c r="U43" i="10"/>
  <c r="U44" i="10"/>
  <c r="U45" i="10"/>
  <c r="N59" i="10"/>
  <c r="U46" i="10"/>
  <c r="N60" i="10"/>
  <c r="U47" i="10"/>
  <c r="N61" i="10"/>
  <c r="U48" i="10"/>
  <c r="N62" i="10"/>
  <c r="U49" i="10"/>
  <c r="U50" i="10"/>
  <c r="N63" i="10"/>
  <c r="U51" i="10"/>
  <c r="N64" i="10"/>
  <c r="U52" i="10"/>
  <c r="N65" i="10"/>
  <c r="U53" i="10"/>
  <c r="N66" i="10"/>
  <c r="U54" i="10"/>
  <c r="N67" i="10"/>
  <c r="U55" i="10"/>
  <c r="N68" i="10"/>
  <c r="U56" i="10"/>
  <c r="N69" i="10"/>
  <c r="U57" i="10"/>
  <c r="N70" i="10"/>
  <c r="N71" i="10"/>
  <c r="U58" i="10"/>
  <c r="N72" i="10"/>
  <c r="U59" i="10"/>
  <c r="N73" i="10"/>
  <c r="U60" i="10"/>
  <c r="M74" i="10"/>
  <c r="C32" i="10" s="1"/>
  <c r="U61" i="10"/>
  <c r="U62" i="10"/>
  <c r="N77" i="10"/>
  <c r="U63" i="10"/>
  <c r="N78" i="10"/>
  <c r="U64" i="10"/>
  <c r="N79" i="10"/>
  <c r="U65" i="10"/>
  <c r="N80" i="10"/>
  <c r="U66" i="10"/>
  <c r="N81" i="10"/>
  <c r="U67" i="10"/>
  <c r="N82" i="10"/>
  <c r="T68" i="10"/>
  <c r="C34" i="10" s="1"/>
  <c r="N83" i="10"/>
  <c r="N84" i="10"/>
  <c r="N85" i="10"/>
  <c r="U71" i="10"/>
  <c r="N86" i="10"/>
  <c r="U72" i="10"/>
  <c r="N87" i="10"/>
  <c r="U73" i="10"/>
  <c r="N88" i="10"/>
  <c r="U74" i="10"/>
  <c r="U75" i="10"/>
  <c r="N89" i="10"/>
  <c r="U76" i="10"/>
  <c r="N90" i="10"/>
  <c r="U77" i="10"/>
  <c r="N91" i="10"/>
  <c r="U78" i="10"/>
  <c r="N92" i="10"/>
  <c r="U79" i="10"/>
  <c r="N93" i="10"/>
  <c r="U80" i="10"/>
  <c r="N94" i="10"/>
  <c r="U81" i="10"/>
  <c r="U82" i="10"/>
  <c r="N95" i="10"/>
  <c r="U83" i="10"/>
  <c r="C36" i="10"/>
  <c r="U84" i="10"/>
  <c r="U85" i="10"/>
  <c r="U86" i="10"/>
  <c r="U87" i="10"/>
  <c r="U88" i="10"/>
  <c r="U89" i="10"/>
  <c r="U90" i="10"/>
  <c r="T91" i="10"/>
  <c r="C35" i="10" s="1"/>
  <c r="U91" i="10" l="1"/>
  <c r="U68" i="10"/>
  <c r="N38" i="10"/>
  <c r="U30" i="10"/>
  <c r="N97" i="10"/>
  <c r="N74" i="10"/>
  <c r="F31" i="10"/>
  <c r="C37" i="10"/>
  <c r="B48" i="10" s="1"/>
  <c r="E31" i="10"/>
  <c r="D31" i="10"/>
  <c r="E35" i="10"/>
  <c r="D35" i="10"/>
  <c r="F35" i="10"/>
  <c r="E36" i="10"/>
  <c r="D36" i="10"/>
  <c r="F36" i="10"/>
  <c r="E32" i="10"/>
  <c r="D32" i="10"/>
  <c r="F32" i="10"/>
  <c r="E34" i="10"/>
  <c r="D34" i="10"/>
  <c r="F34" i="10"/>
  <c r="E33" i="10"/>
  <c r="D33" i="10"/>
  <c r="F33" i="10"/>
  <c r="H14" i="1" l="1"/>
  <c r="D37" i="10"/>
  <c r="F37" i="10"/>
  <c r="E37" i="10"/>
  <c r="U34" i="9"/>
  <c r="U2" i="9"/>
  <c r="U3" i="9"/>
  <c r="U4" i="9"/>
  <c r="U35" i="9"/>
  <c r="U5" i="9"/>
  <c r="U6" i="9"/>
  <c r="U36" i="9"/>
  <c r="U7" i="9"/>
  <c r="U37" i="9"/>
  <c r="U8" i="9"/>
  <c r="U38" i="9"/>
  <c r="U9" i="9"/>
  <c r="U39" i="9"/>
  <c r="U10" i="9"/>
  <c r="U40" i="9"/>
  <c r="U41" i="9"/>
  <c r="U11" i="9"/>
  <c r="U42" i="9"/>
  <c r="U12" i="9"/>
  <c r="U43" i="9"/>
  <c r="T13" i="9"/>
  <c r="C34" i="9" s="1"/>
  <c r="U44" i="9"/>
  <c r="U45" i="9"/>
  <c r="U46" i="9"/>
  <c r="U16" i="9"/>
  <c r="U47" i="9"/>
  <c r="U17" i="9"/>
  <c r="U48" i="9"/>
  <c r="T49" i="9"/>
  <c r="C32" i="9" s="1"/>
  <c r="U18" i="9"/>
  <c r="U52" i="9"/>
  <c r="U53" i="9"/>
  <c r="U19" i="9"/>
  <c r="U54" i="9"/>
  <c r="U20" i="9"/>
  <c r="U55" i="9"/>
  <c r="U56" i="9"/>
  <c r="U21" i="9"/>
  <c r="U57" i="9"/>
  <c r="U22" i="9"/>
  <c r="U58" i="9"/>
  <c r="U23" i="9"/>
  <c r="U24" i="9"/>
  <c r="U59" i="9"/>
  <c r="U25" i="9"/>
  <c r="U60" i="9"/>
  <c r="U61" i="9"/>
  <c r="U26" i="9"/>
  <c r="U62" i="9"/>
  <c r="U27" i="9"/>
  <c r="U63" i="9"/>
  <c r="U28" i="9"/>
  <c r="U64" i="9"/>
  <c r="U29" i="9"/>
  <c r="U65" i="9"/>
  <c r="U30" i="9"/>
  <c r="U66" i="9"/>
  <c r="T31" i="9"/>
  <c r="C35" i="9" s="1"/>
  <c r="U67" i="9"/>
  <c r="U68" i="9"/>
  <c r="U69" i="9"/>
  <c r="U70" i="9"/>
  <c r="U71" i="9"/>
  <c r="U72" i="9"/>
  <c r="U73" i="9"/>
  <c r="U74" i="9"/>
  <c r="U76" i="9"/>
  <c r="T77" i="9"/>
  <c r="C33" i="9" s="1"/>
  <c r="U31" i="9" l="1"/>
  <c r="U49" i="9"/>
  <c r="U77" i="9"/>
  <c r="U13" i="9"/>
  <c r="F38" i="9"/>
  <c r="F40" i="9" s="1"/>
  <c r="E38" i="9"/>
  <c r="E40" i="9" s="1"/>
  <c r="D38" i="9"/>
  <c r="D40" i="9" s="1"/>
  <c r="D32" i="9"/>
  <c r="F32" i="9"/>
  <c r="D34" i="9"/>
  <c r="F34" i="9"/>
  <c r="E34" i="9"/>
  <c r="E32" i="9"/>
  <c r="D35" i="9"/>
  <c r="F35" i="9"/>
  <c r="E35" i="9"/>
  <c r="D33" i="9"/>
  <c r="F33" i="9"/>
  <c r="E33" i="9"/>
  <c r="C36" i="9"/>
  <c r="B73" i="9" s="1"/>
  <c r="H10" i="1" l="1"/>
  <c r="E36" i="9"/>
  <c r="D36" i="9"/>
  <c r="F36" i="9"/>
  <c r="N19" i="8" l="1"/>
  <c r="U2" i="8"/>
  <c r="N20" i="8"/>
  <c r="U3" i="8"/>
  <c r="N21" i="8"/>
  <c r="U4" i="8"/>
  <c r="N22" i="8"/>
  <c r="U5" i="8"/>
  <c r="N23" i="8"/>
  <c r="U6" i="8"/>
  <c r="N24" i="8"/>
  <c r="U7" i="8"/>
  <c r="N25" i="8"/>
  <c r="U8" i="8"/>
  <c r="N26" i="8"/>
  <c r="U9" i="8"/>
  <c r="N27" i="8"/>
  <c r="U10" i="8"/>
  <c r="N28" i="8"/>
  <c r="U11" i="8"/>
  <c r="N29" i="8"/>
  <c r="U12" i="8"/>
  <c r="N30" i="8"/>
  <c r="U13" i="8"/>
  <c r="N31" i="8"/>
  <c r="U14" i="8"/>
  <c r="N32" i="8"/>
  <c r="U15" i="8"/>
  <c r="N33" i="8"/>
  <c r="U16" i="8"/>
  <c r="N34" i="8"/>
  <c r="U17" i="8"/>
  <c r="N35" i="8"/>
  <c r="U18" i="8"/>
  <c r="N36" i="8"/>
  <c r="U19" i="8"/>
  <c r="N37" i="8"/>
  <c r="U20" i="8"/>
  <c r="N38" i="8"/>
  <c r="U21" i="8"/>
  <c r="N39" i="8"/>
  <c r="N40" i="8"/>
  <c r="U22" i="8"/>
  <c r="N41" i="8"/>
  <c r="U23" i="8"/>
  <c r="N42" i="8"/>
  <c r="U24" i="8"/>
  <c r="N43" i="8"/>
  <c r="U25" i="8"/>
  <c r="N44" i="8"/>
  <c r="U26" i="8"/>
  <c r="N45" i="8"/>
  <c r="U27" i="8"/>
  <c r="N46" i="8"/>
  <c r="U28" i="8"/>
  <c r="U29" i="8"/>
  <c r="N47" i="8"/>
  <c r="U30" i="8"/>
  <c r="N48" i="8"/>
  <c r="U31" i="8"/>
  <c r="N49" i="8"/>
  <c r="U32" i="8"/>
  <c r="N50" i="8"/>
  <c r="C40" i="8"/>
  <c r="N51" i="8"/>
  <c r="N52" i="8"/>
  <c r="N53" i="8"/>
  <c r="U42" i="8"/>
  <c r="M54" i="8"/>
  <c r="C38" i="8" s="1"/>
  <c r="U43" i="8"/>
  <c r="U44" i="8"/>
  <c r="U45" i="8"/>
  <c r="N57" i="8"/>
  <c r="U46" i="8"/>
  <c r="N58" i="8"/>
  <c r="U47" i="8"/>
  <c r="N59" i="8"/>
  <c r="U48" i="8"/>
  <c r="N60" i="8"/>
  <c r="U49" i="8"/>
  <c r="U50" i="8"/>
  <c r="N61" i="8"/>
  <c r="U51" i="8"/>
  <c r="N62" i="8"/>
  <c r="U52" i="8"/>
  <c r="N63" i="8"/>
  <c r="U53" i="8"/>
  <c r="N64" i="8"/>
  <c r="U54" i="8"/>
  <c r="N65" i="8"/>
  <c r="U55" i="8"/>
  <c r="U56" i="8"/>
  <c r="N66" i="8"/>
  <c r="U57" i="8"/>
  <c r="N67" i="8"/>
  <c r="U58" i="8"/>
  <c r="N68" i="8"/>
  <c r="U59" i="8"/>
  <c r="N69" i="8"/>
  <c r="U60" i="8"/>
  <c r="N70" i="8"/>
  <c r="U61" i="8"/>
  <c r="N71" i="8"/>
  <c r="U62" i="8"/>
  <c r="N72" i="8"/>
  <c r="U63" i="8"/>
  <c r="N73" i="8"/>
  <c r="U64" i="8"/>
  <c r="N74" i="8"/>
  <c r="U65" i="8"/>
  <c r="N75" i="8"/>
  <c r="U66" i="8"/>
  <c r="N76" i="8"/>
  <c r="U67" i="8"/>
  <c r="N77" i="8"/>
  <c r="U68" i="8"/>
  <c r="N78" i="8"/>
  <c r="C41" i="8"/>
  <c r="N79" i="8"/>
  <c r="C39" i="8"/>
  <c r="U78" i="8"/>
  <c r="U79" i="8"/>
  <c r="U80" i="8"/>
  <c r="U81" i="8"/>
  <c r="U82" i="8"/>
  <c r="U83" i="8"/>
  <c r="U84" i="8"/>
  <c r="U85" i="8"/>
  <c r="U86" i="8"/>
  <c r="U87" i="8"/>
  <c r="U88" i="8"/>
  <c r="U89" i="8"/>
  <c r="U90" i="8"/>
  <c r="U91" i="8"/>
  <c r="U92" i="8"/>
  <c r="U93" i="8"/>
  <c r="U94" i="8"/>
  <c r="U95" i="8"/>
  <c r="U96" i="8"/>
  <c r="U97" i="8"/>
  <c r="U98" i="8"/>
  <c r="U99" i="8"/>
  <c r="U100" i="8"/>
  <c r="U101" i="8"/>
  <c r="U102" i="8"/>
  <c r="U103" i="8"/>
  <c r="U104" i="8"/>
  <c r="U105" i="8"/>
  <c r="U106" i="8"/>
  <c r="U107" i="8"/>
  <c r="U108" i="8"/>
  <c r="C42" i="8"/>
  <c r="N54" i="8" l="1"/>
  <c r="N84" i="8"/>
  <c r="U39" i="8"/>
  <c r="U114" i="8"/>
  <c r="U75" i="8"/>
  <c r="F46" i="8"/>
  <c r="C46" i="8"/>
  <c r="D46" i="8"/>
  <c r="C43" i="8"/>
  <c r="E42" i="8"/>
  <c r="D42" i="8"/>
  <c r="F42" i="8"/>
  <c r="E38" i="8"/>
  <c r="D38" i="8"/>
  <c r="F38" i="8"/>
  <c r="E39" i="8"/>
  <c r="D39" i="8"/>
  <c r="F39" i="8"/>
  <c r="E41" i="8"/>
  <c r="D41" i="8"/>
  <c r="F41" i="8"/>
  <c r="E40" i="8"/>
  <c r="D40" i="8"/>
  <c r="F40" i="8"/>
  <c r="B53" i="8" l="1"/>
  <c r="H9" i="1" s="1"/>
  <c r="D43" i="8"/>
  <c r="E43" i="8"/>
  <c r="F43" i="8"/>
  <c r="N2" i="7" l="1"/>
  <c r="U2" i="7"/>
  <c r="U3" i="7"/>
  <c r="N3" i="7"/>
  <c r="U4" i="7"/>
  <c r="N4" i="7"/>
  <c r="U5" i="7"/>
  <c r="N5" i="7"/>
  <c r="U6" i="7"/>
  <c r="N6" i="7"/>
  <c r="U7" i="7"/>
  <c r="N7" i="7"/>
  <c r="U8" i="7"/>
  <c r="N8" i="7"/>
  <c r="U9" i="7"/>
  <c r="N9" i="7"/>
  <c r="U10" i="7"/>
  <c r="U11" i="7"/>
  <c r="U12" i="7"/>
  <c r="U13" i="7"/>
  <c r="U14" i="7"/>
  <c r="U15" i="7"/>
  <c r="U16" i="7"/>
  <c r="U17" i="7"/>
  <c r="U18" i="7"/>
  <c r="U19" i="7"/>
  <c r="U20" i="7"/>
  <c r="U21" i="7"/>
  <c r="U22" i="7"/>
  <c r="U24" i="7"/>
  <c r="U25" i="7"/>
  <c r="U26" i="7"/>
  <c r="U27" i="7"/>
  <c r="U28" i="7"/>
  <c r="U29" i="7"/>
  <c r="U30" i="7"/>
  <c r="U31" i="7"/>
  <c r="U32" i="7"/>
  <c r="U33" i="7"/>
  <c r="U34" i="7"/>
  <c r="U35" i="7"/>
  <c r="U36" i="7"/>
  <c r="U37" i="7"/>
  <c r="U38" i="7"/>
  <c r="U40" i="7"/>
  <c r="U41" i="7"/>
  <c r="U42" i="7"/>
  <c r="U43" i="7"/>
  <c r="U44" i="7"/>
  <c r="U46" i="7"/>
  <c r="U47" i="7"/>
  <c r="U49" i="7"/>
  <c r="U50" i="7"/>
  <c r="U51" i="7"/>
  <c r="U52" i="7"/>
  <c r="U53" i="7"/>
  <c r="M54" i="7"/>
  <c r="C29" i="7" s="1"/>
  <c r="U55" i="7"/>
  <c r="U56" i="7"/>
  <c r="N57" i="7"/>
  <c r="U57" i="7"/>
  <c r="N58" i="7"/>
  <c r="U58" i="7"/>
  <c r="N59" i="7"/>
  <c r="U59" i="7"/>
  <c r="T60" i="7"/>
  <c r="C30" i="7" s="1"/>
  <c r="N60" i="7"/>
  <c r="N61" i="7"/>
  <c r="N62" i="7"/>
  <c r="N63" i="7"/>
  <c r="U64" i="7"/>
  <c r="N64" i="7"/>
  <c r="U65" i="7"/>
  <c r="U66" i="7"/>
  <c r="N65" i="7"/>
  <c r="U67" i="7"/>
  <c r="N66" i="7"/>
  <c r="U68" i="7"/>
  <c r="N67" i="7"/>
  <c r="U69" i="7"/>
  <c r="N68" i="7"/>
  <c r="U70" i="7"/>
  <c r="N69" i="7"/>
  <c r="U71" i="7"/>
  <c r="N70" i="7"/>
  <c r="U72" i="7"/>
  <c r="N71" i="7"/>
  <c r="U73" i="7"/>
  <c r="N72" i="7"/>
  <c r="U74" i="7"/>
  <c r="N73" i="7"/>
  <c r="U75" i="7"/>
  <c r="N74" i="7"/>
  <c r="U76" i="7"/>
  <c r="N75" i="7"/>
  <c r="U77" i="7"/>
  <c r="N76" i="7"/>
  <c r="U78" i="7"/>
  <c r="N77" i="7"/>
  <c r="U79" i="7"/>
  <c r="U80" i="7"/>
  <c r="U81" i="7"/>
  <c r="U82" i="7"/>
  <c r="N78" i="7"/>
  <c r="U83" i="7"/>
  <c r="U84" i="7"/>
  <c r="U85" i="7"/>
  <c r="N79" i="7"/>
  <c r="U86" i="7"/>
  <c r="N80" i="7"/>
  <c r="U87" i="7"/>
  <c r="N81" i="7"/>
  <c r="U88" i="7"/>
  <c r="N82" i="7"/>
  <c r="T89" i="7"/>
  <c r="C31" i="7" s="1"/>
  <c r="N83" i="7"/>
  <c r="N84" i="7"/>
  <c r="N85" i="7"/>
  <c r="N86" i="7"/>
  <c r="N87" i="7"/>
  <c r="N88" i="7"/>
  <c r="N89" i="7"/>
  <c r="N90" i="7"/>
  <c r="N91" i="7"/>
  <c r="N92" i="7"/>
  <c r="N93" i="7"/>
  <c r="N94" i="7"/>
  <c r="N95" i="7"/>
  <c r="D29" i="7" l="1"/>
  <c r="E29" i="7"/>
  <c r="E31" i="7"/>
  <c r="D31" i="7"/>
  <c r="F31" i="7"/>
  <c r="E32" i="7"/>
  <c r="D32" i="7"/>
  <c r="F32" i="7"/>
  <c r="E30" i="7"/>
  <c r="D30" i="7"/>
  <c r="F30" i="7"/>
  <c r="C33" i="7"/>
  <c r="B39" i="7" s="1"/>
  <c r="H8" i="1" s="1"/>
  <c r="F29" i="7"/>
  <c r="D33" i="7" l="1"/>
  <c r="F33" i="7"/>
  <c r="E33" i="7"/>
  <c r="N15" i="6" l="1"/>
  <c r="N16" i="6"/>
  <c r="N17" i="6"/>
  <c r="N18" i="6"/>
  <c r="N20" i="6"/>
  <c r="N21" i="6"/>
  <c r="N22" i="6"/>
  <c r="N23" i="6"/>
  <c r="N24" i="6"/>
  <c r="N25" i="6"/>
  <c r="N26" i="6"/>
  <c r="N27" i="6"/>
  <c r="N28" i="6"/>
  <c r="N29" i="6"/>
  <c r="N30" i="6"/>
  <c r="N31" i="6"/>
  <c r="N32" i="6"/>
  <c r="N33" i="6"/>
  <c r="N34" i="6"/>
  <c r="N35" i="6"/>
  <c r="N36" i="6"/>
  <c r="N37" i="6"/>
  <c r="N38" i="6"/>
  <c r="N40" i="6"/>
  <c r="N44" i="6"/>
  <c r="N45" i="6"/>
  <c r="N46" i="6"/>
  <c r="N47" i="6"/>
  <c r="N48" i="6"/>
  <c r="N49" i="6"/>
  <c r="N50" i="6"/>
  <c r="N52" i="6"/>
  <c r="N53" i="6"/>
  <c r="N54" i="6"/>
  <c r="N55" i="6"/>
  <c r="N56" i="6"/>
  <c r="N57" i="6"/>
  <c r="N58" i="6"/>
  <c r="N59" i="6"/>
  <c r="N60" i="6"/>
  <c r="N61" i="6"/>
  <c r="N62" i="6"/>
  <c r="N63" i="6"/>
  <c r="N64" i="6"/>
  <c r="N65" i="6"/>
  <c r="N66" i="6"/>
  <c r="N67" i="6"/>
  <c r="N68" i="6"/>
  <c r="N69" i="6"/>
  <c r="N70" i="6"/>
  <c r="N71" i="6"/>
  <c r="N72" i="6"/>
  <c r="N73" i="6"/>
  <c r="N74" i="6"/>
  <c r="N75" i="6"/>
  <c r="N76" i="6"/>
  <c r="N77" i="6"/>
  <c r="C30" i="6"/>
  <c r="N81" i="6"/>
  <c r="N82" i="6"/>
  <c r="N83" i="6"/>
  <c r="N84" i="6"/>
  <c r="N85" i="6"/>
  <c r="N86" i="6"/>
  <c r="N87" i="6"/>
  <c r="N88" i="6"/>
  <c r="N89" i="6"/>
  <c r="N90" i="6"/>
  <c r="N91" i="6"/>
  <c r="N92" i="6"/>
  <c r="N93" i="6"/>
  <c r="N94" i="6"/>
  <c r="N95" i="6"/>
  <c r="N96" i="6"/>
  <c r="N97" i="6"/>
  <c r="N98" i="6"/>
  <c r="N99" i="6"/>
  <c r="N100" i="6"/>
  <c r="N101" i="6"/>
  <c r="N102" i="6"/>
  <c r="N103" i="6"/>
  <c r="N104" i="6"/>
  <c r="N105" i="6"/>
  <c r="C31" i="6"/>
  <c r="F31" i="6" s="1"/>
  <c r="N41" i="6" l="1"/>
  <c r="C34" i="6"/>
  <c r="B49" i="6" s="1"/>
  <c r="N78" i="6"/>
  <c r="N106" i="6"/>
  <c r="F37" i="6"/>
  <c r="E36" i="6"/>
  <c r="E37" i="6" s="1"/>
  <c r="F30" i="6"/>
  <c r="F34" i="6" s="1"/>
  <c r="D29" i="6"/>
  <c r="E29" i="6"/>
  <c r="E31" i="6"/>
  <c r="D31" i="6"/>
  <c r="E33" i="6"/>
  <c r="D33" i="6"/>
  <c r="E32" i="6"/>
  <c r="D32" i="6"/>
  <c r="E30" i="6"/>
  <c r="D30" i="6"/>
  <c r="H11" i="1" l="1"/>
  <c r="D34" i="6"/>
  <c r="E34" i="6"/>
  <c r="S17" i="4"/>
  <c r="C29" i="4" s="1"/>
  <c r="F29" i="4" s="1"/>
  <c r="C26" i="4"/>
  <c r="C30" i="4"/>
  <c r="L79" i="4"/>
  <c r="C28" i="4" s="1"/>
  <c r="C31" i="4" l="1"/>
  <c r="B45" i="4" s="1"/>
  <c r="D29" i="4"/>
  <c r="E29" i="4"/>
  <c r="E30" i="4"/>
  <c r="D30" i="4"/>
  <c r="F30" i="4"/>
  <c r="E26" i="4"/>
  <c r="D26" i="4"/>
  <c r="F26" i="4"/>
  <c r="E28" i="4"/>
  <c r="D28" i="4"/>
  <c r="F28" i="4"/>
  <c r="E27" i="4"/>
  <c r="D27" i="4"/>
  <c r="F27" i="4"/>
  <c r="H7" i="1" l="1"/>
  <c r="D31" i="4"/>
  <c r="E31" i="4"/>
  <c r="F31" i="4"/>
  <c r="N15" i="3"/>
  <c r="N12" i="3"/>
  <c r="N16" i="3"/>
  <c r="N17" i="3"/>
  <c r="N18" i="3"/>
  <c r="N19" i="3"/>
  <c r="N20" i="3"/>
  <c r="N21" i="3"/>
  <c r="N22" i="3"/>
  <c r="N23" i="3"/>
  <c r="N24" i="3"/>
  <c r="N25" i="3"/>
  <c r="N26" i="3"/>
  <c r="N27" i="3"/>
  <c r="N28" i="3"/>
  <c r="U2" i="3"/>
  <c r="N29" i="3"/>
  <c r="U3" i="3"/>
  <c r="N30" i="3"/>
  <c r="U4" i="3"/>
  <c r="N31" i="3"/>
  <c r="U5" i="3"/>
  <c r="N32" i="3"/>
  <c r="U6" i="3"/>
  <c r="N33" i="3"/>
  <c r="U7" i="3"/>
  <c r="U8" i="3"/>
  <c r="M34" i="3"/>
  <c r="C34" i="3" s="1"/>
  <c r="C39" i="3" s="1"/>
  <c r="B51" i="3" s="1"/>
  <c r="U9" i="3"/>
  <c r="U10" i="3"/>
  <c r="T11" i="3"/>
  <c r="C37" i="3" s="1"/>
  <c r="N37" i="3"/>
  <c r="N38" i="3"/>
  <c r="U14" i="3"/>
  <c r="N39" i="3"/>
  <c r="U15" i="3"/>
  <c r="N40" i="3"/>
  <c r="U16" i="3"/>
  <c r="N41" i="3"/>
  <c r="N42" i="3"/>
  <c r="U17" i="3"/>
  <c r="N43" i="3"/>
  <c r="U18" i="3"/>
  <c r="N44" i="3"/>
  <c r="U19" i="3"/>
  <c r="N45" i="3"/>
  <c r="N46" i="3"/>
  <c r="N47" i="3"/>
  <c r="U20" i="3"/>
  <c r="U21" i="3"/>
  <c r="N48" i="3"/>
  <c r="U22" i="3"/>
  <c r="N49" i="3"/>
  <c r="U23" i="3"/>
  <c r="U24" i="3"/>
  <c r="N50" i="3"/>
  <c r="U25" i="3"/>
  <c r="N51" i="3"/>
  <c r="N52" i="3"/>
  <c r="U26" i="3"/>
  <c r="N53" i="3"/>
  <c r="N54" i="3"/>
  <c r="U27" i="3"/>
  <c r="N55" i="3"/>
  <c r="T28" i="3"/>
  <c r="C38" i="3" s="1"/>
  <c r="F38" i="3" s="1"/>
  <c r="N56" i="3"/>
  <c r="N57" i="3"/>
  <c r="N58" i="3"/>
  <c r="N59" i="3"/>
  <c r="N60" i="3"/>
  <c r="N61" i="3"/>
  <c r="N62" i="3"/>
  <c r="N63" i="3"/>
  <c r="U32" i="3"/>
  <c r="N64" i="3"/>
  <c r="U33" i="3"/>
  <c r="N65" i="3"/>
  <c r="U34" i="3"/>
  <c r="N66" i="3"/>
  <c r="U35" i="3"/>
  <c r="N68" i="3"/>
  <c r="U36" i="3"/>
  <c r="M69" i="3"/>
  <c r="C35" i="3" s="1"/>
  <c r="U37" i="3"/>
  <c r="U38" i="3"/>
  <c r="U39" i="3"/>
  <c r="U40" i="3"/>
  <c r="U41" i="3"/>
  <c r="U42" i="3"/>
  <c r="U43" i="3"/>
  <c r="U44" i="3"/>
  <c r="U49" i="3" l="1"/>
  <c r="F36" i="3"/>
  <c r="N69" i="3"/>
  <c r="U11" i="3"/>
  <c r="N34" i="3"/>
  <c r="U28" i="3"/>
  <c r="E35" i="3"/>
  <c r="D35" i="3"/>
  <c r="F35" i="3"/>
  <c r="D38" i="3"/>
  <c r="E38" i="3"/>
  <c r="E37" i="3"/>
  <c r="D37" i="3"/>
  <c r="F37" i="3"/>
  <c r="E34" i="3"/>
  <c r="D34" i="3"/>
  <c r="F34" i="3"/>
  <c r="F39" i="3" l="1"/>
  <c r="E36" i="3"/>
  <c r="E39" i="3" s="1"/>
  <c r="D36" i="3"/>
  <c r="D39" i="3" s="1"/>
  <c r="H12" i="1"/>
  <c r="H22" i="1" s="1"/>
  <c r="E36" i="4" l="1"/>
  <c r="E37" i="4" s="1"/>
  <c r="D36" i="4" l="1"/>
  <c r="D37" i="4" s="1"/>
</calcChain>
</file>

<file path=xl/sharedStrings.xml><?xml version="1.0" encoding="utf-8"?>
<sst xmlns="http://schemas.openxmlformats.org/spreadsheetml/2006/main" count="4744" uniqueCount="1225">
  <si>
    <t>ОБСЛУЖИВАНИЕ СТЕНДОВ</t>
  </si>
  <si>
    <t>ПЕЧАТЬ ТИРАЖА</t>
  </si>
  <si>
    <t>РАЗМЕЩЕНИЕ РЕКЛАМЫ</t>
  </si>
  <si>
    <t>АРЕНДА МЕСТА НА СТЕНДЕ</t>
  </si>
  <si>
    <t>В СТОИМОСТЬ РАЗМЕЩЕНИЯ УЖЕ ВКЛЮЧЕНО:</t>
  </si>
  <si>
    <t>Все цены указаны без учёта НДС</t>
  </si>
  <si>
    <t>Итого</t>
  </si>
  <si>
    <t>ЖК Новая Каменка</t>
  </si>
  <si>
    <t>ЖК Муринский Посад</t>
  </si>
  <si>
    <t>Кудрово ЖК Весна</t>
  </si>
  <si>
    <t>ЖК Серебряные ключи</t>
  </si>
  <si>
    <t>ЖК Ладожский Парк</t>
  </si>
  <si>
    <t>Центральный</t>
  </si>
  <si>
    <t>Невский</t>
  </si>
  <si>
    <t>Рыбацкое</t>
  </si>
  <si>
    <t>Московский</t>
  </si>
  <si>
    <t>Красногвардейский</t>
  </si>
  <si>
    <t>Выборгский</t>
  </si>
  <si>
    <t>Калининский</t>
  </si>
  <si>
    <t>Приморский</t>
  </si>
  <si>
    <t>Фрунзенский</t>
  </si>
  <si>
    <t>Кировский</t>
  </si>
  <si>
    <t>Красносельский</t>
  </si>
  <si>
    <t>Лифты</t>
  </si>
  <si>
    <t xml:space="preserve">Районы размещения </t>
  </si>
  <si>
    <t>5 корп.3</t>
  </si>
  <si>
    <t>ул. Шостаковича</t>
  </si>
  <si>
    <t>5 корп.1</t>
  </si>
  <si>
    <t>150</t>
  </si>
  <si>
    <t>пр-кт Энгельса</t>
  </si>
  <si>
    <t>29 корп.4</t>
  </si>
  <si>
    <t xml:space="preserve">ул. Композиторов </t>
  </si>
  <si>
    <t>пр-кт Просвещения</t>
  </si>
  <si>
    <t xml:space="preserve">Шостаковича ул. </t>
  </si>
  <si>
    <t>Просвещения пр.</t>
  </si>
  <si>
    <t>1 корп.1</t>
  </si>
  <si>
    <t>20/25</t>
  </si>
  <si>
    <t>14 корп.3</t>
  </si>
  <si>
    <t>Квартиры</t>
  </si>
  <si>
    <t>Дом</t>
  </si>
  <si>
    <t>Адрес</t>
  </si>
  <si>
    <t>Блок</t>
  </si>
  <si>
    <t>№</t>
  </si>
  <si>
    <t>31</t>
  </si>
  <si>
    <t>Выборгское ш.</t>
  </si>
  <si>
    <t>25</t>
  </si>
  <si>
    <t>23 корп.3</t>
  </si>
  <si>
    <t>27 корп.1</t>
  </si>
  <si>
    <t>пр-кт Художников</t>
  </si>
  <si>
    <t>Выборгский 2</t>
  </si>
  <si>
    <t>26 корп.3</t>
  </si>
  <si>
    <t>6 корп.2</t>
  </si>
  <si>
    <t>ул. Сантъяго-де-Куба</t>
  </si>
  <si>
    <t>24 корп.2</t>
  </si>
  <si>
    <t>ул. Руднева</t>
  </si>
  <si>
    <t>20 корп.1</t>
  </si>
  <si>
    <t>пр-кт Культуры</t>
  </si>
  <si>
    <t>ул. Жени Егоровой</t>
  </si>
  <si>
    <t>6 корп.1</t>
  </si>
  <si>
    <t>ул.Сантьяго-де-Куба</t>
  </si>
  <si>
    <t>31 корп.2</t>
  </si>
  <si>
    <t>12 корп.2</t>
  </si>
  <si>
    <t>27 корп.3</t>
  </si>
  <si>
    <t>13</t>
  </si>
  <si>
    <t>Поэтический б-р</t>
  </si>
  <si>
    <t>11 корп.4</t>
  </si>
  <si>
    <t>11 корп.2</t>
  </si>
  <si>
    <t>11 корп.1</t>
  </si>
  <si>
    <t>41</t>
  </si>
  <si>
    <t>ул. Сантьяго-де-Куба</t>
  </si>
  <si>
    <t>43/14</t>
  </si>
  <si>
    <t>Выборгский 5</t>
  </si>
  <si>
    <t>9к2</t>
  </si>
  <si>
    <t>30 корп.1</t>
  </si>
  <si>
    <t>8к2</t>
  </si>
  <si>
    <t>28 корп.1</t>
  </si>
  <si>
    <t>4к1</t>
  </si>
  <si>
    <t>23</t>
  </si>
  <si>
    <t>Придорожная аллея</t>
  </si>
  <si>
    <t>3к1</t>
  </si>
  <si>
    <t>21</t>
  </si>
  <si>
    <t>13к1</t>
  </si>
  <si>
    <t>ул. Кустодиева</t>
  </si>
  <si>
    <t>27 корп.2</t>
  </si>
  <si>
    <t>16к1</t>
  </si>
  <si>
    <t>33</t>
  </si>
  <si>
    <t>14к1</t>
  </si>
  <si>
    <t>10к1</t>
  </si>
  <si>
    <t>33к1</t>
  </si>
  <si>
    <t>17</t>
  </si>
  <si>
    <t>31\1</t>
  </si>
  <si>
    <t>15</t>
  </si>
  <si>
    <t>21к1</t>
  </si>
  <si>
    <t>пр-кт Луначарского</t>
  </si>
  <si>
    <t>30к3</t>
  </si>
  <si>
    <t>72к2</t>
  </si>
  <si>
    <t>54</t>
  </si>
  <si>
    <t>70к2</t>
  </si>
  <si>
    <t>26к1</t>
  </si>
  <si>
    <t xml:space="preserve">пр. Культуры </t>
  </si>
  <si>
    <t>68к3</t>
  </si>
  <si>
    <t>24к2</t>
  </si>
  <si>
    <t>66к3</t>
  </si>
  <si>
    <t>пр. Просвещения</t>
  </si>
  <si>
    <t>37к2</t>
  </si>
  <si>
    <t>22/26</t>
  </si>
  <si>
    <t>Сиреневый бульвар</t>
  </si>
  <si>
    <t>33к2</t>
  </si>
  <si>
    <t>20 корп.2</t>
  </si>
  <si>
    <t>33 корп.1</t>
  </si>
  <si>
    <t>19к1</t>
  </si>
  <si>
    <t>Поэтический б.р</t>
  </si>
  <si>
    <t>17к1</t>
  </si>
  <si>
    <t>Выборгский 4</t>
  </si>
  <si>
    <t>Выборгский 3</t>
  </si>
  <si>
    <t>143 корп.1</t>
  </si>
  <si>
    <t>32 корп.1</t>
  </si>
  <si>
    <t>ул. Есенина</t>
  </si>
  <si>
    <t>Выборгский 1</t>
  </si>
  <si>
    <t>34</t>
  </si>
  <si>
    <t>9</t>
  </si>
  <si>
    <t>ул. Ивана Фомина</t>
  </si>
  <si>
    <t>Стоимость за 1 стенд на 30 дней в рублях</t>
  </si>
  <si>
    <t>36/141</t>
  </si>
  <si>
    <t>26 корп.2</t>
  </si>
  <si>
    <t>А5 (188*126 мм)</t>
  </si>
  <si>
    <t>А4 (188*258 мм)</t>
  </si>
  <si>
    <t>А3 (380*258 мм)</t>
  </si>
  <si>
    <t>Количество стендов</t>
  </si>
  <si>
    <t>Название блока</t>
  </si>
  <si>
    <t>15/5</t>
  </si>
  <si>
    <t>15 корп.1</t>
  </si>
  <si>
    <t>Прайс-Выборгский район</t>
  </si>
  <si>
    <t>2 корп.1</t>
  </si>
  <si>
    <t>56 корп.3</t>
  </si>
  <si>
    <t>1</t>
  </si>
  <si>
    <t>125</t>
  </si>
  <si>
    <t>36к1</t>
  </si>
  <si>
    <t>26 корп.4</t>
  </si>
  <si>
    <t>46к1</t>
  </si>
  <si>
    <t>14</t>
  </si>
  <si>
    <t>Учебный пер.</t>
  </si>
  <si>
    <t>7к1</t>
  </si>
  <si>
    <t>8к1</t>
  </si>
  <si>
    <t>28к1</t>
  </si>
  <si>
    <t>6</t>
  </si>
  <si>
    <t>8к3</t>
  </si>
  <si>
    <t>111к1</t>
  </si>
  <si>
    <t>129к2</t>
  </si>
  <si>
    <t>7</t>
  </si>
  <si>
    <t>62к2</t>
  </si>
  <si>
    <t>58к3</t>
  </si>
  <si>
    <t>58к2</t>
  </si>
  <si>
    <t>Асафьева ул.</t>
  </si>
  <si>
    <t>56к1</t>
  </si>
  <si>
    <t>126к1</t>
  </si>
  <si>
    <t>Энгельса пр.</t>
  </si>
  <si>
    <t>62к1</t>
  </si>
  <si>
    <t>25к1</t>
  </si>
  <si>
    <t>Маршала Захарова</t>
  </si>
  <si>
    <t>Красносельский 3</t>
  </si>
  <si>
    <t>43к1</t>
  </si>
  <si>
    <t xml:space="preserve">Маршала Жукова </t>
  </si>
  <si>
    <t>32к3</t>
  </si>
  <si>
    <t>Десантников ул.</t>
  </si>
  <si>
    <t>28</t>
  </si>
  <si>
    <t>26</t>
  </si>
  <si>
    <t>24</t>
  </si>
  <si>
    <t>20к1</t>
  </si>
  <si>
    <t>Ленинский пр.</t>
  </si>
  <si>
    <t>Ветеранов пр.</t>
  </si>
  <si>
    <t>Красносельский 5</t>
  </si>
  <si>
    <t>60 к1</t>
  </si>
  <si>
    <t>Авангардная ул.</t>
  </si>
  <si>
    <t>35к2</t>
  </si>
  <si>
    <t>35к1</t>
  </si>
  <si>
    <t>29к3</t>
  </si>
  <si>
    <t>22к1</t>
  </si>
  <si>
    <t>29к2</t>
  </si>
  <si>
    <t>18к1</t>
  </si>
  <si>
    <t>29 к1</t>
  </si>
  <si>
    <t>27к2</t>
  </si>
  <si>
    <t>Народного Ополчения пр.</t>
  </si>
  <si>
    <t>27к1</t>
  </si>
  <si>
    <t>Петергофское шоссе</t>
  </si>
  <si>
    <t>Отважных ул.</t>
  </si>
  <si>
    <t>5к2</t>
  </si>
  <si>
    <t>Добровольцев ул.</t>
  </si>
  <si>
    <t>5к1</t>
  </si>
  <si>
    <t>3к6</t>
  </si>
  <si>
    <t>3к5</t>
  </si>
  <si>
    <t>3к4</t>
  </si>
  <si>
    <t>1к1</t>
  </si>
  <si>
    <t>10к2</t>
  </si>
  <si>
    <t>Партизана Германа ул.</t>
  </si>
  <si>
    <t>21к3</t>
  </si>
  <si>
    <t>Красносельский 2</t>
  </si>
  <si>
    <t>41к3</t>
  </si>
  <si>
    <t>15к2</t>
  </si>
  <si>
    <t>39к2</t>
  </si>
  <si>
    <t>11\21</t>
  </si>
  <si>
    <t>24к1</t>
  </si>
  <si>
    <t>Доблести ул.</t>
  </si>
  <si>
    <t>33к3</t>
  </si>
  <si>
    <t>22к2</t>
  </si>
  <si>
    <t>Брестский бул.</t>
  </si>
  <si>
    <t>19/17</t>
  </si>
  <si>
    <t>Кузнецова пр.</t>
  </si>
  <si>
    <t>28к2</t>
  </si>
  <si>
    <t>118к2</t>
  </si>
  <si>
    <t>118к1</t>
  </si>
  <si>
    <t>Красносельский 4</t>
  </si>
  <si>
    <t>26к2</t>
  </si>
  <si>
    <t>14к2</t>
  </si>
  <si>
    <t>79к1</t>
  </si>
  <si>
    <t>Красносельский 1</t>
  </si>
  <si>
    <t>14\117</t>
  </si>
  <si>
    <t>26 к1</t>
  </si>
  <si>
    <t>25 к1</t>
  </si>
  <si>
    <t>23к1</t>
  </si>
  <si>
    <t>96к3</t>
  </si>
  <si>
    <t>96 к2</t>
  </si>
  <si>
    <t>42к1</t>
  </si>
  <si>
    <t>Ул. П.Горькавого</t>
  </si>
  <si>
    <t>92к3</t>
  </si>
  <si>
    <t>40к1</t>
  </si>
  <si>
    <t>Тамбасова ул.</t>
  </si>
  <si>
    <t>Котина ул.</t>
  </si>
  <si>
    <t>31к1</t>
  </si>
  <si>
    <t>Маршала Казакова</t>
  </si>
  <si>
    <t>2 к1</t>
  </si>
  <si>
    <t>37к3</t>
  </si>
  <si>
    <t>Маршала Жукова</t>
  </si>
  <si>
    <t>Пионерстроя ул.</t>
  </si>
  <si>
    <t>37к1</t>
  </si>
  <si>
    <t>19 к2</t>
  </si>
  <si>
    <t>28к3</t>
  </si>
  <si>
    <t>241 к 1</t>
  </si>
  <si>
    <t>Здоровцева ул.</t>
  </si>
  <si>
    <t>38к1</t>
  </si>
  <si>
    <t>40 к1</t>
  </si>
  <si>
    <t>2-я Комсомольская ул.</t>
  </si>
  <si>
    <t>8к4</t>
  </si>
  <si>
    <t>ул Черкасова</t>
  </si>
  <si>
    <t>Калининский 3</t>
  </si>
  <si>
    <t>6к3</t>
  </si>
  <si>
    <t>6к1</t>
  </si>
  <si>
    <t>12к1</t>
  </si>
  <si>
    <t>11к1</t>
  </si>
  <si>
    <t>Ул Руставели</t>
  </si>
  <si>
    <t>48к1</t>
  </si>
  <si>
    <t>Ул Лужская</t>
  </si>
  <si>
    <t>Ул Киришская</t>
  </si>
  <si>
    <t>пр Просвешения</t>
  </si>
  <si>
    <t>108к3</t>
  </si>
  <si>
    <t>Пр Луначарского</t>
  </si>
  <si>
    <t>Пр Гражданский</t>
  </si>
  <si>
    <t>123к1</t>
  </si>
  <si>
    <t>9к1</t>
  </si>
  <si>
    <t>ул Ушинского</t>
  </si>
  <si>
    <t>Калининский 2</t>
  </si>
  <si>
    <t>3к2</t>
  </si>
  <si>
    <t>39к1</t>
  </si>
  <si>
    <t>22/97</t>
  </si>
  <si>
    <t>15к1</t>
  </si>
  <si>
    <t>ул Тимуровская</t>
  </si>
  <si>
    <t>ул Брянцева</t>
  </si>
  <si>
    <t>Суздальский пр</t>
  </si>
  <si>
    <t>пр Суздальский</t>
  </si>
  <si>
    <t>50к2</t>
  </si>
  <si>
    <t>Пискаревский пр.</t>
  </si>
  <si>
    <t>Калининский 5</t>
  </si>
  <si>
    <t>пр Светлановский</t>
  </si>
  <si>
    <t>Михайлова ул.</t>
  </si>
  <si>
    <t>84к3</t>
  </si>
  <si>
    <t>Мечникова пр.</t>
  </si>
  <si>
    <t>84к1</t>
  </si>
  <si>
    <t>130к1</t>
  </si>
  <si>
    <t>122к4</t>
  </si>
  <si>
    <t>114к5</t>
  </si>
  <si>
    <t>94к1</t>
  </si>
  <si>
    <t>Металлистов пр.</t>
  </si>
  <si>
    <t>110к4</t>
  </si>
  <si>
    <t>120к1</t>
  </si>
  <si>
    <t>106к1</t>
  </si>
  <si>
    <t>113к1</t>
  </si>
  <si>
    <t>92к2</t>
  </si>
  <si>
    <t>Металистов пр.</t>
  </si>
  <si>
    <t>3А</t>
  </si>
  <si>
    <t>Лесной пр.</t>
  </si>
  <si>
    <t>Учительская ул.</t>
  </si>
  <si>
    <t>13\8 литА</t>
  </si>
  <si>
    <t>75к2</t>
  </si>
  <si>
    <t>Кондратьевский пр.</t>
  </si>
  <si>
    <t>7к2</t>
  </si>
  <si>
    <t>Ольги Форш ул.</t>
  </si>
  <si>
    <t>51к4</t>
  </si>
  <si>
    <t>51к1</t>
  </si>
  <si>
    <t>Луначарского пр.</t>
  </si>
  <si>
    <t>48к 1</t>
  </si>
  <si>
    <t>86к3</t>
  </si>
  <si>
    <t>32А</t>
  </si>
  <si>
    <t>86к2</t>
  </si>
  <si>
    <t>26А</t>
  </si>
  <si>
    <t>86к1</t>
  </si>
  <si>
    <t>84к4</t>
  </si>
  <si>
    <t>Комсомола ул.</t>
  </si>
  <si>
    <t>ул. Д.Бедного</t>
  </si>
  <si>
    <t>6\5</t>
  </si>
  <si>
    <t>Комиссара Смирнова ул.</t>
  </si>
  <si>
    <t>Замшина ул.</t>
  </si>
  <si>
    <t>32к1</t>
  </si>
  <si>
    <t>31к3</t>
  </si>
  <si>
    <t>30к1</t>
  </si>
  <si>
    <t>26к4</t>
  </si>
  <si>
    <t>Брюсовская ул.</t>
  </si>
  <si>
    <t>26к3</t>
  </si>
  <si>
    <t>11к2</t>
  </si>
  <si>
    <t>19А</t>
  </si>
  <si>
    <t>Академика Лебедева ул.</t>
  </si>
  <si>
    <t>Просвещения пр</t>
  </si>
  <si>
    <t>17\2 А</t>
  </si>
  <si>
    <t>Калининский 4</t>
  </si>
  <si>
    <t>14\2 А</t>
  </si>
  <si>
    <t>63к3</t>
  </si>
  <si>
    <t>66к1</t>
  </si>
  <si>
    <t>70к1</t>
  </si>
  <si>
    <t>Калининский 1</t>
  </si>
  <si>
    <t>29к7</t>
  </si>
  <si>
    <t>пр Культуры</t>
  </si>
  <si>
    <t>9к3</t>
  </si>
  <si>
    <t>Софьи Ковалевской ул.</t>
  </si>
  <si>
    <t>5к7</t>
  </si>
  <si>
    <t>13к2</t>
  </si>
  <si>
    <t>2к1</t>
  </si>
  <si>
    <t>11к7</t>
  </si>
  <si>
    <t>11к6</t>
  </si>
  <si>
    <t>14к3</t>
  </si>
  <si>
    <t>91к1</t>
  </si>
  <si>
    <t>Северный пр.</t>
  </si>
  <si>
    <t>10к4</t>
  </si>
  <si>
    <t>85к1</t>
  </si>
  <si>
    <t>53к3</t>
  </si>
  <si>
    <t>45к2</t>
  </si>
  <si>
    <t>Науки пр.</t>
  </si>
  <si>
    <t>53к1</t>
  </si>
  <si>
    <t>44к1</t>
  </si>
  <si>
    <t>38к2</t>
  </si>
  <si>
    <t>Карпинского ул.</t>
  </si>
  <si>
    <t>36к7</t>
  </si>
  <si>
    <t>15к7</t>
  </si>
  <si>
    <t>34к6</t>
  </si>
  <si>
    <t>34к5</t>
  </si>
  <si>
    <t>11к5</t>
  </si>
  <si>
    <t>80к4</t>
  </si>
  <si>
    <t>Луначарского пр</t>
  </si>
  <si>
    <t>80к2</t>
  </si>
  <si>
    <t>78к2</t>
  </si>
  <si>
    <t>ул. Краснопутиловская</t>
  </si>
  <si>
    <t xml:space="preserve">ул. Автовская </t>
  </si>
  <si>
    <t>8</t>
  </si>
  <si>
    <t>4</t>
  </si>
  <si>
    <t>46</t>
  </si>
  <si>
    <t>ул. Червонного Казачества</t>
  </si>
  <si>
    <t>44</t>
  </si>
  <si>
    <t>96</t>
  </si>
  <si>
    <t>пр-кт Стачек</t>
  </si>
  <si>
    <t>92 корп.2</t>
  </si>
  <si>
    <t>88</t>
  </si>
  <si>
    <t>77</t>
  </si>
  <si>
    <t>69</t>
  </si>
  <si>
    <t>ул. Кронштадтская</t>
  </si>
  <si>
    <t>ул. Генерала Симоняка</t>
  </si>
  <si>
    <t>Кировский 3</t>
  </si>
  <si>
    <t>22</t>
  </si>
  <si>
    <t>64 корп.1</t>
  </si>
  <si>
    <t>ул. Жукова</t>
  </si>
  <si>
    <t>20</t>
  </si>
  <si>
    <t>99</t>
  </si>
  <si>
    <t>пр-кт Ветеранов</t>
  </si>
  <si>
    <t>ул. Примакова</t>
  </si>
  <si>
    <t>105</t>
  </si>
  <si>
    <t>ул. Маринеско</t>
  </si>
  <si>
    <t>104</t>
  </si>
  <si>
    <t>74к3</t>
  </si>
  <si>
    <t xml:space="preserve">5 </t>
  </si>
  <si>
    <t>74к1</t>
  </si>
  <si>
    <t>Стойкости ул.</t>
  </si>
  <si>
    <t>Кировский 4</t>
  </si>
  <si>
    <t>2\11</t>
  </si>
  <si>
    <t>5</t>
  </si>
  <si>
    <t>ул. Зенитчиков</t>
  </si>
  <si>
    <t>3 корп.2</t>
  </si>
  <si>
    <t>3 корп.1</t>
  </si>
  <si>
    <t xml:space="preserve">9 </t>
  </si>
  <si>
    <t>ул. Зайцева</t>
  </si>
  <si>
    <t>23к2</t>
  </si>
  <si>
    <t>8 корп.2</t>
  </si>
  <si>
    <t>8 корп.1</t>
  </si>
  <si>
    <t>84 корп.2</t>
  </si>
  <si>
    <t>84 корп.1</t>
  </si>
  <si>
    <t>60к2</t>
  </si>
  <si>
    <t>80</t>
  </si>
  <si>
    <t>Г.Симоняка ул.</t>
  </si>
  <si>
    <t>59</t>
  </si>
  <si>
    <t>57</t>
  </si>
  <si>
    <t>27/193</t>
  </si>
  <si>
    <t>12</t>
  </si>
  <si>
    <t>11</t>
  </si>
  <si>
    <t>67 корп.6</t>
  </si>
  <si>
    <t>Бульвар Новаторов</t>
  </si>
  <si>
    <t>Кировский 2</t>
  </si>
  <si>
    <t>67 корп.3</t>
  </si>
  <si>
    <t>67 корп.2</t>
  </si>
  <si>
    <t>67 корп.1</t>
  </si>
  <si>
    <t>30к2</t>
  </si>
  <si>
    <t>Дачный пр.</t>
  </si>
  <si>
    <t>Кировский 1</t>
  </si>
  <si>
    <t>139</t>
  </si>
  <si>
    <t>пр-кт Народного Ополчения</t>
  </si>
  <si>
    <t>10\7</t>
  </si>
  <si>
    <t>23 корп.1</t>
  </si>
  <si>
    <t>Дачный пр-кт</t>
  </si>
  <si>
    <t>7 корп. 5</t>
  </si>
  <si>
    <t>5 корп.2</t>
  </si>
  <si>
    <t>ул. Лени Голикова</t>
  </si>
  <si>
    <t>3к3</t>
  </si>
  <si>
    <t>Лени Голикова ул.</t>
  </si>
  <si>
    <t>84к2</t>
  </si>
  <si>
    <t xml:space="preserve">Новаторов Бульвар </t>
  </si>
  <si>
    <t>Т.Хрустицкого ул.</t>
  </si>
  <si>
    <t>71к4</t>
  </si>
  <si>
    <t>71к3</t>
  </si>
  <si>
    <t>71к2</t>
  </si>
  <si>
    <t>21к2</t>
  </si>
  <si>
    <t>81</t>
  </si>
  <si>
    <t>45</t>
  </si>
  <si>
    <t>72</t>
  </si>
  <si>
    <t>б-р Новаторов</t>
  </si>
  <si>
    <t>17к5</t>
  </si>
  <si>
    <t xml:space="preserve"> Зины Портновой ул.</t>
  </si>
  <si>
    <t>220к3</t>
  </si>
  <si>
    <t>Стачек пр.</t>
  </si>
  <si>
    <t>Трамвайный пр.</t>
  </si>
  <si>
    <t>212к2</t>
  </si>
  <si>
    <t>Счастливая ул.</t>
  </si>
  <si>
    <t>Подводника Кузьмина ул.</t>
  </si>
  <si>
    <t>117к2</t>
  </si>
  <si>
    <t>Зины Портновой ул.</t>
  </si>
  <si>
    <t>27к6</t>
  </si>
  <si>
    <t>15к4</t>
  </si>
  <si>
    <t>6к2</t>
  </si>
  <si>
    <t>15к3</t>
  </si>
  <si>
    <t>31\91</t>
  </si>
  <si>
    <t>19\66</t>
  </si>
  <si>
    <t>9к7</t>
  </si>
  <si>
    <t>3к7</t>
  </si>
  <si>
    <t>5к3</t>
  </si>
  <si>
    <t>ул. Будапештская</t>
  </si>
  <si>
    <t>Фрунзенский 5</t>
  </si>
  <si>
    <t>Белградская ул.</t>
  </si>
  <si>
    <t>34к1</t>
  </si>
  <si>
    <t>пр. Славы</t>
  </si>
  <si>
    <t>Альпийский пер.</t>
  </si>
  <si>
    <t>12  корп.1</t>
  </si>
  <si>
    <t>пр-кт Славы</t>
  </si>
  <si>
    <t> 2 корп.4</t>
  </si>
  <si>
    <t> 2 корп.3</t>
  </si>
  <si>
    <t> 2 корп.2</t>
  </si>
  <si>
    <t> 2  корп.1</t>
  </si>
  <si>
    <t>ул. Бухаресткая</t>
  </si>
  <si>
    <t>35 корп.1</t>
  </si>
  <si>
    <t>31 корп.1</t>
  </si>
  <si>
    <t>21 </t>
  </si>
  <si>
    <t>14 корп.2</t>
  </si>
  <si>
    <t>14 корп.1</t>
  </si>
  <si>
    <t>10 корп.2</t>
  </si>
  <si>
    <t> 9 корп.1</t>
  </si>
  <si>
    <t> 4 корп.3</t>
  </si>
  <si>
    <t>ул. Белы Куна</t>
  </si>
  <si>
    <t> 4 корп.2</t>
  </si>
  <si>
    <t> 2 корп.1</t>
  </si>
  <si>
    <t>24 </t>
  </si>
  <si>
    <t>ул. Белградская</t>
  </si>
  <si>
    <t>16 </t>
  </si>
  <si>
    <t>12 </t>
  </si>
  <si>
    <t>5 корп.13</t>
  </si>
  <si>
    <t>Турку ул. </t>
  </si>
  <si>
    <t>2 корп.1</t>
  </si>
  <si>
    <t>ул. Турку</t>
  </si>
  <si>
    <t>9 к5</t>
  </si>
  <si>
    <t>9 к2</t>
  </si>
  <si>
    <t>36к3</t>
  </si>
  <si>
    <t>Олеко Дундича ул.</t>
  </si>
  <si>
    <t>Фрунзенский 2</t>
  </si>
  <si>
    <t>19к4</t>
  </si>
  <si>
    <t>122к1</t>
  </si>
  <si>
    <t>Бухарестская ул.</t>
  </si>
  <si>
    <t>Фрунзенский 4</t>
  </si>
  <si>
    <t>42к3</t>
  </si>
  <si>
    <t>Малая Балканская ул.</t>
  </si>
  <si>
    <t>116к1</t>
  </si>
  <si>
    <t>71к1</t>
  </si>
  <si>
    <t>Будапештская ул.</t>
  </si>
  <si>
    <t>88к3</t>
  </si>
  <si>
    <t>М.Карпатская ул.</t>
  </si>
  <si>
    <t>20к4</t>
  </si>
  <si>
    <t>Купчинская ул.</t>
  </si>
  <si>
    <t>20к3</t>
  </si>
  <si>
    <t>20к2</t>
  </si>
  <si>
    <t>19к3</t>
  </si>
  <si>
    <t>19к2</t>
  </si>
  <si>
    <t>128к1</t>
  </si>
  <si>
    <t>89к1</t>
  </si>
  <si>
    <t>110/23</t>
  </si>
  <si>
    <t>7к3</t>
  </si>
  <si>
    <t>Загребский бульв.</t>
  </si>
  <si>
    <t>17к3</t>
  </si>
  <si>
    <t>108/24</t>
  </si>
  <si>
    <t>Дунайский пр.</t>
  </si>
  <si>
    <t>106к2</t>
  </si>
  <si>
    <t>35к3</t>
  </si>
  <si>
    <t>53к2</t>
  </si>
  <si>
    <t>58к1</t>
  </si>
  <si>
    <t>Моравский пер.</t>
  </si>
  <si>
    <t>Димитрова ул.</t>
  </si>
  <si>
    <t>19к5</t>
  </si>
  <si>
    <t>91к2</t>
  </si>
  <si>
    <t>8/22,8/1</t>
  </si>
  <si>
    <t>Ярослава Гашека ул.</t>
  </si>
  <si>
    <t>12-100</t>
  </si>
  <si>
    <t>17 к1</t>
  </si>
  <si>
    <t>Пражская ул.</t>
  </si>
  <si>
    <t>Фрунзенский 1</t>
  </si>
  <si>
    <t>З8</t>
  </si>
  <si>
    <t>94 к1</t>
  </si>
  <si>
    <t>66 к1</t>
  </si>
  <si>
    <t>16 корп.3</t>
  </si>
  <si>
    <t>ул. Димитрова</t>
  </si>
  <si>
    <t>Фрунзенский 3</t>
  </si>
  <si>
    <t>39 к1</t>
  </si>
  <si>
    <t>12 корп. 2</t>
  </si>
  <si>
    <t>З6</t>
  </si>
  <si>
    <t>10 корп.4</t>
  </si>
  <si>
    <t>38 к3</t>
  </si>
  <si>
    <t> 4 корп.1</t>
  </si>
  <si>
    <t>63 корп.1</t>
  </si>
  <si>
    <t>61 корп.1</t>
  </si>
  <si>
    <t>32 к1</t>
  </si>
  <si>
    <t>55 </t>
  </si>
  <si>
    <t>51 </t>
  </si>
  <si>
    <t>23 к1</t>
  </si>
  <si>
    <t>23 корп.2</t>
  </si>
  <si>
    <t>Альпийский пер. </t>
  </si>
  <si>
    <t>22 к2</t>
  </si>
  <si>
    <t>22 к1</t>
  </si>
  <si>
    <t>Прайс-Фрунзенский район</t>
  </si>
  <si>
    <t>12 к2</t>
  </si>
  <si>
    <t>10 к1</t>
  </si>
  <si>
    <t>Ул. Бухарестская</t>
  </si>
  <si>
    <t>10к3</t>
  </si>
  <si>
    <t>42/79</t>
  </si>
  <si>
    <t>20 к1</t>
  </si>
  <si>
    <t>15 к4</t>
  </si>
  <si>
    <t>15 к1</t>
  </si>
  <si>
    <t>35 к2</t>
  </si>
  <si>
    <t>Софийская ул.</t>
  </si>
  <si>
    <t>9 к1</t>
  </si>
  <si>
    <t>18к2</t>
  </si>
  <si>
    <t>7 к1</t>
  </si>
  <si>
    <t>17к4</t>
  </si>
  <si>
    <t>35 к8</t>
  </si>
  <si>
    <t>43 к1</t>
  </si>
  <si>
    <t>Пловдивская ул.</t>
  </si>
  <si>
    <t>41 к2</t>
  </si>
  <si>
    <t>38 к2</t>
  </si>
  <si>
    <t>Прайс-Красносельский район</t>
  </si>
  <si>
    <t>Прайс-Кировский район</t>
  </si>
  <si>
    <t>Прайс-Калининский район</t>
  </si>
  <si>
    <t>8 к.3</t>
  </si>
  <si>
    <t>Комендантский пр-кт</t>
  </si>
  <si>
    <t>Приморский 2</t>
  </si>
  <si>
    <t>Камышовая</t>
  </si>
  <si>
    <t>7 к.1</t>
  </si>
  <si>
    <t>21 корп.2</t>
  </si>
  <si>
    <t xml:space="preserve">ул. Планерная </t>
  </si>
  <si>
    <t>6 корп.4</t>
  </si>
  <si>
    <t>ул. Камышовая</t>
  </si>
  <si>
    <t>26Б</t>
  </si>
  <si>
    <t xml:space="preserve">ул. Гаккелевская </t>
  </si>
  <si>
    <t>Богатырский пр-кт</t>
  </si>
  <si>
    <t>ул. Яхтенная</t>
  </si>
  <si>
    <t>38 корп. 2</t>
  </si>
  <si>
    <t xml:space="preserve">ул. Туристская </t>
  </si>
  <si>
    <t>Приморский 5</t>
  </si>
  <si>
    <t>69\1</t>
  </si>
  <si>
    <t>Планерная</t>
  </si>
  <si>
    <t>54 корп.1</t>
  </si>
  <si>
    <t>57 корп.3</t>
  </si>
  <si>
    <t>Ольховая</t>
  </si>
  <si>
    <t>53 корп.3</t>
  </si>
  <si>
    <t>50 к. 1</t>
  </si>
  <si>
    <t>Королева пр-кт</t>
  </si>
  <si>
    <t>52 корп.1</t>
  </si>
  <si>
    <t>46 к.3</t>
  </si>
  <si>
    <t>48 корп.1</t>
  </si>
  <si>
    <t>23 корп.2</t>
  </si>
  <si>
    <t>24\3</t>
  </si>
  <si>
    <t>21 корп.3</t>
  </si>
  <si>
    <t>17\2</t>
  </si>
  <si>
    <t>ул. Ситцевая</t>
  </si>
  <si>
    <t>16\2</t>
  </si>
  <si>
    <t>3 корп.3</t>
  </si>
  <si>
    <t>15 к.1</t>
  </si>
  <si>
    <t>Ильюшина</t>
  </si>
  <si>
    <t>Приморский 4</t>
  </si>
  <si>
    <t>54 корп.2</t>
  </si>
  <si>
    <t>Приморский 1</t>
  </si>
  <si>
    <t>33/1</t>
  </si>
  <si>
    <t>Авиаконструкторов пр-кт</t>
  </si>
  <si>
    <t>34 корп.1</t>
  </si>
  <si>
    <t>23\1</t>
  </si>
  <si>
    <t>28 корп.2</t>
  </si>
  <si>
    <t>Прайс-Приморский район</t>
  </si>
  <si>
    <t>4\1</t>
  </si>
  <si>
    <t>10 корп.3</t>
  </si>
  <si>
    <t>Уточкина</t>
  </si>
  <si>
    <t>126 корп.1</t>
  </si>
  <si>
    <t xml:space="preserve">ул. Школьная </t>
  </si>
  <si>
    <t>6\1</t>
  </si>
  <si>
    <t>6 корп.3</t>
  </si>
  <si>
    <t>134 корп.3</t>
  </si>
  <si>
    <t>ул. Савушкина</t>
  </si>
  <si>
    <t>134 корп.1</t>
  </si>
  <si>
    <t>12 корп.3</t>
  </si>
  <si>
    <t>Новоколомяжский пр-кт</t>
  </si>
  <si>
    <t>145к3</t>
  </si>
  <si>
    <t>Приморский пр-кт</t>
  </si>
  <si>
    <t>125 корп.3</t>
  </si>
  <si>
    <t>123 корп.5</t>
  </si>
  <si>
    <t>ул. Вербная</t>
  </si>
  <si>
    <t>123 корп.4</t>
  </si>
  <si>
    <t>123 корп.3</t>
  </si>
  <si>
    <t>24 корп.3</t>
  </si>
  <si>
    <t>ул. Афонская</t>
  </si>
  <si>
    <t>ул. Щербакова</t>
  </si>
  <si>
    <t>17 корп.1</t>
  </si>
  <si>
    <t>ул. Репищева</t>
  </si>
  <si>
    <t>15 корп.3</t>
  </si>
  <si>
    <t>ул. Беговая</t>
  </si>
  <si>
    <t>11\9</t>
  </si>
  <si>
    <t>Яковлевский пер.</t>
  </si>
  <si>
    <t>Московский 5</t>
  </si>
  <si>
    <t>ул. Севастьянова</t>
  </si>
  <si>
    <t>Свеаборгская ул.</t>
  </si>
  <si>
    <t>ул. Решетникова</t>
  </si>
  <si>
    <t>Киевская</t>
  </si>
  <si>
    <t>Московский 6</t>
  </si>
  <si>
    <t>Московский пр.</t>
  </si>
  <si>
    <t>Заозерная</t>
  </si>
  <si>
    <t>Смоленская</t>
  </si>
  <si>
    <t>Мариинская ул.</t>
  </si>
  <si>
    <t>Кузнецовская ул.</t>
  </si>
  <si>
    <t>ул. Глеба Успенского</t>
  </si>
  <si>
    <t>11/17 Б</t>
  </si>
  <si>
    <t>ул. Коли Томчака</t>
  </si>
  <si>
    <t>Благодатная ул.</t>
  </si>
  <si>
    <t>136, лит. А</t>
  </si>
  <si>
    <t>3\5</t>
  </si>
  <si>
    <t>31\20</t>
  </si>
  <si>
    <t>ул. Фрунзе</t>
  </si>
  <si>
    <t>Московский 4</t>
  </si>
  <si>
    <t>Обводного канала наб.</t>
  </si>
  <si>
    <t>Московский пр-кт</t>
  </si>
  <si>
    <t>Ленсовета</t>
  </si>
  <si>
    <t>Ю. Гагарина пр-кт</t>
  </si>
  <si>
    <t>Гастелло</t>
  </si>
  <si>
    <t>ул. Победы</t>
  </si>
  <si>
    <t>Московский 2</t>
  </si>
  <si>
    <t>145а</t>
  </si>
  <si>
    <t>192/194</t>
  </si>
  <si>
    <t>ул. Гастелло</t>
  </si>
  <si>
    <t>37</t>
  </si>
  <si>
    <t>ул. Бассейная</t>
  </si>
  <si>
    <t>пр. Юрия Гагарина</t>
  </si>
  <si>
    <t>Бассейная ул.</t>
  </si>
  <si>
    <t>3 лит.А</t>
  </si>
  <si>
    <t>пл. Чернышевского</t>
  </si>
  <si>
    <t>2 лит.А</t>
  </si>
  <si>
    <t>6 лит.А</t>
  </si>
  <si>
    <t>191 лит. А</t>
  </si>
  <si>
    <t>Авиационная</t>
  </si>
  <si>
    <t>189 лит.А</t>
  </si>
  <si>
    <t>175 лит.А</t>
  </si>
  <si>
    <t>Типанова</t>
  </si>
  <si>
    <t>171 лит.А</t>
  </si>
  <si>
    <t>161 лит.А</t>
  </si>
  <si>
    <t>159 лит.А</t>
  </si>
  <si>
    <t>157 лит.А</t>
  </si>
  <si>
    <t>155 лит.А</t>
  </si>
  <si>
    <t>178 лит.А</t>
  </si>
  <si>
    <t>Ленинский пр-кт</t>
  </si>
  <si>
    <t>158 лит.А</t>
  </si>
  <si>
    <t>154 лит.А</t>
  </si>
  <si>
    <t>150 лит. А</t>
  </si>
  <si>
    <t>77 лит.А</t>
  </si>
  <si>
    <t>71 лит.А</t>
  </si>
  <si>
    <t>101 лит.А</t>
  </si>
  <si>
    <t>Новоизмайловский пр-кт</t>
  </si>
  <si>
    <t>85 лит.А</t>
  </si>
  <si>
    <t>51 лит.А</t>
  </si>
  <si>
    <t>46 лит.А</t>
  </si>
  <si>
    <t>Московский 3</t>
  </si>
  <si>
    <t>40 лит.А</t>
  </si>
  <si>
    <t>34 лит.А</t>
  </si>
  <si>
    <t>28 лит.А</t>
  </si>
  <si>
    <t>22 лит.А</t>
  </si>
  <si>
    <t>Московский 1</t>
  </si>
  <si>
    <t>15 лит.А</t>
  </si>
  <si>
    <t>ул. Варшавская</t>
  </si>
  <si>
    <t>63 к.2</t>
  </si>
  <si>
    <t>Орджоникидзе</t>
  </si>
  <si>
    <t>Прайс-Московский район</t>
  </si>
  <si>
    <t>63 к.1</t>
  </si>
  <si>
    <t>Московское ш.</t>
  </si>
  <si>
    <t>16 к.1</t>
  </si>
  <si>
    <t>Пулковское шоссе .</t>
  </si>
  <si>
    <t>73 к.3</t>
  </si>
  <si>
    <t>13к5</t>
  </si>
  <si>
    <t>73 к.2</t>
  </si>
  <si>
    <t>13к4</t>
  </si>
  <si>
    <t>Космонавтов пр-кт</t>
  </si>
  <si>
    <t>Пулковское шоссе</t>
  </si>
  <si>
    <t>Звездная</t>
  </si>
  <si>
    <t>Краснопутиловская ул.</t>
  </si>
  <si>
    <t>Витебский пр-кт</t>
  </si>
  <si>
    <t>Костюшко ул.</t>
  </si>
  <si>
    <t>Варшавская ул.</t>
  </si>
  <si>
    <t>5-ый Предпортовый пр-д</t>
  </si>
  <si>
    <t>63 корп.1</t>
  </si>
  <si>
    <t>147 лит.А</t>
  </si>
  <si>
    <t>197 лит.А</t>
  </si>
  <si>
    <t>18</t>
  </si>
  <si>
    <t>ул. Шотмана</t>
  </si>
  <si>
    <t>12/1</t>
  </si>
  <si>
    <t>9/1</t>
  </si>
  <si>
    <t>7/1</t>
  </si>
  <si>
    <t>6/1</t>
  </si>
  <si>
    <t>5/1</t>
  </si>
  <si>
    <t>7/2</t>
  </si>
  <si>
    <t>Невский 4</t>
  </si>
  <si>
    <t>ул. Евдокима Огнева</t>
  </si>
  <si>
    <t>21/4</t>
  </si>
  <si>
    <t>ул. Коллонтай</t>
  </si>
  <si>
    <t>21/3</t>
  </si>
  <si>
    <t>8/1</t>
  </si>
  <si>
    <t>4/1</t>
  </si>
  <si>
    <t>27/1</t>
  </si>
  <si>
    <t>ул. Дыбенко</t>
  </si>
  <si>
    <t>22/1</t>
  </si>
  <si>
    <t>18/1</t>
  </si>
  <si>
    <t>12/3</t>
  </si>
  <si>
    <t>25/1</t>
  </si>
  <si>
    <t>ул. Антонова-Овсиенко</t>
  </si>
  <si>
    <t>9/2</t>
  </si>
  <si>
    <t xml:space="preserve">пр-кт Большевиков </t>
  </si>
  <si>
    <t>5/2</t>
  </si>
  <si>
    <t>11/19</t>
  </si>
  <si>
    <t>29</t>
  </si>
  <si>
    <t>Искровский пр-кт</t>
  </si>
  <si>
    <t>9/3</t>
  </si>
  <si>
    <t>15/2</t>
  </si>
  <si>
    <t>15/1</t>
  </si>
  <si>
    <t>пр-кт Большевиков</t>
  </si>
  <si>
    <t>6/6</t>
  </si>
  <si>
    <t>17/2</t>
  </si>
  <si>
    <t>пр-кт Пятилеток</t>
  </si>
  <si>
    <t>Невский 3</t>
  </si>
  <si>
    <t>6/4</t>
  </si>
  <si>
    <t>20/1</t>
  </si>
  <si>
    <t xml:space="preserve"> ул. Подвойского</t>
  </si>
  <si>
    <t>14/1</t>
  </si>
  <si>
    <t>6/3</t>
  </si>
  <si>
    <t xml:space="preserve"> Искровский пр-кт</t>
  </si>
  <si>
    <t>Клочков пер.</t>
  </si>
  <si>
    <t>4/3</t>
  </si>
  <si>
    <t>3/1</t>
  </si>
  <si>
    <t>ул. Бадаева</t>
  </si>
  <si>
    <t>4/2</t>
  </si>
  <si>
    <t>ул. Чудновского</t>
  </si>
  <si>
    <t>2/11</t>
  </si>
  <si>
    <t>2/1</t>
  </si>
  <si>
    <t>ул. Латышских Стрелков</t>
  </si>
  <si>
    <t>5/4</t>
  </si>
  <si>
    <t>ул. Кржижановского</t>
  </si>
  <si>
    <t>16/1</t>
  </si>
  <si>
    <t>10</t>
  </si>
  <si>
    <t>ул. Дж.Рида</t>
  </si>
  <si>
    <t>ул. Тельмана</t>
  </si>
  <si>
    <t>Невский 2</t>
  </si>
  <si>
    <t>52</t>
  </si>
  <si>
    <t>ул. Ворошилова</t>
  </si>
  <si>
    <t>43/3</t>
  </si>
  <si>
    <t>19/1</t>
  </si>
  <si>
    <t>40</t>
  </si>
  <si>
    <t>36/1</t>
  </si>
  <si>
    <t>32/1</t>
  </si>
  <si>
    <t>ул. Народная</t>
  </si>
  <si>
    <t>Российский пр-кт</t>
  </si>
  <si>
    <t>3/5</t>
  </si>
  <si>
    <t>пр-кт Солидарности</t>
  </si>
  <si>
    <t>73</t>
  </si>
  <si>
    <t>3/2</t>
  </si>
  <si>
    <t>68/2</t>
  </si>
  <si>
    <t>65</t>
  </si>
  <si>
    <t>45/1</t>
  </si>
  <si>
    <t>Невский 1</t>
  </si>
  <si>
    <t>16</t>
  </si>
  <si>
    <t>43/1</t>
  </si>
  <si>
    <t>27/3</t>
  </si>
  <si>
    <t>45/3</t>
  </si>
  <si>
    <t>ул. Крыленко</t>
  </si>
  <si>
    <t>25/2</t>
  </si>
  <si>
    <t>Прайс-Невский район</t>
  </si>
  <si>
    <t>50/1</t>
  </si>
  <si>
    <t>40/1</t>
  </si>
  <si>
    <t>21/2</t>
  </si>
  <si>
    <t>34/1</t>
  </si>
  <si>
    <t>24/2</t>
  </si>
  <si>
    <t>49</t>
  </si>
  <si>
    <t>37/1</t>
  </si>
  <si>
    <t>47/5</t>
  </si>
  <si>
    <t>47/4</t>
  </si>
  <si>
    <t>30/3</t>
  </si>
  <si>
    <t>Товарищеский пр-кт</t>
  </si>
  <si>
    <t>94/4</t>
  </si>
  <si>
    <t>Октябрьская наб.</t>
  </si>
  <si>
    <t>35/38</t>
  </si>
  <si>
    <t>2</t>
  </si>
  <si>
    <t>50/3</t>
  </si>
  <si>
    <t>50/2</t>
  </si>
  <si>
    <t>63</t>
  </si>
  <si>
    <t>13/2</t>
  </si>
  <si>
    <t>61</t>
  </si>
  <si>
    <t>39/1</t>
  </si>
  <si>
    <t>10/2</t>
  </si>
  <si>
    <t>33/5</t>
  </si>
  <si>
    <t>35/2</t>
  </si>
  <si>
    <t>Шлиссербургский пр-т</t>
  </si>
  <si>
    <t xml:space="preserve">Рыбацкое </t>
  </si>
  <si>
    <t>Прайс-Рыбацкое</t>
  </si>
  <si>
    <t>17к2</t>
  </si>
  <si>
    <t>Рыбацкий пр-т</t>
  </si>
  <si>
    <t>29к1</t>
  </si>
  <si>
    <t>2-41</t>
  </si>
  <si>
    <t>Прибрежная ул</t>
  </si>
  <si>
    <t>Караваевская ул.</t>
  </si>
  <si>
    <t>Дмитрия Устинова ул</t>
  </si>
  <si>
    <t>31к2</t>
  </si>
  <si>
    <t>Большеохтинский пр.</t>
  </si>
  <si>
    <t xml:space="preserve">Красногвардейский </t>
  </si>
  <si>
    <t>Большая Пороховская ул.</t>
  </si>
  <si>
    <t>Шепетовская ул.</t>
  </si>
  <si>
    <t>ш. Революции</t>
  </si>
  <si>
    <t>Цимлянская ул.</t>
  </si>
  <si>
    <t>9б</t>
  </si>
  <si>
    <t>ул. Стахановцев</t>
  </si>
  <si>
    <t>ул. Молдагуловой</t>
  </si>
  <si>
    <t>ул. Громова</t>
  </si>
  <si>
    <t>Таллинская ул.</t>
  </si>
  <si>
    <t>Среднеохтинский пр.</t>
  </si>
  <si>
    <t>пр. Энергетиков</t>
  </si>
  <si>
    <t>Перевозный пер.</t>
  </si>
  <si>
    <t>Новочеркасский пр.</t>
  </si>
  <si>
    <t>47к2</t>
  </si>
  <si>
    <t>Малоохтинский пр.</t>
  </si>
  <si>
    <t>86в</t>
  </si>
  <si>
    <t>84б</t>
  </si>
  <si>
    <t>84а</t>
  </si>
  <si>
    <t>Прайс-Красногвардейский район</t>
  </si>
  <si>
    <t>Красногвардейская пл.</t>
  </si>
  <si>
    <t>Заневский пр.</t>
  </si>
  <si>
    <t>44к4</t>
  </si>
  <si>
    <t>44к3</t>
  </si>
  <si>
    <t>54к1</t>
  </si>
  <si>
    <t>пр. Металлистов</t>
  </si>
  <si>
    <t>23к5</t>
  </si>
  <si>
    <t>23к4</t>
  </si>
  <si>
    <t>23к3</t>
  </si>
  <si>
    <t>Центральный-3</t>
  </si>
  <si>
    <t>Чайковского ул.</t>
  </si>
  <si>
    <t>77к1</t>
  </si>
  <si>
    <t>Херсонская ул.</t>
  </si>
  <si>
    <t>5-7</t>
  </si>
  <si>
    <t xml:space="preserve">Ульяны Громовой пер. </t>
  </si>
  <si>
    <t>27/29</t>
  </si>
  <si>
    <t>Тверская ул.</t>
  </si>
  <si>
    <t xml:space="preserve">Тверская ул. </t>
  </si>
  <si>
    <t>23/3</t>
  </si>
  <si>
    <t>Тульская ул.</t>
  </si>
  <si>
    <t xml:space="preserve">Таврическая ул.  </t>
  </si>
  <si>
    <t>Солдатский пер.</t>
  </si>
  <si>
    <t>Суворовский пр.</t>
  </si>
  <si>
    <t>Невский пр.</t>
  </si>
  <si>
    <t xml:space="preserve">Некрасова ул.     </t>
  </si>
  <si>
    <t xml:space="preserve">Некрасова ул.       </t>
  </si>
  <si>
    <t>Мытнинская ул.</t>
  </si>
  <si>
    <t xml:space="preserve">Конная ул.         </t>
  </si>
  <si>
    <t>22/5</t>
  </si>
  <si>
    <t>5/3</t>
  </si>
  <si>
    <t>Калужский пер.</t>
  </si>
  <si>
    <t>14/16</t>
  </si>
  <si>
    <t>Кавалерградская ул.</t>
  </si>
  <si>
    <t>6/18</t>
  </si>
  <si>
    <t xml:space="preserve">Заячий пер.  </t>
  </si>
  <si>
    <t>Жуковского ул.</t>
  </si>
  <si>
    <t>Заячий пер.</t>
  </si>
  <si>
    <t xml:space="preserve">Заячий пер.   </t>
  </si>
  <si>
    <t>Греческий пр.</t>
  </si>
  <si>
    <t>Восстания ул.</t>
  </si>
  <si>
    <t xml:space="preserve">Виленский пер. </t>
  </si>
  <si>
    <t>39\24</t>
  </si>
  <si>
    <t xml:space="preserve">8-я советская ул.    </t>
  </si>
  <si>
    <t>6\8</t>
  </si>
  <si>
    <t xml:space="preserve">8-я советская ул.      </t>
  </si>
  <si>
    <t>17/19</t>
  </si>
  <si>
    <t>9/13</t>
  </si>
  <si>
    <t xml:space="preserve">7-я Советская ул.     </t>
  </si>
  <si>
    <t>5 А</t>
  </si>
  <si>
    <t>18/8</t>
  </si>
  <si>
    <t xml:space="preserve">6-я Советская ул.     </t>
  </si>
  <si>
    <t>20\16</t>
  </si>
  <si>
    <t>Востания ул.</t>
  </si>
  <si>
    <t>Центральный-1</t>
  </si>
  <si>
    <t xml:space="preserve">4-я Советская ул.      </t>
  </si>
  <si>
    <t>19-21</t>
  </si>
  <si>
    <t>Апраксин пер.</t>
  </si>
  <si>
    <t>26/12</t>
  </si>
  <si>
    <t>44/46</t>
  </si>
  <si>
    <t xml:space="preserve">3-я Советская ул.   </t>
  </si>
  <si>
    <t>Чехова ул.</t>
  </si>
  <si>
    <t>Фурштатская ул.</t>
  </si>
  <si>
    <t>Фонтанки наб.р.</t>
  </si>
  <si>
    <t>67/69</t>
  </si>
  <si>
    <t>Центральный-2</t>
  </si>
  <si>
    <t>51/53</t>
  </si>
  <si>
    <t>9/38</t>
  </si>
  <si>
    <t>ЗАГОРОДНЫЙ пр.</t>
  </si>
  <si>
    <t>80/2</t>
  </si>
  <si>
    <t>РУБИНШТЕЙНА ул.</t>
  </si>
  <si>
    <t>Саперный пер.</t>
  </si>
  <si>
    <t>2/45</t>
  </si>
  <si>
    <t>Садовая ул.</t>
  </si>
  <si>
    <t>1/43</t>
  </si>
  <si>
    <t>Рылеева ул.</t>
  </si>
  <si>
    <t>21-23</t>
  </si>
  <si>
    <t>38/26</t>
  </si>
  <si>
    <t>Некрасова ул.</t>
  </si>
  <si>
    <t>32</t>
  </si>
  <si>
    <t>КОЛОМЕНСКАЯ ул.</t>
  </si>
  <si>
    <t>МАРАТА ул.</t>
  </si>
  <si>
    <t>ЧЕРНЯХОВСКОГО ул</t>
  </si>
  <si>
    <t>СОЦИАЛИСТИЧЕСКАЯ ул.</t>
  </si>
  <si>
    <t>1\38</t>
  </si>
  <si>
    <t>РАЗЪЕЗЖАЯ ул.</t>
  </si>
  <si>
    <t>ПРАВДЫ ул.</t>
  </si>
  <si>
    <t>106</t>
  </si>
  <si>
    <t>100</t>
  </si>
  <si>
    <t>42</t>
  </si>
  <si>
    <t>Моховая ул.</t>
  </si>
  <si>
    <t>65/20</t>
  </si>
  <si>
    <t>3</t>
  </si>
  <si>
    <t>55/5</t>
  </si>
  <si>
    <t>ЛИГОВСКИЙ пр.</t>
  </si>
  <si>
    <t>35-37</t>
  </si>
  <si>
    <t>К.ЗАСЛОНОВА Ул.</t>
  </si>
  <si>
    <t>Митавский пер.</t>
  </si>
  <si>
    <t>ДОСТОЕВСКОГО ул.</t>
  </si>
  <si>
    <t>Маяковского ул.</t>
  </si>
  <si>
    <t>29/18</t>
  </si>
  <si>
    <t>3\54</t>
  </si>
  <si>
    <t>Мал. Садовая ул.</t>
  </si>
  <si>
    <t>Мал. Морская ул.</t>
  </si>
  <si>
    <t>Литейный пр</t>
  </si>
  <si>
    <t>15-17</t>
  </si>
  <si>
    <t>ВОРОНЕЖСКАЯ ул.</t>
  </si>
  <si>
    <t>26-28</t>
  </si>
  <si>
    <t>БОРОВАЯ ул.</t>
  </si>
  <si>
    <t>11-13</t>
  </si>
  <si>
    <t>Центральный 3</t>
  </si>
  <si>
    <t>1/6</t>
  </si>
  <si>
    <t>СТРЕМЯННАЯ ул.</t>
  </si>
  <si>
    <t>Литейный пер.</t>
  </si>
  <si>
    <t>Центральный 2</t>
  </si>
  <si>
    <t>СВЕЧНОЙ пер.</t>
  </si>
  <si>
    <t>Центральный 1</t>
  </si>
  <si>
    <t>16-18</t>
  </si>
  <si>
    <t>Ковенский пер.</t>
  </si>
  <si>
    <t>Прайс-Центральный район</t>
  </si>
  <si>
    <t>Кирочная ул.</t>
  </si>
  <si>
    <t>Караванная ул.</t>
  </si>
  <si>
    <t>8/10</t>
  </si>
  <si>
    <t>Казанская ул.</t>
  </si>
  <si>
    <t>37/18</t>
  </si>
  <si>
    <t>Итальянская ул.</t>
  </si>
  <si>
    <t>6/7</t>
  </si>
  <si>
    <t>Малая московская ул.</t>
  </si>
  <si>
    <t>2/18</t>
  </si>
  <si>
    <t>КОЛОКОЛЬНАЯ ул.</t>
  </si>
  <si>
    <t>Захарьевская ул.</t>
  </si>
  <si>
    <t>Большая московская  ул</t>
  </si>
  <si>
    <t>ПУШКИНСКАЯ ул.</t>
  </si>
  <si>
    <t>7\9</t>
  </si>
  <si>
    <t>Грибоедова кан.</t>
  </si>
  <si>
    <t>Гороховая ул.</t>
  </si>
  <si>
    <t>1/77</t>
  </si>
  <si>
    <t>32\5</t>
  </si>
  <si>
    <t>А5 (210*148 мм)</t>
  </si>
  <si>
    <t>А4 (210*297 мм)</t>
  </si>
  <si>
    <t>А3 (422*297 мм)</t>
  </si>
  <si>
    <t>62к3</t>
  </si>
  <si>
    <t>пр. Кондратьевский</t>
  </si>
  <si>
    <t>Пулковская улица</t>
  </si>
  <si>
    <t>65к9</t>
  </si>
  <si>
    <t>Пр. Космонавтов</t>
  </si>
  <si>
    <t>65к2</t>
  </si>
  <si>
    <t>65к10</t>
  </si>
  <si>
    <t>ЖК Ладожский парк</t>
  </si>
  <si>
    <t>д. 17к1</t>
  </si>
  <si>
    <t>ул. Латышских  Стрелков</t>
  </si>
  <si>
    <t>д. 15к3</t>
  </si>
  <si>
    <t>д. 15к1</t>
  </si>
  <si>
    <t>д.43</t>
  </si>
  <si>
    <t>д.41 к.1</t>
  </si>
  <si>
    <t>д.39 к.1</t>
  </si>
  <si>
    <t xml:space="preserve"> д.37 к.1</t>
  </si>
  <si>
    <t>д.10 к.2</t>
  </si>
  <si>
    <t>Малая Бухарестская ул.</t>
  </si>
  <si>
    <t>д.10 к.1</t>
  </si>
  <si>
    <t>д.8 к.1</t>
  </si>
  <si>
    <t>д.6 к.1</t>
  </si>
  <si>
    <t>д.2</t>
  </si>
  <si>
    <t>ЖК Весна</t>
  </si>
  <si>
    <t>Прайс-ЖК Весна (Кудрово)</t>
  </si>
  <si>
    <t>14 к5</t>
  </si>
  <si>
    <t>Европейский пр.</t>
  </si>
  <si>
    <t>14 к4</t>
  </si>
  <si>
    <t>59 к2</t>
  </si>
  <si>
    <t>ул. Шоссе в Лаврики</t>
  </si>
  <si>
    <t>59 к1</t>
  </si>
  <si>
    <t>ЖК Кантемировский</t>
  </si>
  <si>
    <t>5к4</t>
  </si>
  <si>
    <t>Кушелевская дорога</t>
  </si>
  <si>
    <t>пр. Комендантский</t>
  </si>
  <si>
    <t>27 к2</t>
  </si>
  <si>
    <t>ул. Глухарская</t>
  </si>
  <si>
    <t>Назад к выбору района</t>
  </si>
  <si>
    <t xml:space="preserve">Карпинского </t>
  </si>
  <si>
    <t>28 к.1</t>
  </si>
  <si>
    <t>Науки</t>
  </si>
  <si>
    <t>3 к.4</t>
  </si>
  <si>
    <t>Замшина</t>
  </si>
  <si>
    <t>27 к.4</t>
  </si>
  <si>
    <t xml:space="preserve"> пр.Лабораторный </t>
  </si>
  <si>
    <t xml:space="preserve">Лабораторный </t>
  </si>
  <si>
    <t>ЖК Жемчужный Каскад</t>
  </si>
  <si>
    <t>пр-кт Героев</t>
  </si>
  <si>
    <t>35 к.1</t>
  </si>
  <si>
    <t>пр-кт Патриотов</t>
  </si>
  <si>
    <t>34 к.1</t>
  </si>
  <si>
    <t>Экраны</t>
  </si>
  <si>
    <t>ЖК Жемчужный каскад</t>
  </si>
  <si>
    <t>10 сек</t>
  </si>
  <si>
    <t>15 сек</t>
  </si>
  <si>
    <t>Стоимость размещения 1 ролика на 30 дней в рублях</t>
  </si>
  <si>
    <t>Количество экранов</t>
  </si>
  <si>
    <t>4-я Советская ул.</t>
  </si>
  <si>
    <t xml:space="preserve">6-я Советская  ул. </t>
  </si>
  <si>
    <t>2-я Советская ул.</t>
  </si>
  <si>
    <t>9-я Советская ул.</t>
  </si>
  <si>
    <t>57к2</t>
  </si>
  <si>
    <t>ул. Стародеревенская</t>
  </si>
  <si>
    <t>улица Оптиков</t>
  </si>
  <si>
    <t>34к2</t>
  </si>
  <si>
    <t>68к1</t>
  </si>
  <si>
    <t>104к2</t>
  </si>
  <si>
    <t>74к5</t>
  </si>
  <si>
    <t>13/70</t>
  </si>
  <si>
    <t>11\67</t>
  </si>
  <si>
    <t>4к4</t>
  </si>
  <si>
    <t>4к3</t>
  </si>
  <si>
    <t>ЖК Жемчужная гавань</t>
  </si>
  <si>
    <t>Тип носителя</t>
  </si>
  <si>
    <t>Видеоэкран</t>
  </si>
  <si>
    <t>наб. Дудергофского канала</t>
  </si>
  <si>
    <t>ЖК Московские ворота</t>
  </si>
  <si>
    <t>ЖК Геометрия</t>
  </si>
  <si>
    <t>ЖК Северная регата</t>
  </si>
  <si>
    <t>ЖК Ленинградская Симфония</t>
  </si>
  <si>
    <t>ЖК Победитель</t>
  </si>
  <si>
    <t>ЖК Master</t>
  </si>
  <si>
    <t>ЖК Золотая гавань</t>
  </si>
  <si>
    <t>ЖК Лыжный, 7</t>
  </si>
  <si>
    <t>ЖК Камышовая, 48 корп 1</t>
  </si>
  <si>
    <t>ЖК Fusion</t>
  </si>
  <si>
    <t>д. 4, корп. 1</t>
  </si>
  <si>
    <t>д. 12</t>
  </si>
  <si>
    <t>д. 2</t>
  </si>
  <si>
    <t>д. 4, корп. 3</t>
  </si>
  <si>
    <t>д. 4, корп. 4</t>
  </si>
  <si>
    <t>Приморский пр.</t>
  </si>
  <si>
    <t>Заставская улица</t>
  </si>
  <si>
    <t>Крапивный пер.</t>
  </si>
  <si>
    <t>Лыжный пер.</t>
  </si>
  <si>
    <t>Богатырский пр.</t>
  </si>
  <si>
    <t>Лыжный, 7</t>
  </si>
  <si>
    <t>д. 7, корп. 7</t>
  </si>
  <si>
    <t>ул. Оптиков</t>
  </si>
  <si>
    <t>Камышовая, 48 корп 1</t>
  </si>
  <si>
    <t>д. 48, корп. 1</t>
  </si>
  <si>
    <t>д. 45, корп. 1</t>
  </si>
  <si>
    <t>Серебристый бульвар</t>
  </si>
  <si>
    <t>д. 19</t>
  </si>
  <si>
    <t>д. 137, корп. 2</t>
  </si>
  <si>
    <t>ЖК  Ленинградская Симфония</t>
  </si>
  <si>
    <t>ЖК  Master</t>
  </si>
  <si>
    <t>Константиновский пр.</t>
  </si>
  <si>
    <t>д. 23</t>
  </si>
  <si>
    <t>Дом на Рюхина</t>
  </si>
  <si>
    <t>ул. Рюхина</t>
  </si>
  <si>
    <t>ЖК Diadema Club House</t>
  </si>
  <si>
    <t>ЖК Royal Park</t>
  </si>
  <si>
    <t>Royal Park</t>
  </si>
  <si>
    <t>Петровский пр.</t>
  </si>
  <si>
    <t>ЖК Петроградский эталон</t>
  </si>
  <si>
    <t>Петрозаводская ул.</t>
  </si>
  <si>
    <t>ул. Кораблестроителей</t>
  </si>
  <si>
    <t>ЖК Морской фасад</t>
  </si>
  <si>
    <t>ЖК Морской каскад</t>
  </si>
  <si>
    <t>ИТОГО</t>
  </si>
  <si>
    <t xml:space="preserve">Петроградский </t>
  </si>
  <si>
    <t xml:space="preserve">Василеостровский </t>
  </si>
  <si>
    <t>д. 30</t>
  </si>
  <si>
    <t>д. 32 к 1</t>
  </si>
  <si>
    <t>д. 32 к 3</t>
  </si>
  <si>
    <t>д. 21 к 2</t>
  </si>
  <si>
    <t>д. 13</t>
  </si>
  <si>
    <t>д. 137, корп. 1</t>
  </si>
  <si>
    <t xml:space="preserve">Морская наб. </t>
  </si>
  <si>
    <t xml:space="preserve">Количество носителей </t>
  </si>
  <si>
    <t xml:space="preserve">Стенд в лифте </t>
  </si>
  <si>
    <t>Прайс-Петроградский район</t>
  </si>
  <si>
    <t xml:space="preserve">Прайс-Василеостровский район </t>
  </si>
  <si>
    <t>д. 49, корп.1</t>
  </si>
  <si>
    <t>д. 49, корп.2</t>
  </si>
  <si>
    <t>ЖК Континенты</t>
  </si>
  <si>
    <t>Брюлловская улица</t>
  </si>
  <si>
    <t>9 стр.1</t>
  </si>
  <si>
    <t>Архитектора Белова</t>
  </si>
  <si>
    <t>ЖК на Космонавтов 65</t>
  </si>
  <si>
    <t>ЖК на Пулковской</t>
  </si>
  <si>
    <t>ЖК на Оптиков 34 к.2</t>
  </si>
  <si>
    <t>ЖК на Кондратьевском 62к3</t>
  </si>
  <si>
    <t>81к1</t>
  </si>
  <si>
    <t>ЖК на Туристской 15 к.2</t>
  </si>
  <si>
    <t>улица Туристская</t>
  </si>
  <si>
    <t>ЖК Lotos Club</t>
  </si>
  <si>
    <t>ЖК Жемчужная Гавань</t>
  </si>
  <si>
    <t>ЖК Жили-Были</t>
  </si>
  <si>
    <t>Заречная улица</t>
  </si>
  <si>
    <t>Ленина пл.</t>
  </si>
  <si>
    <t>8\2</t>
  </si>
  <si>
    <t>ЖК Юбилейный Квартал</t>
  </si>
  <si>
    <t>д.51 к.1</t>
  </si>
  <si>
    <t>д.53 к.1</t>
  </si>
  <si>
    <t>д.53 к.3</t>
  </si>
  <si>
    <t>д.53 к.4</t>
  </si>
  <si>
    <t xml:space="preserve">ЖК Радуга </t>
  </si>
  <si>
    <t>ЖК Радуга</t>
  </si>
  <si>
    <t xml:space="preserve">Малая Каштановая </t>
  </si>
  <si>
    <t>д.9 к. 1</t>
  </si>
  <si>
    <t xml:space="preserve">Загребский бульвар </t>
  </si>
  <si>
    <t>д. 9 лит. А</t>
  </si>
  <si>
    <t>ЖК Полежаевские дома</t>
  </si>
  <si>
    <t xml:space="preserve">ЖК Полежаевские дома </t>
  </si>
  <si>
    <t>48 к 1</t>
  </si>
  <si>
    <t>2к2</t>
  </si>
  <si>
    <t>Прайс - Мурино</t>
  </si>
  <si>
    <t>ЖК Муринские высоты</t>
  </si>
  <si>
    <t>ЖК Муринские Высоты</t>
  </si>
  <si>
    <t>ул. Графская</t>
  </si>
  <si>
    <t>пр. Авиаторов Балтики</t>
  </si>
  <si>
    <t>г. Кудрово</t>
  </si>
  <si>
    <t>г. Мурино</t>
  </si>
  <si>
    <t>ЖК на Тухачевского</t>
  </si>
  <si>
    <t>25А</t>
  </si>
  <si>
    <t>ул. Маршала Тухачевского</t>
  </si>
  <si>
    <t>Василеостровский</t>
  </si>
  <si>
    <t>Железноводская ул.</t>
  </si>
  <si>
    <t>Кима пр.</t>
  </si>
  <si>
    <t>28Б</t>
  </si>
  <si>
    <t>5\34</t>
  </si>
  <si>
    <t>Кораблестроителей ул.</t>
  </si>
  <si>
    <t>29к4</t>
  </si>
  <si>
    <t>29к5</t>
  </si>
  <si>
    <t>Морская наб.</t>
  </si>
  <si>
    <t>Наличная ул.</t>
  </si>
  <si>
    <t>40к4</t>
  </si>
  <si>
    <t>40к5</t>
  </si>
  <si>
    <t>40к7</t>
  </si>
  <si>
    <t>ЖК на Яхтенной 30-32</t>
  </si>
  <si>
    <t>ЖК на Яхтенной  30-32</t>
  </si>
  <si>
    <t xml:space="preserve">Яхтенная улица </t>
  </si>
  <si>
    <t>д 32/4</t>
  </si>
  <si>
    <t>д 32/3</t>
  </si>
  <si>
    <t>д 30/2</t>
  </si>
  <si>
    <t>д 30/3</t>
  </si>
  <si>
    <t>д 30/4</t>
  </si>
  <si>
    <t>Каховского ул.</t>
  </si>
  <si>
    <t>ЖК Гуси-Лебеди</t>
  </si>
  <si>
    <t>ЖК На Энгельса 126к1</t>
  </si>
  <si>
    <t>ЖК Амстер</t>
  </si>
  <si>
    <t>д.45</t>
  </si>
  <si>
    <r>
      <t xml:space="preserve">А3 (297х420 мм </t>
    </r>
    <r>
      <rPr>
        <b/>
        <u/>
        <sz val="12"/>
        <color theme="1"/>
        <rFont val="Calibri"/>
        <family val="2"/>
        <scheme val="minor"/>
      </rPr>
      <t>вер</t>
    </r>
    <r>
      <rPr>
        <b/>
        <sz val="12"/>
        <color theme="1"/>
        <rFont val="Calibri"/>
        <family val="2"/>
        <scheme val="minor"/>
      </rPr>
      <t>т)</t>
    </r>
  </si>
  <si>
    <r>
      <t>А4 (210х297 мм</t>
    </r>
    <r>
      <rPr>
        <b/>
        <u/>
        <sz val="12"/>
        <color theme="1"/>
        <rFont val="Calibri"/>
        <family val="2"/>
        <scheme val="minor"/>
      </rPr>
      <t xml:space="preserve"> гор</t>
    </r>
    <r>
      <rPr>
        <b/>
        <sz val="12"/>
        <color theme="1"/>
        <rFont val="Calibri"/>
        <family val="2"/>
        <scheme val="minor"/>
      </rPr>
      <t>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</si>
</sst>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₽&quot;_-;\-* #,##0.00\ &quot;₽&quot;_-;_-* &quot;-&quot;??\ &quot;₽&quot;_-;_-@_-"/>
    <numFmt numFmtId="164" formatCode="#,##0_ ;\-#,##0\ "/>
    <numFmt numFmtId="165" formatCode="_-* #,##0.00_р_._-;\-* #,##0.00_р_._-;_-* &quot;-&quot;??_р_._-;_-@"/>
    <numFmt numFmtId="166" formatCode="#,##0.00\ &quot;₽&quot;"/>
    <numFmt numFmtId="167" formatCode="_-* #,##0.00_р_._-;\-* #,##0.00_р_._-;_-* \-??_р_._-;_-@"/>
  </numFmts>
  <fonts count="59" x14ac:knownFonts="1">
    <font>
      <sz val="11"/>
      <color rgb="FF000000"/>
      <name val="Calibri"/>
      <family val="2"/>
      <charset val="1"/>
    </font>
    <font>
      <sz val="11"/>
      <color theme="1"/>
      <name val="Calibri"/>
      <family val="2"/>
      <charset val="204"/>
      <scheme val="minor"/>
    </font>
    <font>
      <sz val="14"/>
      <color rgb="FF000000"/>
      <name val="Calibri"/>
      <family val="2"/>
      <charset val="204"/>
    </font>
    <font>
      <b/>
      <sz val="13"/>
      <color rgb="FF44546A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u/>
      <sz val="16"/>
      <color theme="0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12"/>
      <color rgb="FF333F50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sz val="10"/>
      <name val="Arial"/>
      <family val="2"/>
      <charset val="204"/>
    </font>
    <font>
      <b/>
      <sz val="11"/>
      <color rgb="FFFF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3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1"/>
      <color rgb="FF000000"/>
      <name val="Calibri"/>
      <family val="2"/>
      <charset val="1"/>
    </font>
    <font>
      <b/>
      <sz val="11"/>
      <color theme="3"/>
      <name val="Times New Roman"/>
      <family val="1"/>
      <charset val="204"/>
    </font>
    <font>
      <b/>
      <sz val="16"/>
      <color theme="4"/>
      <name val="Calibri"/>
      <family val="2"/>
      <charset val="204"/>
    </font>
    <font>
      <b/>
      <sz val="16"/>
      <color theme="0"/>
      <name val="Calibri"/>
      <family val="2"/>
      <charset val="204"/>
    </font>
    <font>
      <b/>
      <sz val="11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0"/>
      <name val="Times New Roman"/>
      <family val="1"/>
      <charset val="204"/>
    </font>
    <font>
      <b/>
      <sz val="11"/>
      <color theme="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2"/>
      <color theme="1"/>
      <name val="Calibri"/>
      <family val="2"/>
      <scheme val="minor"/>
    </font>
    <font>
      <b/>
      <u/>
      <sz val="12"/>
      <color theme="0"/>
      <name val="Calibri"/>
      <family val="2"/>
      <scheme val="minor"/>
    </font>
    <font>
      <b/>
      <u/>
      <sz val="11"/>
      <color theme="0"/>
      <name val="Calibri"/>
      <family val="2"/>
      <scheme val="minor"/>
    </font>
    <font>
      <b/>
      <u/>
      <sz val="11"/>
      <color theme="0"/>
      <name val="Times New Roman"/>
      <family val="1"/>
      <charset val="204"/>
    </font>
    <font>
      <b/>
      <sz val="12"/>
      <color theme="0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1"/>
      <color theme="0"/>
      <name val="Calibri"/>
      <family val="2"/>
      <scheme val="minor"/>
    </font>
    <font>
      <b/>
      <u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5"/>
      <color theme="1"/>
      <name val="Calibri"/>
      <family val="2"/>
      <charset val="204"/>
    </font>
    <font>
      <b/>
      <u/>
      <sz val="16"/>
      <color theme="1"/>
      <name val="Calibri"/>
      <family val="2"/>
      <charset val="204"/>
    </font>
    <font>
      <b/>
      <sz val="20"/>
      <color theme="0"/>
      <name val="Calibri"/>
      <family val="2"/>
      <charset val="204"/>
    </font>
    <font>
      <b/>
      <sz val="22"/>
      <color theme="0"/>
      <name val="Calibri"/>
      <family val="2"/>
      <charset val="204"/>
    </font>
    <font>
      <b/>
      <sz val="15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14"/>
      <color theme="0"/>
      <name val="Calibri (Основной текст)"/>
      <charset val="204"/>
    </font>
    <font>
      <sz val="14"/>
      <color theme="0"/>
      <name val="Calibri (Основной текст)"/>
      <charset val="204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rgb="FFFFFFCC"/>
      </patternFill>
    </fill>
    <fill>
      <patternFill patternType="solid">
        <fgColor rgb="FF5B9BD5"/>
        <bgColor rgb="FF8497B0"/>
      </patternFill>
    </fill>
    <fill>
      <patternFill patternType="solid">
        <fgColor theme="0"/>
        <bgColor rgb="FF8497B0"/>
      </patternFill>
    </fill>
    <fill>
      <patternFill patternType="solid">
        <fgColor theme="0"/>
        <bgColor rgb="FFADCDEA"/>
      </patternFill>
    </fill>
    <fill>
      <patternFill patternType="solid">
        <fgColor theme="0"/>
        <bgColor rgb="FFFFFFCC"/>
      </patternFill>
    </fill>
    <fill>
      <patternFill patternType="solid">
        <fgColor rgb="FFFFFFFF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7030A0"/>
        <bgColor rgb="FFADCDEA"/>
      </patternFill>
    </fill>
    <fill>
      <patternFill patternType="solid">
        <fgColor rgb="FF7030A0"/>
        <bgColor rgb="FF8497B0"/>
      </patternFill>
    </fill>
    <fill>
      <patternFill patternType="solid">
        <fgColor rgb="FF7030A0"/>
        <bgColor rgb="FFFFFFCC"/>
      </patternFill>
    </fill>
  </fills>
  <borders count="47">
    <border>
      <left/>
      <right/>
      <top/>
      <bottom/>
      <diagonal/>
    </border>
    <border>
      <left style="medium">
        <color theme="4"/>
      </left>
      <right/>
      <top/>
      <bottom/>
      <diagonal/>
    </border>
    <border>
      <left/>
      <right/>
      <top/>
      <bottom style="thick">
        <color rgb="FFADCDEA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3" tint="0.59999389629810485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theme="0" tint="-0.14999847407452621"/>
      </left>
      <right/>
      <top/>
      <bottom/>
      <diagonal/>
    </border>
    <border>
      <left/>
      <right style="thin">
        <color theme="0" tint="-0.14999847407452621"/>
      </right>
      <top/>
      <bottom style="thin">
        <color theme="0" tint="-0.14999847407452621"/>
      </bottom>
      <diagonal/>
    </border>
    <border>
      <left/>
      <right/>
      <top/>
      <bottom style="thin">
        <color theme="0" tint="-0.14999847407452621"/>
      </bottom>
      <diagonal/>
    </border>
    <border>
      <left style="thin">
        <color theme="0" tint="-0.14999847407452621"/>
      </left>
      <right/>
      <top/>
      <bottom style="thin">
        <color theme="0" tint="-0.14999847407452621"/>
      </bottom>
      <diagonal/>
    </border>
    <border>
      <left/>
      <right style="thin">
        <color theme="0" tint="-0.14999847407452621"/>
      </right>
      <top/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/>
      <bottom style="thin">
        <color theme="0" tint="-0.14999847407452621"/>
      </bottom>
      <diagonal/>
    </border>
    <border>
      <left style="thin">
        <color theme="0" tint="-0.14999847407452621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 style="medium">
        <color rgb="FF7030A0"/>
      </left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 style="thin">
        <color theme="0" tint="-0.14999847407452621"/>
      </left>
      <right style="thin">
        <color theme="0" tint="-0.14999847407452621"/>
      </right>
      <top/>
      <bottom/>
      <diagonal/>
    </border>
    <border>
      <left/>
      <right/>
      <top style="thin">
        <color theme="0" tint="-0.14999847407452621"/>
      </top>
      <bottom style="thin">
        <color theme="0" tint="-0.14999847407452621"/>
      </bottom>
      <diagonal/>
    </border>
    <border>
      <left style="medium">
        <color rgb="FF7030A0"/>
      </left>
      <right style="medium">
        <color rgb="FF7030A0"/>
      </right>
      <top style="medium">
        <color rgb="FF7030A0"/>
      </top>
      <bottom/>
      <diagonal/>
    </border>
    <border>
      <left style="medium">
        <color theme="0"/>
      </left>
      <right style="medium">
        <color rgb="FF7030A0"/>
      </right>
      <top style="medium">
        <color rgb="FF7030A0"/>
      </top>
      <bottom style="medium">
        <color theme="0"/>
      </bottom>
      <diagonal/>
    </border>
    <border>
      <left style="medium">
        <color theme="0"/>
      </left>
      <right style="medium">
        <color rgb="FF7030A0"/>
      </right>
      <top style="medium">
        <color theme="0"/>
      </top>
      <bottom style="medium">
        <color rgb="FF7030A0"/>
      </bottom>
      <diagonal/>
    </border>
    <border>
      <left style="medium">
        <color rgb="FF7030A0"/>
      </left>
      <right/>
      <top/>
      <bottom style="medium">
        <color rgb="FF7030A0"/>
      </bottom>
      <diagonal/>
    </border>
    <border>
      <left style="medium">
        <color rgb="FF7030A0"/>
      </left>
      <right/>
      <top style="medium">
        <color rgb="FF7030A0"/>
      </top>
      <bottom style="medium">
        <color rgb="FF7030A0"/>
      </bottom>
      <diagonal/>
    </border>
    <border>
      <left style="medium">
        <color rgb="FF7030A0"/>
      </left>
      <right style="medium">
        <color theme="0"/>
      </right>
      <top style="medium">
        <color theme="0"/>
      </top>
      <bottom style="medium">
        <color rgb="FF7030A0"/>
      </bottom>
      <diagonal/>
    </border>
    <border>
      <left style="medium">
        <color rgb="FF7030A0"/>
      </left>
      <right/>
      <top/>
      <bottom/>
      <diagonal/>
    </border>
    <border>
      <left style="medium">
        <color theme="0"/>
      </left>
      <right style="medium">
        <color rgb="FF7030A0"/>
      </right>
      <top style="medium">
        <color theme="0"/>
      </top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theme="0"/>
      </top>
      <bottom style="medium">
        <color theme="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 style="medium">
        <color rgb="FF7030A0"/>
      </left>
      <right style="medium">
        <color theme="0"/>
      </right>
      <top style="medium">
        <color rgb="FF7030A0"/>
      </top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rgb="FF7030A0"/>
      </top>
      <bottom style="medium">
        <color theme="0"/>
      </bottom>
      <diagonal/>
    </border>
    <border>
      <left style="medium">
        <color rgb="FF7030A0"/>
      </left>
      <right style="medium">
        <color theme="0"/>
      </right>
      <top style="medium">
        <color theme="0"/>
      </top>
      <bottom style="medium">
        <color theme="0"/>
      </bottom>
      <diagonal/>
    </border>
    <border>
      <left style="medium">
        <color theme="0"/>
      </left>
      <right style="medium">
        <color theme="0"/>
      </right>
      <top style="medium">
        <color theme="0"/>
      </top>
      <bottom style="medium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 style="medium">
        <color rgb="FF7030A0"/>
      </left>
      <right/>
      <top style="medium">
        <color rgb="FF7030A0"/>
      </top>
      <bottom/>
      <diagonal/>
    </border>
    <border>
      <left/>
      <right/>
      <top style="medium">
        <color rgb="FF7030A0"/>
      </top>
      <bottom/>
      <diagonal/>
    </border>
    <border>
      <left/>
      <right style="medium">
        <color rgb="FF7030A0"/>
      </right>
      <top style="medium">
        <color rgb="FF7030A0"/>
      </top>
      <bottom/>
      <diagonal/>
    </border>
    <border>
      <left/>
      <right style="medium">
        <color rgb="FF7030A0"/>
      </right>
      <top/>
      <bottom/>
      <diagonal/>
    </border>
    <border>
      <left/>
      <right/>
      <top/>
      <bottom style="medium">
        <color rgb="FF7030A0"/>
      </bottom>
      <diagonal/>
    </border>
    <border>
      <left/>
      <right style="medium">
        <color rgb="FF7030A0"/>
      </right>
      <top/>
      <bottom style="medium">
        <color rgb="FF7030A0"/>
      </bottom>
      <diagonal/>
    </border>
  </borders>
  <cellStyleXfs count="8">
    <xf numFmtId="0" fontId="0" fillId="0" borderId="0"/>
    <xf numFmtId="0" fontId="3" fillId="0" borderId="2" applyProtection="0"/>
    <xf numFmtId="0" fontId="4" fillId="0" borderId="0" applyBorder="0" applyProtection="0"/>
    <xf numFmtId="0" fontId="8" fillId="0" borderId="0"/>
    <xf numFmtId="0" fontId="14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" fillId="0" borderId="0"/>
    <xf numFmtId="44" fontId="23" fillId="0" borderId="0" applyFont="0" applyFill="0" applyBorder="0" applyAlignment="0" applyProtection="0"/>
  </cellStyleXfs>
  <cellXfs count="507">
    <xf numFmtId="0" fontId="0" fillId="0" borderId="0" xfId="0"/>
    <xf numFmtId="0" fontId="2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6" fillId="0" borderId="0" xfId="0" applyFont="1" applyAlignment="1">
      <alignment horizontal="left" vertical="center"/>
    </xf>
    <xf numFmtId="0" fontId="0" fillId="3" borderId="0" xfId="0" applyFill="1" applyAlignment="1">
      <alignment horizontal="left" vertical="center"/>
    </xf>
    <xf numFmtId="0" fontId="0" fillId="0" borderId="0" xfId="0" applyAlignment="1">
      <alignment vertical="center"/>
    </xf>
    <xf numFmtId="0" fontId="9" fillId="0" borderId="0" xfId="3" applyFont="1"/>
    <xf numFmtId="0" fontId="9" fillId="0" borderId="0" xfId="3" applyFont="1" applyAlignment="1">
      <alignment horizontal="center"/>
    </xf>
    <xf numFmtId="0" fontId="9" fillId="0" borderId="0" xfId="3" applyFont="1" applyAlignment="1">
      <alignment horizontal="center" vertical="center"/>
    </xf>
    <xf numFmtId="164" fontId="10" fillId="0" borderId="0" xfId="3" applyNumberFormat="1" applyFont="1" applyAlignment="1">
      <alignment horizontal="center" vertical="center" wrapText="1"/>
    </xf>
    <xf numFmtId="49" fontId="11" fillId="0" borderId="0" xfId="3" applyNumberFormat="1" applyFont="1" applyAlignment="1">
      <alignment horizontal="center" vertical="center" wrapText="1"/>
    </xf>
    <xf numFmtId="0" fontId="12" fillId="0" borderId="0" xfId="3" applyFont="1" applyAlignment="1">
      <alignment horizontal="center" vertical="center" wrapText="1"/>
    </xf>
    <xf numFmtId="164" fontId="13" fillId="0" borderId="0" xfId="3" applyNumberFormat="1" applyFont="1" applyAlignment="1">
      <alignment horizontal="center" vertical="center"/>
    </xf>
    <xf numFmtId="165" fontId="13" fillId="0" borderId="0" xfId="3" applyNumberFormat="1" applyFont="1" applyAlignment="1">
      <alignment horizontal="center" vertical="center"/>
    </xf>
    <xf numFmtId="0" fontId="11" fillId="0" borderId="0" xfId="3" applyFont="1" applyAlignment="1">
      <alignment horizontal="center" vertical="center"/>
    </xf>
    <xf numFmtId="0" fontId="10" fillId="0" borderId="0" xfId="3" applyFont="1" applyAlignment="1">
      <alignment horizontal="center"/>
    </xf>
    <xf numFmtId="0" fontId="13" fillId="0" borderId="0" xfId="4" applyFont="1" applyFill="1" applyBorder="1" applyAlignment="1" applyProtection="1">
      <alignment horizontal="center" vertical="center"/>
    </xf>
    <xf numFmtId="0" fontId="11" fillId="0" borderId="0" xfId="3" applyFont="1" applyAlignment="1">
      <alignment horizontal="center" vertical="center" wrapText="1"/>
    </xf>
    <xf numFmtId="0" fontId="9" fillId="0" borderId="0" xfId="3" applyFont="1" applyAlignment="1">
      <alignment horizontal="center" vertical="center" readingOrder="1"/>
    </xf>
    <xf numFmtId="0" fontId="10" fillId="0" borderId="0" xfId="3" applyFont="1" applyAlignment="1">
      <alignment horizontal="center" vertical="center" readingOrder="1"/>
    </xf>
    <xf numFmtId="0" fontId="13" fillId="0" borderId="0" xfId="3" applyFont="1" applyAlignment="1">
      <alignment horizontal="center" vertical="center"/>
    </xf>
    <xf numFmtId="1" fontId="10" fillId="0" borderId="0" xfId="3" applyNumberFormat="1" applyFont="1" applyAlignment="1">
      <alignment horizontal="center" vertical="center"/>
    </xf>
    <xf numFmtId="0" fontId="11" fillId="0" borderId="0" xfId="3" applyFont="1" applyAlignment="1">
      <alignment horizontal="center"/>
    </xf>
    <xf numFmtId="0" fontId="11" fillId="0" borderId="0" xfId="3" applyFont="1" applyAlignment="1">
      <alignment horizontal="center" wrapText="1"/>
    </xf>
    <xf numFmtId="0" fontId="9" fillId="0" borderId="0" xfId="3" applyFont="1" applyAlignment="1">
      <alignment horizontal="center" wrapText="1"/>
    </xf>
    <xf numFmtId="0" fontId="8" fillId="0" borderId="0" xfId="3"/>
    <xf numFmtId="0" fontId="8" fillId="0" borderId="0" xfId="3" applyAlignment="1">
      <alignment horizontal="center"/>
    </xf>
    <xf numFmtId="0" fontId="8" fillId="0" borderId="9" xfId="3" applyBorder="1"/>
    <xf numFmtId="0" fontId="8" fillId="0" borderId="0" xfId="3" applyAlignment="1">
      <alignment horizontal="center" wrapText="1"/>
    </xf>
    <xf numFmtId="0" fontId="10" fillId="0" borderId="0" xfId="3" applyFont="1" applyAlignment="1">
      <alignment horizontal="center" vertical="center"/>
    </xf>
    <xf numFmtId="0" fontId="8" fillId="0" borderId="14" xfId="3" applyBorder="1" applyAlignment="1">
      <alignment horizontal="center"/>
    </xf>
    <xf numFmtId="0" fontId="8" fillId="0" borderId="15" xfId="3" applyBorder="1" applyAlignment="1">
      <alignment horizontal="center"/>
    </xf>
    <xf numFmtId="0" fontId="8" fillId="0" borderId="16" xfId="3" applyBorder="1"/>
    <xf numFmtId="0" fontId="8" fillId="0" borderId="17" xfId="3" applyBorder="1" applyAlignment="1">
      <alignment horizontal="center"/>
    </xf>
    <xf numFmtId="0" fontId="8" fillId="0" borderId="13" xfId="3" applyBorder="1"/>
    <xf numFmtId="0" fontId="9" fillId="2" borderId="18" xfId="3" applyFont="1" applyFill="1" applyBorder="1" applyAlignment="1">
      <alignment horizontal="center" vertical="center"/>
    </xf>
    <xf numFmtId="164" fontId="10" fillId="2" borderId="18" xfId="3" applyNumberFormat="1" applyFont="1" applyFill="1" applyBorder="1" applyAlignment="1">
      <alignment horizontal="center" vertical="center" wrapText="1"/>
    </xf>
    <xf numFmtId="49" fontId="11" fillId="2" borderId="18" xfId="3" applyNumberFormat="1" applyFont="1" applyFill="1" applyBorder="1" applyAlignment="1">
      <alignment horizontal="center" vertical="center" wrapText="1"/>
    </xf>
    <xf numFmtId="0" fontId="12" fillId="2" borderId="18" xfId="3" applyFont="1" applyFill="1" applyBorder="1" applyAlignment="1">
      <alignment horizontal="center" vertical="center" wrapText="1"/>
    </xf>
    <xf numFmtId="0" fontId="9" fillId="2" borderId="18" xfId="3" applyFont="1" applyFill="1" applyBorder="1" applyAlignment="1">
      <alignment horizontal="center"/>
    </xf>
    <xf numFmtId="0" fontId="9" fillId="2" borderId="19" xfId="3" applyFont="1" applyFill="1" applyBorder="1" applyAlignment="1">
      <alignment horizontal="center"/>
    </xf>
    <xf numFmtId="0" fontId="9" fillId="0" borderId="18" xfId="3" applyFont="1" applyBorder="1" applyAlignment="1">
      <alignment horizontal="center"/>
    </xf>
    <xf numFmtId="164" fontId="13" fillId="2" borderId="18" xfId="3" applyNumberFormat="1" applyFont="1" applyFill="1" applyBorder="1" applyAlignment="1">
      <alignment horizontal="center" vertical="center"/>
    </xf>
    <xf numFmtId="165" fontId="13" fillId="2" borderId="18" xfId="3" applyNumberFormat="1" applyFont="1" applyFill="1" applyBorder="1" applyAlignment="1">
      <alignment horizontal="center" vertical="center"/>
    </xf>
    <xf numFmtId="0" fontId="11" fillId="2" borderId="18" xfId="3" applyFont="1" applyFill="1" applyBorder="1" applyAlignment="1">
      <alignment horizontal="center" vertical="center"/>
    </xf>
    <xf numFmtId="0" fontId="10" fillId="2" borderId="18" xfId="3" applyFont="1" applyFill="1" applyBorder="1" applyAlignment="1">
      <alignment horizontal="center"/>
    </xf>
    <xf numFmtId="0" fontId="13" fillId="2" borderId="18" xfId="4" applyFont="1" applyFill="1" applyBorder="1" applyAlignment="1" applyProtection="1">
      <alignment horizontal="center" vertical="center"/>
    </xf>
    <xf numFmtId="0" fontId="11" fillId="2" borderId="18" xfId="3" applyFont="1" applyFill="1" applyBorder="1" applyAlignment="1">
      <alignment horizontal="center" vertical="center" wrapText="1"/>
    </xf>
    <xf numFmtId="12" fontId="13" fillId="2" borderId="18" xfId="3" applyNumberFormat="1" applyFont="1" applyFill="1" applyBorder="1" applyAlignment="1">
      <alignment horizontal="center" vertical="center"/>
    </xf>
    <xf numFmtId="0" fontId="9" fillId="2" borderId="20" xfId="3" applyFont="1" applyFill="1" applyBorder="1" applyAlignment="1">
      <alignment horizontal="center"/>
    </xf>
    <xf numFmtId="0" fontId="10" fillId="2" borderId="18" xfId="3" applyFont="1" applyFill="1" applyBorder="1" applyAlignment="1">
      <alignment horizontal="center" vertical="center" wrapText="1"/>
    </xf>
    <xf numFmtId="0" fontId="11" fillId="7" borderId="18" xfId="3" applyFont="1" applyFill="1" applyBorder="1" applyAlignment="1">
      <alignment horizontal="center" vertical="center"/>
    </xf>
    <xf numFmtId="0" fontId="10" fillId="6" borderId="18" xfId="3" applyFont="1" applyFill="1" applyBorder="1" applyAlignment="1">
      <alignment horizontal="center"/>
    </xf>
    <xf numFmtId="0" fontId="21" fillId="5" borderId="18" xfId="3" applyFont="1" applyFill="1" applyBorder="1" applyAlignment="1">
      <alignment horizontal="center"/>
    </xf>
    <xf numFmtId="0" fontId="11" fillId="2" borderId="21" xfId="3" applyFont="1" applyFill="1" applyBorder="1" applyAlignment="1">
      <alignment horizontal="center" vertical="center"/>
    </xf>
    <xf numFmtId="0" fontId="13" fillId="2" borderId="21" xfId="4" applyFont="1" applyFill="1" applyBorder="1" applyAlignment="1" applyProtection="1">
      <alignment horizontal="center" vertical="center"/>
    </xf>
    <xf numFmtId="0" fontId="11" fillId="7" borderId="21" xfId="3" applyFont="1" applyFill="1" applyBorder="1" applyAlignment="1">
      <alignment horizontal="center" vertical="center"/>
    </xf>
    <xf numFmtId="0" fontId="9" fillId="2" borderId="18" xfId="3" applyFont="1" applyFill="1" applyBorder="1"/>
    <xf numFmtId="1" fontId="10" fillId="5" borderId="18" xfId="3" applyNumberFormat="1" applyFont="1" applyFill="1" applyBorder="1" applyAlignment="1">
      <alignment horizontal="center"/>
    </xf>
    <xf numFmtId="0" fontId="11" fillId="7" borderId="18" xfId="3" applyFont="1" applyFill="1" applyBorder="1" applyAlignment="1">
      <alignment horizontal="center" readingOrder="1"/>
    </xf>
    <xf numFmtId="0" fontId="13" fillId="2" borderId="18" xfId="4" applyFont="1" applyFill="1" applyBorder="1" applyAlignment="1" applyProtection="1">
      <alignment horizontal="center"/>
    </xf>
    <xf numFmtId="0" fontId="9" fillId="2" borderId="21" xfId="3" applyFont="1" applyFill="1" applyBorder="1" applyAlignment="1">
      <alignment horizontal="center"/>
    </xf>
    <xf numFmtId="49" fontId="13" fillId="2" borderId="18" xfId="4" applyNumberFormat="1" applyFont="1" applyFill="1" applyBorder="1" applyAlignment="1" applyProtection="1">
      <alignment horizontal="center" vertical="center"/>
    </xf>
    <xf numFmtId="0" fontId="9" fillId="2" borderId="22" xfId="3" applyFont="1" applyFill="1" applyBorder="1" applyAlignment="1">
      <alignment horizontal="center"/>
    </xf>
    <xf numFmtId="0" fontId="10" fillId="6" borderId="22" xfId="3" applyFont="1" applyFill="1" applyBorder="1" applyAlignment="1">
      <alignment horizontal="center"/>
    </xf>
    <xf numFmtId="0" fontId="9" fillId="0" borderId="0" xfId="3" applyFont="1" applyAlignment="1">
      <alignment wrapText="1"/>
    </xf>
    <xf numFmtId="0" fontId="8" fillId="0" borderId="0" xfId="3" applyAlignment="1">
      <alignment wrapText="1"/>
    </xf>
    <xf numFmtId="0" fontId="13" fillId="0" borderId="0" xfId="4" applyFont="1" applyFill="1" applyBorder="1" applyAlignment="1" applyProtection="1">
      <alignment horizontal="center" vertical="center" wrapText="1"/>
    </xf>
    <xf numFmtId="0" fontId="10" fillId="0" borderId="0" xfId="3" applyFont="1" applyAlignment="1">
      <alignment horizontal="center" wrapText="1"/>
    </xf>
    <xf numFmtId="165" fontId="13" fillId="0" borderId="0" xfId="3" applyNumberFormat="1" applyFont="1" applyAlignment="1">
      <alignment horizontal="center" vertical="center" wrapText="1"/>
    </xf>
    <xf numFmtId="164" fontId="13" fillId="0" borderId="0" xfId="3" applyNumberFormat="1" applyFont="1" applyAlignment="1">
      <alignment horizontal="center" vertical="center" wrapText="1"/>
    </xf>
    <xf numFmtId="0" fontId="9" fillId="0" borderId="0" xfId="3" applyFont="1" applyAlignment="1">
      <alignment horizontal="center" vertical="center" wrapText="1"/>
    </xf>
    <xf numFmtId="0" fontId="9" fillId="0" borderId="19" xfId="3" applyFont="1" applyBorder="1" applyAlignment="1">
      <alignment horizontal="center"/>
    </xf>
    <xf numFmtId="0" fontId="9" fillId="0" borderId="17" xfId="3" applyFont="1" applyBorder="1" applyAlignment="1">
      <alignment horizontal="center"/>
    </xf>
    <xf numFmtId="0" fontId="9" fillId="0" borderId="15" xfId="3" applyFont="1" applyBorder="1" applyAlignment="1">
      <alignment horizontal="center"/>
    </xf>
    <xf numFmtId="0" fontId="9" fillId="0" borderId="14" xfId="3" applyFont="1" applyBorder="1" applyAlignment="1">
      <alignment horizontal="center"/>
    </xf>
    <xf numFmtId="49" fontId="11" fillId="2" borderId="18" xfId="3" applyNumberFormat="1" applyFont="1" applyFill="1" applyBorder="1" applyAlignment="1">
      <alignment horizontal="center" vertical="center"/>
    </xf>
    <xf numFmtId="0" fontId="10" fillId="2" borderId="18" xfId="3" applyFont="1" applyFill="1" applyBorder="1" applyAlignment="1">
      <alignment horizontal="center" vertical="center"/>
    </xf>
    <xf numFmtId="164" fontId="10" fillId="2" borderId="18" xfId="3" applyNumberFormat="1" applyFont="1" applyFill="1" applyBorder="1" applyAlignment="1">
      <alignment horizontal="center" vertical="center"/>
    </xf>
    <xf numFmtId="0" fontId="9" fillId="0" borderId="18" xfId="3" applyFont="1" applyBorder="1"/>
    <xf numFmtId="0" fontId="9" fillId="0" borderId="13" xfId="3" applyFont="1" applyBorder="1"/>
    <xf numFmtId="0" fontId="9" fillId="0" borderId="16" xfId="3" applyFont="1" applyBorder="1"/>
    <xf numFmtId="0" fontId="0" fillId="0" borderId="0" xfId="0" applyAlignment="1">
      <alignment wrapText="1"/>
    </xf>
    <xf numFmtId="0" fontId="8" fillId="2" borderId="0" xfId="3" applyFill="1"/>
    <xf numFmtId="0" fontId="9" fillId="2" borderId="0" xfId="3" applyFont="1" applyFill="1"/>
    <xf numFmtId="0" fontId="8" fillId="2" borderId="18" xfId="3" applyFill="1" applyBorder="1" applyAlignment="1">
      <alignment horizontal="center"/>
    </xf>
    <xf numFmtId="0" fontId="8" fillId="2" borderId="18" xfId="3" applyFill="1" applyBorder="1"/>
    <xf numFmtId="0" fontId="8" fillId="2" borderId="19" xfId="3" applyFill="1" applyBorder="1" applyAlignment="1">
      <alignment horizontal="center"/>
    </xf>
    <xf numFmtId="0" fontId="8" fillId="2" borderId="0" xfId="3" applyFill="1" applyAlignment="1">
      <alignment horizontal="center"/>
    </xf>
    <xf numFmtId="0" fontId="8" fillId="2" borderId="17" xfId="3" applyFill="1" applyBorder="1" applyAlignment="1">
      <alignment horizontal="center"/>
    </xf>
    <xf numFmtId="0" fontId="8" fillId="2" borderId="13" xfId="3" applyFill="1" applyBorder="1"/>
    <xf numFmtId="0" fontId="25" fillId="0" borderId="0" xfId="0" applyFont="1" applyAlignment="1">
      <alignment horizontal="left" vertical="center"/>
    </xf>
    <xf numFmtId="0" fontId="25" fillId="0" borderId="0" xfId="0" applyFont="1" applyAlignment="1">
      <alignment vertical="center"/>
    </xf>
    <xf numFmtId="0" fontId="7" fillId="3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29" fillId="0" borderId="0" xfId="0" applyFont="1"/>
    <xf numFmtId="0" fontId="30" fillId="0" borderId="8" xfId="3" applyFont="1" applyBorder="1" applyAlignment="1">
      <alignment horizontal="center"/>
    </xf>
    <xf numFmtId="0" fontId="30" fillId="3" borderId="5" xfId="3" applyFont="1" applyFill="1" applyBorder="1" applyAlignment="1">
      <alignment horizontal="center" vertical="center" readingOrder="1"/>
    </xf>
    <xf numFmtId="0" fontId="31" fillId="0" borderId="5" xfId="4" applyFont="1" applyFill="1" applyBorder="1" applyAlignment="1" applyProtection="1">
      <alignment horizontal="center" vertical="center"/>
    </xf>
    <xf numFmtId="0" fontId="30" fillId="0" borderId="7" xfId="3" applyFont="1" applyBorder="1" applyAlignment="1">
      <alignment horizontal="center"/>
    </xf>
    <xf numFmtId="0" fontId="30" fillId="2" borderId="5" xfId="3" applyFont="1" applyFill="1" applyBorder="1" applyAlignment="1">
      <alignment horizontal="center"/>
    </xf>
    <xf numFmtId="0" fontId="17" fillId="0" borderId="23" xfId="3" applyFont="1" applyBorder="1" applyAlignment="1">
      <alignment horizontal="center"/>
    </xf>
    <xf numFmtId="166" fontId="20" fillId="0" borderId="23" xfId="3" applyNumberFormat="1" applyFont="1" applyBorder="1" applyAlignment="1">
      <alignment horizontal="center"/>
    </xf>
    <xf numFmtId="0" fontId="19" fillId="0" borderId="23" xfId="3" applyFont="1" applyBorder="1" applyAlignment="1">
      <alignment horizontal="center"/>
    </xf>
    <xf numFmtId="0" fontId="24" fillId="0" borderId="23" xfId="3" applyFont="1" applyBorder="1" applyAlignment="1">
      <alignment horizontal="center"/>
    </xf>
    <xf numFmtId="1" fontId="18" fillId="0" borderId="23" xfId="3" applyNumberFormat="1" applyFont="1" applyBorder="1" applyAlignment="1">
      <alignment horizontal="center"/>
    </xf>
    <xf numFmtId="166" fontId="18" fillId="0" borderId="23" xfId="3" applyNumberFormat="1" applyFont="1" applyBorder="1" applyAlignment="1">
      <alignment horizontal="center"/>
    </xf>
    <xf numFmtId="0" fontId="33" fillId="10" borderId="23" xfId="3" applyFont="1" applyFill="1" applyBorder="1" applyAlignment="1">
      <alignment horizontal="center"/>
    </xf>
    <xf numFmtId="0" fontId="9" fillId="0" borderId="23" xfId="3" applyFont="1" applyBorder="1" applyAlignment="1">
      <alignment horizontal="center"/>
    </xf>
    <xf numFmtId="0" fontId="34" fillId="10" borderId="23" xfId="3" applyFont="1" applyFill="1" applyBorder="1" applyAlignment="1">
      <alignment horizontal="center"/>
    </xf>
    <xf numFmtId="0" fontId="30" fillId="0" borderId="23" xfId="3" applyFont="1" applyBorder="1" applyAlignment="1">
      <alignment horizontal="center" vertical="center"/>
    </xf>
    <xf numFmtId="0" fontId="30" fillId="0" borderId="23" xfId="3" applyFont="1" applyBorder="1" applyAlignment="1">
      <alignment horizontal="center"/>
    </xf>
    <xf numFmtId="0" fontId="30" fillId="2" borderId="23" xfId="3" applyFont="1" applyFill="1" applyBorder="1" applyAlignment="1">
      <alignment horizontal="center"/>
    </xf>
    <xf numFmtId="0" fontId="30" fillId="3" borderId="23" xfId="3" applyFont="1" applyFill="1" applyBorder="1" applyAlignment="1">
      <alignment horizontal="center" vertical="center"/>
    </xf>
    <xf numFmtId="0" fontId="34" fillId="11" borderId="23" xfId="3" applyFont="1" applyFill="1" applyBorder="1" applyAlignment="1">
      <alignment horizontal="center" vertical="center"/>
    </xf>
    <xf numFmtId="0" fontId="27" fillId="5" borderId="23" xfId="3" applyFont="1" applyFill="1" applyBorder="1" applyAlignment="1">
      <alignment horizontal="center" vertical="center"/>
    </xf>
    <xf numFmtId="0" fontId="30" fillId="7" borderId="24" xfId="3" applyFont="1" applyFill="1" applyBorder="1" applyAlignment="1">
      <alignment horizontal="center" vertical="center"/>
    </xf>
    <xf numFmtId="0" fontId="27" fillId="5" borderId="24" xfId="3" applyFont="1" applyFill="1" applyBorder="1" applyAlignment="1">
      <alignment horizontal="center" vertical="center"/>
    </xf>
    <xf numFmtId="0" fontId="35" fillId="0" borderId="0" xfId="3" applyFont="1" applyBorder="1" applyAlignment="1">
      <alignment horizontal="center"/>
    </xf>
    <xf numFmtId="0" fontId="28" fillId="0" borderId="23" xfId="3" applyFont="1" applyBorder="1" applyAlignment="1">
      <alignment horizontal="center" vertical="center" wrapText="1"/>
    </xf>
    <xf numFmtId="0" fontId="35" fillId="0" borderId="23" xfId="3" applyFont="1" applyBorder="1" applyAlignment="1">
      <alignment horizontal="center"/>
    </xf>
    <xf numFmtId="166" fontId="36" fillId="0" borderId="23" xfId="3" applyNumberFormat="1" applyFont="1" applyBorder="1" applyAlignment="1">
      <alignment horizontal="center"/>
    </xf>
    <xf numFmtId="0" fontId="37" fillId="0" borderId="23" xfId="3" applyFont="1" applyBorder="1" applyAlignment="1">
      <alignment horizontal="center"/>
    </xf>
    <xf numFmtId="0" fontId="38" fillId="0" borderId="23" xfId="3" applyFont="1" applyBorder="1" applyAlignment="1">
      <alignment horizontal="center"/>
    </xf>
    <xf numFmtId="1" fontId="39" fillId="0" borderId="23" xfId="3" applyNumberFormat="1" applyFont="1" applyBorder="1" applyAlignment="1">
      <alignment horizontal="center"/>
    </xf>
    <xf numFmtId="166" fontId="39" fillId="0" borderId="23" xfId="3" applyNumberFormat="1" applyFont="1" applyBorder="1" applyAlignment="1">
      <alignment horizontal="center"/>
    </xf>
    <xf numFmtId="0" fontId="35" fillId="0" borderId="23" xfId="3" applyFont="1" applyBorder="1" applyAlignment="1">
      <alignment horizontal="center"/>
    </xf>
    <xf numFmtId="1" fontId="28" fillId="0" borderId="23" xfId="3" applyNumberFormat="1" applyFont="1" applyBorder="1" applyAlignment="1">
      <alignment horizontal="center"/>
    </xf>
    <xf numFmtId="166" fontId="28" fillId="0" borderId="23" xfId="3" applyNumberFormat="1" applyFont="1" applyBorder="1" applyAlignment="1">
      <alignment horizontal="center"/>
    </xf>
    <xf numFmtId="0" fontId="30" fillId="0" borderId="0" xfId="3" applyFont="1"/>
    <xf numFmtId="0" fontId="40" fillId="9" borderId="0" xfId="2" applyFont="1" applyFill="1" applyAlignment="1">
      <alignment horizontal="center"/>
    </xf>
    <xf numFmtId="0" fontId="41" fillId="9" borderId="0" xfId="2" applyFont="1" applyFill="1" applyAlignment="1">
      <alignment horizontal="center"/>
    </xf>
    <xf numFmtId="0" fontId="27" fillId="6" borderId="22" xfId="3" applyFont="1" applyFill="1" applyBorder="1" applyAlignment="1">
      <alignment horizontal="center"/>
    </xf>
    <xf numFmtId="0" fontId="30" fillId="2" borderId="19" xfId="3" applyFont="1" applyFill="1" applyBorder="1" applyAlignment="1">
      <alignment horizontal="center"/>
    </xf>
    <xf numFmtId="0" fontId="27" fillId="6" borderId="18" xfId="3" applyFont="1" applyFill="1" applyBorder="1" applyAlignment="1">
      <alignment horizontal="center"/>
    </xf>
    <xf numFmtId="0" fontId="30" fillId="2" borderId="22" xfId="3" applyFont="1" applyFill="1" applyBorder="1" applyAlignment="1">
      <alignment horizontal="center"/>
    </xf>
    <xf numFmtId="0" fontId="30" fillId="2" borderId="18" xfId="3" applyFont="1" applyFill="1" applyBorder="1" applyAlignment="1">
      <alignment horizontal="center"/>
    </xf>
    <xf numFmtId="0" fontId="29" fillId="7" borderId="21" xfId="3" applyFont="1" applyFill="1" applyBorder="1" applyAlignment="1">
      <alignment horizontal="center" vertical="center"/>
    </xf>
    <xf numFmtId="0" fontId="31" fillId="2" borderId="21" xfId="4" applyFont="1" applyFill="1" applyBorder="1" applyAlignment="1" applyProtection="1">
      <alignment horizontal="center" vertical="center"/>
    </xf>
    <xf numFmtId="0" fontId="29" fillId="2" borderId="21" xfId="3" applyFont="1" applyFill="1" applyBorder="1" applyAlignment="1">
      <alignment horizontal="center" vertical="center"/>
    </xf>
    <xf numFmtId="0" fontId="29" fillId="7" borderId="18" xfId="3" applyFont="1" applyFill="1" applyBorder="1" applyAlignment="1">
      <alignment horizontal="center" vertical="center"/>
    </xf>
    <xf numFmtId="0" fontId="31" fillId="2" borderId="18" xfId="4" applyFont="1" applyFill="1" applyBorder="1" applyAlignment="1" applyProtection="1">
      <alignment horizontal="center" vertical="center"/>
    </xf>
    <xf numFmtId="0" fontId="29" fillId="2" borderId="18" xfId="3" applyFont="1" applyFill="1" applyBorder="1" applyAlignment="1">
      <alignment horizontal="center" vertical="center"/>
    </xf>
    <xf numFmtId="0" fontId="28" fillId="0" borderId="23" xfId="3" applyFont="1" applyBorder="1" applyAlignment="1">
      <alignment horizontal="center"/>
    </xf>
    <xf numFmtId="0" fontId="29" fillId="0" borderId="23" xfId="0" applyFont="1" applyBorder="1" applyAlignment="1">
      <alignment horizontal="center"/>
    </xf>
    <xf numFmtId="0" fontId="29" fillId="2" borderId="23" xfId="0" applyFont="1" applyFill="1" applyBorder="1" applyAlignment="1">
      <alignment horizontal="center" vertical="center"/>
    </xf>
    <xf numFmtId="0" fontId="30" fillId="3" borderId="23" xfId="3" applyFont="1" applyFill="1" applyBorder="1" applyAlignment="1">
      <alignment horizontal="center"/>
    </xf>
    <xf numFmtId="0" fontId="27" fillId="4" borderId="23" xfId="3" applyFont="1" applyFill="1" applyBorder="1" applyAlignment="1">
      <alignment horizontal="center"/>
    </xf>
    <xf numFmtId="0" fontId="29" fillId="0" borderId="23" xfId="0" applyFont="1" applyBorder="1"/>
    <xf numFmtId="0" fontId="29" fillId="2" borderId="23" xfId="0" applyFont="1" applyFill="1" applyBorder="1" applyAlignment="1">
      <alignment horizontal="center"/>
    </xf>
    <xf numFmtId="0" fontId="30" fillId="3" borderId="23" xfId="3" applyFont="1" applyFill="1" applyBorder="1" applyAlignment="1">
      <alignment horizontal="center" vertical="center" readingOrder="1"/>
    </xf>
    <xf numFmtId="0" fontId="29" fillId="0" borderId="23" xfId="0" applyFont="1" applyBorder="1" applyAlignment="1">
      <alignment horizontal="center" vertical="center"/>
    </xf>
    <xf numFmtId="0" fontId="31" fillId="0" borderId="23" xfId="4" applyFont="1" applyFill="1" applyBorder="1" applyAlignment="1" applyProtection="1">
      <alignment horizontal="center" vertical="center"/>
    </xf>
    <xf numFmtId="0" fontId="31" fillId="0" borderId="23" xfId="0" applyFont="1" applyBorder="1" applyAlignment="1">
      <alignment horizontal="center" vertical="center"/>
    </xf>
    <xf numFmtId="17" fontId="31" fillId="0" borderId="23" xfId="4" applyNumberFormat="1" applyFont="1" applyFill="1" applyBorder="1" applyAlignment="1" applyProtection="1">
      <alignment horizontal="center" vertical="center"/>
    </xf>
    <xf numFmtId="0" fontId="31" fillId="2" borderId="23" xfId="4" applyFont="1" applyFill="1" applyBorder="1" applyAlignment="1" applyProtection="1">
      <alignment horizontal="center"/>
    </xf>
    <xf numFmtId="0" fontId="29" fillId="7" borderId="23" xfId="3" applyFont="1" applyFill="1" applyBorder="1" applyAlignment="1">
      <alignment horizontal="center" readingOrder="1"/>
    </xf>
    <xf numFmtId="0" fontId="15" fillId="0" borderId="23" xfId="6" applyFont="1" applyBorder="1" applyAlignment="1">
      <alignment horizontal="center"/>
    </xf>
    <xf numFmtId="1" fontId="24" fillId="0" borderId="23" xfId="3" applyNumberFormat="1" applyFont="1" applyBorder="1" applyAlignment="1">
      <alignment horizontal="center"/>
    </xf>
    <xf numFmtId="0" fontId="42" fillId="9" borderId="0" xfId="2" applyFont="1" applyFill="1" applyAlignment="1">
      <alignment horizontal="center"/>
    </xf>
    <xf numFmtId="0" fontId="43" fillId="10" borderId="23" xfId="3" applyFont="1" applyFill="1" applyBorder="1" applyAlignment="1">
      <alignment horizontal="center"/>
    </xf>
    <xf numFmtId="0" fontId="34" fillId="11" borderId="23" xfId="3" applyFont="1" applyFill="1" applyBorder="1" applyAlignment="1">
      <alignment horizontal="center"/>
    </xf>
    <xf numFmtId="0" fontId="34" fillId="9" borderId="23" xfId="4" applyFont="1" applyFill="1" applyBorder="1" applyAlignment="1" applyProtection="1">
      <alignment horizontal="center"/>
    </xf>
    <xf numFmtId="0" fontId="29" fillId="0" borderId="0" xfId="0" applyFont="1" applyAlignment="1">
      <alignment wrapText="1"/>
    </xf>
    <xf numFmtId="0" fontId="28" fillId="0" borderId="23" xfId="6" applyFont="1" applyBorder="1" applyAlignment="1">
      <alignment horizontal="center" vertical="center" wrapText="1"/>
    </xf>
    <xf numFmtId="0" fontId="35" fillId="0" borderId="23" xfId="6" applyFont="1" applyBorder="1" applyAlignment="1">
      <alignment horizontal="center"/>
    </xf>
    <xf numFmtId="0" fontId="37" fillId="0" borderId="23" xfId="6" applyFont="1" applyBorder="1" applyAlignment="1">
      <alignment horizontal="center"/>
    </xf>
    <xf numFmtId="0" fontId="44" fillId="8" borderId="23" xfId="0" applyFont="1" applyFill="1" applyBorder="1" applyAlignment="1">
      <alignment horizontal="center" vertical="center"/>
    </xf>
    <xf numFmtId="166" fontId="39" fillId="0" borderId="23" xfId="6" applyNumberFormat="1" applyFont="1" applyBorder="1" applyAlignment="1">
      <alignment horizontal="center" vertical="center"/>
    </xf>
    <xf numFmtId="0" fontId="35" fillId="0" borderId="0" xfId="3" applyFont="1" applyAlignment="1">
      <alignment horizontal="center"/>
    </xf>
    <xf numFmtId="1" fontId="28" fillId="0" borderId="0" xfId="3" applyNumberFormat="1" applyFont="1" applyAlignment="1">
      <alignment horizontal="center"/>
    </xf>
    <xf numFmtId="166" fontId="28" fillId="0" borderId="0" xfId="3" applyNumberFormat="1" applyFont="1" applyAlignment="1">
      <alignment horizontal="center"/>
    </xf>
    <xf numFmtId="0" fontId="45" fillId="0" borderId="23" xfId="6" applyFont="1" applyBorder="1" applyAlignment="1">
      <alignment horizontal="center"/>
    </xf>
    <xf numFmtId="1" fontId="38" fillId="0" borderId="23" xfId="3" applyNumberFormat="1" applyFont="1" applyBorder="1" applyAlignment="1">
      <alignment horizontal="center"/>
    </xf>
    <xf numFmtId="0" fontId="41" fillId="9" borderId="0" xfId="2" applyFont="1" applyFill="1" applyAlignment="1">
      <alignment horizontal="center"/>
    </xf>
    <xf numFmtId="0" fontId="30" fillId="0" borderId="19" xfId="3" applyFont="1" applyBorder="1" applyAlignment="1">
      <alignment horizontal="center"/>
    </xf>
    <xf numFmtId="0" fontId="30" fillId="2" borderId="0" xfId="3" applyFont="1" applyFill="1"/>
    <xf numFmtId="0" fontId="30" fillId="7" borderId="23" xfId="3" applyFont="1" applyFill="1" applyBorder="1" applyAlignment="1">
      <alignment horizontal="center" vertical="center" readingOrder="1"/>
    </xf>
    <xf numFmtId="0" fontId="31" fillId="2" borderId="23" xfId="4" applyFont="1" applyFill="1" applyBorder="1" applyAlignment="1" applyProtection="1">
      <alignment horizontal="center" vertical="center"/>
    </xf>
    <xf numFmtId="49" fontId="31" fillId="2" borderId="23" xfId="4" applyNumberFormat="1" applyFont="1" applyFill="1" applyBorder="1" applyAlignment="1" applyProtection="1">
      <alignment horizontal="center" vertical="center"/>
    </xf>
    <xf numFmtId="0" fontId="30" fillId="7" borderId="23" xfId="3" applyFont="1" applyFill="1" applyBorder="1" applyAlignment="1">
      <alignment horizontal="center"/>
    </xf>
    <xf numFmtId="0" fontId="30" fillId="2" borderId="21" xfId="3" applyFont="1" applyFill="1" applyBorder="1" applyAlignment="1">
      <alignment horizontal="center"/>
    </xf>
    <xf numFmtId="0" fontId="29" fillId="7" borderId="21" xfId="3" applyFont="1" applyFill="1" applyBorder="1" applyAlignment="1">
      <alignment horizontal="center" readingOrder="1"/>
    </xf>
    <xf numFmtId="0" fontId="31" fillId="2" borderId="21" xfId="4" applyFont="1" applyFill="1" applyBorder="1" applyAlignment="1" applyProtection="1">
      <alignment horizontal="center"/>
    </xf>
    <xf numFmtId="0" fontId="29" fillId="7" borderId="18" xfId="3" applyFont="1" applyFill="1" applyBorder="1" applyAlignment="1">
      <alignment horizontal="center" readingOrder="1"/>
    </xf>
    <xf numFmtId="0" fontId="31" fillId="2" borderId="18" xfId="4" applyFont="1" applyFill="1" applyBorder="1" applyAlignment="1" applyProtection="1">
      <alignment horizontal="center"/>
    </xf>
    <xf numFmtId="0" fontId="35" fillId="2" borderId="0" xfId="3" applyFont="1" applyFill="1" applyBorder="1" applyAlignment="1">
      <alignment horizontal="center"/>
    </xf>
    <xf numFmtId="0" fontId="28" fillId="2" borderId="23" xfId="3" applyFont="1" applyFill="1" applyBorder="1" applyAlignment="1">
      <alignment horizontal="center" vertical="center" wrapText="1"/>
    </xf>
    <xf numFmtId="0" fontId="35" fillId="2" borderId="23" xfId="3" applyFont="1" applyFill="1" applyBorder="1" applyAlignment="1">
      <alignment horizontal="center"/>
    </xf>
    <xf numFmtId="166" fontId="36" fillId="2" borderId="23" xfId="3" applyNumberFormat="1" applyFont="1" applyFill="1" applyBorder="1" applyAlignment="1">
      <alignment horizontal="center"/>
    </xf>
    <xf numFmtId="0" fontId="37" fillId="2" borderId="23" xfId="3" applyFont="1" applyFill="1" applyBorder="1" applyAlignment="1">
      <alignment horizontal="center"/>
    </xf>
    <xf numFmtId="0" fontId="38" fillId="2" borderId="23" xfId="3" applyFont="1" applyFill="1" applyBorder="1" applyAlignment="1">
      <alignment horizontal="center"/>
    </xf>
    <xf numFmtId="1" fontId="39" fillId="2" borderId="23" xfId="3" applyNumberFormat="1" applyFont="1" applyFill="1" applyBorder="1" applyAlignment="1">
      <alignment horizontal="center"/>
    </xf>
    <xf numFmtId="166" fontId="39" fillId="2" borderId="23" xfId="3" applyNumberFormat="1" applyFont="1" applyFill="1" applyBorder="1" applyAlignment="1">
      <alignment horizontal="center"/>
    </xf>
    <xf numFmtId="0" fontId="35" fillId="2" borderId="23" xfId="3" applyFont="1" applyFill="1" applyBorder="1" applyAlignment="1">
      <alignment horizontal="center"/>
    </xf>
    <xf numFmtId="0" fontId="28" fillId="2" borderId="23" xfId="3" applyFont="1" applyFill="1" applyBorder="1" applyAlignment="1">
      <alignment horizontal="center"/>
    </xf>
    <xf numFmtId="166" fontId="28" fillId="2" borderId="23" xfId="3" applyNumberFormat="1" applyFont="1" applyFill="1" applyBorder="1" applyAlignment="1">
      <alignment horizontal="center"/>
    </xf>
    <xf numFmtId="0" fontId="46" fillId="9" borderId="0" xfId="3" applyFont="1" applyFill="1"/>
    <xf numFmtId="49" fontId="11" fillId="2" borderId="21" xfId="3" applyNumberFormat="1" applyFont="1" applyFill="1" applyBorder="1" applyAlignment="1">
      <alignment horizontal="center" vertical="center"/>
    </xf>
    <xf numFmtId="0" fontId="11" fillId="3" borderId="23" xfId="3" applyFont="1" applyFill="1" applyBorder="1" applyAlignment="1">
      <alignment horizontal="center"/>
    </xf>
    <xf numFmtId="0" fontId="13" fillId="0" borderId="23" xfId="4" applyFont="1" applyFill="1" applyBorder="1" applyAlignment="1" applyProtection="1">
      <alignment horizontal="center"/>
    </xf>
    <xf numFmtId="0" fontId="9" fillId="0" borderId="23" xfId="3" applyFont="1" applyBorder="1"/>
    <xf numFmtId="0" fontId="9" fillId="2" borderId="25" xfId="3" applyFont="1" applyFill="1" applyBorder="1" applyAlignment="1">
      <alignment horizontal="center"/>
    </xf>
    <xf numFmtId="0" fontId="9" fillId="2" borderId="24" xfId="3" applyFont="1" applyFill="1" applyBorder="1" applyAlignment="1">
      <alignment horizontal="center"/>
    </xf>
    <xf numFmtId="0" fontId="11" fillId="2" borderId="24" xfId="3" applyFont="1" applyFill="1" applyBorder="1" applyAlignment="1">
      <alignment horizontal="center" vertical="center"/>
    </xf>
    <xf numFmtId="49" fontId="11" fillId="2" borderId="24" xfId="3" applyNumberFormat="1" applyFont="1" applyFill="1" applyBorder="1" applyAlignment="1">
      <alignment horizontal="center" vertical="center"/>
    </xf>
    <xf numFmtId="0" fontId="31" fillId="0" borderId="23" xfId="4" applyNumberFormat="1" applyFont="1" applyFill="1" applyBorder="1" applyAlignment="1" applyProtection="1">
      <alignment horizontal="center" vertical="center"/>
    </xf>
    <xf numFmtId="1" fontId="31" fillId="3" borderId="23" xfId="3" applyNumberFormat="1" applyFont="1" applyFill="1" applyBorder="1" applyAlignment="1">
      <alignment horizontal="center" vertical="center"/>
    </xf>
    <xf numFmtId="1" fontId="33" fillId="11" borderId="23" xfId="3" applyNumberFormat="1" applyFont="1" applyFill="1" applyBorder="1" applyAlignment="1">
      <alignment horizontal="center"/>
    </xf>
    <xf numFmtId="0" fontId="15" fillId="0" borderId="0" xfId="3" applyFont="1" applyBorder="1" applyAlignment="1">
      <alignment horizontal="center"/>
    </xf>
    <xf numFmtId="0" fontId="22" fillId="0" borderId="23" xfId="3" applyFont="1" applyBorder="1" applyAlignment="1">
      <alignment horizontal="center" vertical="center"/>
    </xf>
    <xf numFmtId="0" fontId="22" fillId="0" borderId="23" xfId="3" applyFont="1" applyBorder="1" applyAlignment="1">
      <alignment horizontal="center" vertical="center" wrapText="1"/>
    </xf>
    <xf numFmtId="0" fontId="15" fillId="0" borderId="23" xfId="3" applyFont="1" applyBorder="1" applyAlignment="1">
      <alignment horizontal="center"/>
    </xf>
    <xf numFmtId="166" fontId="21" fillId="0" borderId="23" xfId="3" applyNumberFormat="1" applyFont="1" applyBorder="1" applyAlignment="1">
      <alignment horizontal="center"/>
    </xf>
    <xf numFmtId="1" fontId="9" fillId="0" borderId="23" xfId="3" applyNumberFormat="1" applyFont="1" applyBorder="1" applyAlignment="1">
      <alignment horizontal="center"/>
    </xf>
    <xf numFmtId="166" fontId="9" fillId="0" borderId="23" xfId="3" applyNumberFormat="1" applyFont="1" applyBorder="1" applyAlignment="1">
      <alignment horizontal="center"/>
    </xf>
    <xf numFmtId="0" fontId="15" fillId="0" borderId="23" xfId="3" applyFont="1" applyBorder="1" applyAlignment="1">
      <alignment horizontal="center"/>
    </xf>
    <xf numFmtId="0" fontId="22" fillId="0" borderId="23" xfId="3" applyFont="1" applyBorder="1" applyAlignment="1">
      <alignment horizontal="center"/>
    </xf>
    <xf numFmtId="166" fontId="22" fillId="0" borderId="23" xfId="3" applyNumberFormat="1" applyFont="1" applyBorder="1" applyAlignment="1">
      <alignment horizontal="center"/>
    </xf>
    <xf numFmtId="0" fontId="17" fillId="0" borderId="23" xfId="3" applyFont="1" applyBorder="1" applyAlignment="1">
      <alignment horizontal="center" wrapText="1"/>
    </xf>
    <xf numFmtId="0" fontId="16" fillId="0" borderId="23" xfId="3" applyFont="1" applyBorder="1" applyAlignment="1">
      <alignment horizontal="center" wrapText="1"/>
    </xf>
    <xf numFmtId="166" fontId="16" fillId="0" borderId="23" xfId="3" applyNumberFormat="1" applyFont="1" applyBorder="1" applyAlignment="1">
      <alignment horizontal="center" wrapText="1"/>
    </xf>
    <xf numFmtId="0" fontId="30" fillId="0" borderId="0" xfId="3" applyFont="1" applyAlignment="1">
      <alignment horizontal="center"/>
    </xf>
    <xf numFmtId="49" fontId="30" fillId="2" borderId="5" xfId="3" applyNumberFormat="1" applyFont="1" applyFill="1" applyBorder="1" applyAlignment="1">
      <alignment horizontal="center"/>
    </xf>
    <xf numFmtId="0" fontId="30" fillId="0" borderId="5" xfId="3" applyFont="1" applyBorder="1" applyAlignment="1">
      <alignment horizontal="center"/>
    </xf>
    <xf numFmtId="0" fontId="29" fillId="0" borderId="5" xfId="3" applyFont="1" applyBorder="1" applyAlignment="1">
      <alignment horizontal="center" vertical="center"/>
    </xf>
    <xf numFmtId="0" fontId="45" fillId="0" borderId="0" xfId="3" applyFont="1"/>
    <xf numFmtId="0" fontId="29" fillId="0" borderId="5" xfId="3" applyFont="1" applyBorder="1" applyAlignment="1">
      <alignment horizontal="center"/>
    </xf>
    <xf numFmtId="0" fontId="29" fillId="0" borderId="0" xfId="3" applyFont="1" applyAlignment="1">
      <alignment horizontal="center" wrapText="1"/>
    </xf>
    <xf numFmtId="0" fontId="29" fillId="0" borderId="0" xfId="3" applyFont="1" applyAlignment="1">
      <alignment horizontal="center"/>
    </xf>
    <xf numFmtId="0" fontId="39" fillId="0" borderId="23" xfId="3" applyFont="1" applyBorder="1" applyAlignment="1">
      <alignment horizontal="center" vertical="center"/>
    </xf>
    <xf numFmtId="0" fontId="44" fillId="3" borderId="23" xfId="3" applyFont="1" applyFill="1" applyBorder="1" applyAlignment="1">
      <alignment horizontal="center" vertical="center" wrapText="1"/>
    </xf>
    <xf numFmtId="0" fontId="44" fillId="0" borderId="23" xfId="3" applyFont="1" applyBorder="1" applyAlignment="1">
      <alignment horizontal="center"/>
    </xf>
    <xf numFmtId="0" fontId="39" fillId="0" borderId="23" xfId="3" applyFont="1" applyBorder="1" applyAlignment="1">
      <alignment horizontal="center"/>
    </xf>
    <xf numFmtId="0" fontId="44" fillId="3" borderId="23" xfId="3" applyFont="1" applyFill="1" applyBorder="1" applyAlignment="1">
      <alignment horizontal="center" vertical="top" wrapText="1"/>
    </xf>
    <xf numFmtId="49" fontId="30" fillId="2" borderId="23" xfId="3" applyNumberFormat="1" applyFont="1" applyFill="1" applyBorder="1" applyAlignment="1">
      <alignment horizontal="center"/>
    </xf>
    <xf numFmtId="0" fontId="29" fillId="0" borderId="23" xfId="3" applyFont="1" applyBorder="1" applyAlignment="1">
      <alignment horizontal="center" vertical="center"/>
    </xf>
    <xf numFmtId="0" fontId="29" fillId="0" borderId="23" xfId="3" applyFont="1" applyBorder="1" applyAlignment="1">
      <alignment horizontal="center"/>
    </xf>
    <xf numFmtId="164" fontId="39" fillId="0" borderId="23" xfId="3" applyNumberFormat="1" applyFont="1" applyBorder="1" applyAlignment="1">
      <alignment horizontal="center"/>
    </xf>
    <xf numFmtId="0" fontId="43" fillId="9" borderId="23" xfId="3" applyFont="1" applyFill="1" applyBorder="1" applyAlignment="1">
      <alignment horizontal="center"/>
    </xf>
    <xf numFmtId="1" fontId="34" fillId="11" borderId="23" xfId="3" applyNumberFormat="1" applyFont="1" applyFill="1" applyBorder="1" applyAlignment="1">
      <alignment horizontal="center" vertical="center"/>
    </xf>
    <xf numFmtId="0" fontId="34" fillId="10" borderId="5" xfId="3" applyFont="1" applyFill="1" applyBorder="1" applyAlignment="1">
      <alignment horizontal="center"/>
    </xf>
    <xf numFmtId="0" fontId="45" fillId="0" borderId="0" xfId="0" applyFont="1" applyBorder="1" applyAlignment="1">
      <alignment horizontal="center"/>
    </xf>
    <xf numFmtId="0" fontId="28" fillId="0" borderId="23" xfId="3" applyFont="1" applyBorder="1" applyAlignment="1">
      <alignment horizontal="center" vertical="center"/>
    </xf>
    <xf numFmtId="0" fontId="28" fillId="0" borderId="23" xfId="6" applyFont="1" applyBorder="1" applyAlignment="1">
      <alignment horizontal="center" vertical="center"/>
    </xf>
    <xf numFmtId="0" fontId="40" fillId="9" borderId="0" xfId="2" applyFont="1" applyFill="1" applyAlignment="1">
      <alignment horizontal="center"/>
    </xf>
    <xf numFmtId="0" fontId="30" fillId="0" borderId="0" xfId="3" applyFont="1" applyAlignment="1">
      <alignment wrapText="1"/>
    </xf>
    <xf numFmtId="0" fontId="30" fillId="0" borderId="0" xfId="3" applyFont="1" applyAlignment="1">
      <alignment horizontal="center" wrapText="1"/>
    </xf>
    <xf numFmtId="0" fontId="34" fillId="10" borderId="5" xfId="3" applyFont="1" applyFill="1" applyBorder="1" applyAlignment="1">
      <alignment horizontal="center" wrapText="1"/>
    </xf>
    <xf numFmtId="0" fontId="30" fillId="0" borderId="5" xfId="3" applyFont="1" applyBorder="1" applyAlignment="1">
      <alignment horizontal="center" wrapText="1"/>
    </xf>
    <xf numFmtId="0" fontId="30" fillId="2" borderId="0" xfId="3" applyFont="1" applyFill="1" applyAlignment="1">
      <alignment horizontal="center"/>
    </xf>
    <xf numFmtId="0" fontId="34" fillId="10" borderId="10" xfId="3" applyFont="1" applyFill="1" applyBorder="1" applyAlignment="1">
      <alignment horizontal="center"/>
    </xf>
    <xf numFmtId="0" fontId="30" fillId="2" borderId="0" xfId="3" applyFont="1" applyFill="1" applyAlignment="1">
      <alignment horizontal="center" vertical="center"/>
    </xf>
    <xf numFmtId="0" fontId="29" fillId="7" borderId="0" xfId="3" applyFont="1" applyFill="1" applyAlignment="1">
      <alignment horizontal="center" vertical="top" wrapText="1"/>
    </xf>
    <xf numFmtId="0" fontId="27" fillId="7" borderId="0" xfId="3" applyFont="1" applyFill="1" applyAlignment="1">
      <alignment horizontal="center" vertical="top" wrapText="1"/>
    </xf>
    <xf numFmtId="0" fontId="29" fillId="3" borderId="5" xfId="3" applyFont="1" applyFill="1" applyBorder="1" applyAlignment="1">
      <alignment horizontal="center" vertical="center"/>
    </xf>
    <xf numFmtId="0" fontId="39" fillId="0" borderId="0" xfId="3" applyFont="1"/>
    <xf numFmtId="0" fontId="29" fillId="3" borderId="5" xfId="3" applyFont="1" applyFill="1" applyBorder="1" applyAlignment="1">
      <alignment horizontal="center" vertical="center" wrapText="1"/>
    </xf>
    <xf numFmtId="0" fontId="39" fillId="0" borderId="0" xfId="3" applyFont="1" applyAlignment="1">
      <alignment horizontal="center"/>
    </xf>
    <xf numFmtId="0" fontId="35" fillId="0" borderId="23" xfId="6" applyFont="1" applyBorder="1" applyAlignment="1">
      <alignment horizontal="center"/>
    </xf>
    <xf numFmtId="0" fontId="37" fillId="0" borderId="23" xfId="6" applyFont="1" applyBorder="1" applyAlignment="1">
      <alignment horizontal="center" wrapText="1"/>
    </xf>
    <xf numFmtId="0" fontId="44" fillId="0" borderId="23" xfId="0" applyFont="1" applyBorder="1" applyAlignment="1">
      <alignment horizontal="center" vertical="center" wrapText="1"/>
    </xf>
    <xf numFmtId="0" fontId="44" fillId="8" borderId="23" xfId="0" applyFont="1" applyFill="1" applyBorder="1" applyAlignment="1">
      <alignment horizontal="center" vertical="center" wrapText="1"/>
    </xf>
    <xf numFmtId="0" fontId="37" fillId="0" borderId="23" xfId="3" applyFont="1" applyBorder="1" applyAlignment="1">
      <alignment horizontal="center" vertical="center"/>
    </xf>
    <xf numFmtId="0" fontId="44" fillId="0" borderId="23" xfId="0" applyFont="1" applyBorder="1" applyAlignment="1">
      <alignment horizontal="center" wrapText="1"/>
    </xf>
    <xf numFmtId="166" fontId="39" fillId="0" borderId="23" xfId="6" applyNumberFormat="1" applyFont="1" applyBorder="1" applyAlignment="1">
      <alignment horizontal="center"/>
    </xf>
    <xf numFmtId="0" fontId="28" fillId="0" borderId="0" xfId="3" applyFont="1" applyAlignment="1">
      <alignment vertical="center" wrapText="1"/>
    </xf>
    <xf numFmtId="0" fontId="29" fillId="0" borderId="0" xfId="3" applyFont="1" applyAlignment="1">
      <alignment horizontal="center" vertical="center"/>
    </xf>
    <xf numFmtId="1" fontId="27" fillId="0" borderId="0" xfId="3" applyNumberFormat="1" applyFont="1" applyAlignment="1">
      <alignment horizontal="center" vertical="center"/>
    </xf>
    <xf numFmtId="0" fontId="31" fillId="0" borderId="0" xfId="3" applyFont="1" applyAlignment="1">
      <alignment horizontal="center" vertical="center"/>
    </xf>
    <xf numFmtId="0" fontId="29" fillId="0" borderId="0" xfId="3" applyFont="1" applyAlignment="1">
      <alignment horizontal="center" vertical="center" wrapText="1"/>
    </xf>
    <xf numFmtId="0" fontId="30" fillId="0" borderId="0" xfId="3" applyFont="1" applyAlignment="1">
      <alignment horizontal="center" vertical="center" readingOrder="1"/>
    </xf>
    <xf numFmtId="0" fontId="27" fillId="0" borderId="0" xfId="3" applyFont="1" applyAlignment="1">
      <alignment horizontal="center" vertical="center" readingOrder="1"/>
    </xf>
    <xf numFmtId="165" fontId="31" fillId="0" borderId="0" xfId="3" applyNumberFormat="1" applyFont="1" applyAlignment="1">
      <alignment horizontal="center" vertical="center"/>
    </xf>
    <xf numFmtId="164" fontId="31" fillId="0" borderId="0" xfId="3" applyNumberFormat="1" applyFont="1" applyAlignment="1">
      <alignment horizontal="center" vertical="center"/>
    </xf>
    <xf numFmtId="0" fontId="43" fillId="10" borderId="23" xfId="3" applyFont="1" applyFill="1" applyBorder="1" applyAlignment="1">
      <alignment horizontal="center" wrapText="1"/>
    </xf>
    <xf numFmtId="0" fontId="34" fillId="12" borderId="4" xfId="3" applyFont="1" applyFill="1" applyBorder="1" applyAlignment="1">
      <alignment horizontal="center" vertical="top" wrapText="1"/>
    </xf>
    <xf numFmtId="0" fontId="29" fillId="3" borderId="23" xfId="3" applyFont="1" applyFill="1" applyBorder="1" applyAlignment="1">
      <alignment horizontal="center" vertical="top" wrapText="1"/>
    </xf>
    <xf numFmtId="0" fontId="34" fillId="12" borderId="23" xfId="3" applyFont="1" applyFill="1" applyBorder="1" applyAlignment="1">
      <alignment horizontal="center" vertical="top" wrapText="1"/>
    </xf>
    <xf numFmtId="0" fontId="29" fillId="2" borderId="23" xfId="0" applyFont="1" applyFill="1" applyBorder="1" applyAlignment="1">
      <alignment horizontal="center" vertical="center" wrapText="1"/>
    </xf>
    <xf numFmtId="0" fontId="34" fillId="9" borderId="23" xfId="3" applyFont="1" applyFill="1" applyBorder="1" applyAlignment="1">
      <alignment horizontal="center"/>
    </xf>
    <xf numFmtId="0" fontId="34" fillId="10" borderId="23" xfId="3" applyFont="1" applyFill="1" applyBorder="1" applyAlignment="1">
      <alignment horizontal="center" wrapText="1"/>
    </xf>
    <xf numFmtId="0" fontId="30" fillId="0" borderId="23" xfId="3" applyFont="1" applyBorder="1" applyAlignment="1">
      <alignment horizontal="center" wrapText="1"/>
    </xf>
    <xf numFmtId="16" fontId="30" fillId="0" borderId="23" xfId="3" applyNumberFormat="1" applyFont="1" applyBorder="1" applyAlignment="1">
      <alignment horizontal="center" wrapText="1"/>
    </xf>
    <xf numFmtId="0" fontId="29" fillId="0" borderId="23" xfId="3" applyFont="1" applyBorder="1" applyAlignment="1">
      <alignment horizontal="center" wrapText="1"/>
    </xf>
    <xf numFmtId="0" fontId="29" fillId="3" borderId="23" xfId="3" applyFont="1" applyFill="1" applyBorder="1" applyAlignment="1">
      <alignment horizontal="center" vertical="center"/>
    </xf>
    <xf numFmtId="0" fontId="29" fillId="3" borderId="23" xfId="3" applyFont="1" applyFill="1" applyBorder="1" applyAlignment="1">
      <alignment horizontal="center" vertical="center" wrapText="1"/>
    </xf>
    <xf numFmtId="0" fontId="30" fillId="0" borderId="23" xfId="3" applyFont="1" applyBorder="1"/>
    <xf numFmtId="0" fontId="30" fillId="2" borderId="5" xfId="3" applyFont="1" applyFill="1" applyBorder="1" applyAlignment="1">
      <alignment horizontal="center" vertical="center" wrapText="1"/>
    </xf>
    <xf numFmtId="0" fontId="45" fillId="0" borderId="0" xfId="3" applyFont="1" applyAlignment="1">
      <alignment wrapText="1"/>
    </xf>
    <xf numFmtId="0" fontId="30" fillId="2" borderId="5" xfId="3" applyFont="1" applyFill="1" applyBorder="1" applyAlignment="1">
      <alignment horizontal="center" wrapText="1"/>
    </xf>
    <xf numFmtId="0" fontId="31" fillId="0" borderId="0" xfId="3" applyFont="1" applyAlignment="1">
      <alignment horizontal="center" vertical="center" wrapText="1"/>
    </xf>
    <xf numFmtId="0" fontId="30" fillId="0" borderId="0" xfId="3" applyFont="1" applyAlignment="1">
      <alignment horizontal="center" vertical="center" wrapText="1"/>
    </xf>
    <xf numFmtId="0" fontId="27" fillId="0" borderId="0" xfId="3" applyFont="1" applyAlignment="1">
      <alignment horizontal="center" vertical="center" wrapText="1"/>
    </xf>
    <xf numFmtId="165" fontId="31" fillId="0" borderId="0" xfId="3" applyNumberFormat="1" applyFont="1" applyAlignment="1">
      <alignment horizontal="center" vertical="center" wrapText="1"/>
    </xf>
    <xf numFmtId="164" fontId="31" fillId="0" borderId="0" xfId="3" applyNumberFormat="1" applyFont="1" applyAlignment="1">
      <alignment horizontal="center" vertical="center" wrapText="1"/>
    </xf>
    <xf numFmtId="0" fontId="39" fillId="2" borderId="23" xfId="3" applyFont="1" applyFill="1" applyBorder="1" applyAlignment="1">
      <alignment horizontal="center" wrapText="1"/>
    </xf>
    <xf numFmtId="0" fontId="39" fillId="2" borderId="23" xfId="0" applyFont="1" applyFill="1" applyBorder="1" applyAlignment="1">
      <alignment horizontal="center" vertical="center"/>
    </xf>
    <xf numFmtId="0" fontId="39" fillId="2" borderId="23" xfId="0" applyFont="1" applyFill="1" applyBorder="1" applyAlignment="1">
      <alignment horizontal="center"/>
    </xf>
    <xf numFmtId="0" fontId="39" fillId="0" borderId="23" xfId="3" applyFont="1" applyBorder="1" applyAlignment="1">
      <alignment horizontal="center" vertical="center" wrapText="1"/>
    </xf>
    <xf numFmtId="0" fontId="48" fillId="0" borderId="23" xfId="4" applyFont="1" applyFill="1" applyBorder="1" applyAlignment="1" applyProtection="1">
      <alignment horizontal="center" vertical="center" wrapText="1"/>
    </xf>
    <xf numFmtId="0" fontId="39" fillId="0" borderId="23" xfId="3" applyFont="1" applyBorder="1" applyAlignment="1">
      <alignment horizontal="center" wrapText="1"/>
    </xf>
    <xf numFmtId="0" fontId="43" fillId="12" borderId="23" xfId="3" applyFont="1" applyFill="1" applyBorder="1" applyAlignment="1">
      <alignment horizontal="center" vertical="top" wrapText="1"/>
    </xf>
    <xf numFmtId="0" fontId="48" fillId="7" borderId="23" xfId="3" applyFont="1" applyFill="1" applyBorder="1" applyAlignment="1">
      <alignment horizontal="center" vertical="top" wrapText="1"/>
    </xf>
    <xf numFmtId="0" fontId="30" fillId="2" borderId="23" xfId="3" applyFont="1" applyFill="1" applyBorder="1" applyAlignment="1">
      <alignment horizontal="center" vertical="center" wrapText="1"/>
    </xf>
    <xf numFmtId="0" fontId="29" fillId="2" borderId="23" xfId="3" applyFont="1" applyFill="1" applyBorder="1" applyAlignment="1">
      <alignment horizontal="center" vertical="center" wrapText="1"/>
    </xf>
    <xf numFmtId="49" fontId="30" fillId="2" borderId="23" xfId="3" applyNumberFormat="1" applyFont="1" applyFill="1" applyBorder="1" applyAlignment="1">
      <alignment horizontal="center" vertical="center" wrapText="1"/>
    </xf>
    <xf numFmtId="0" fontId="29" fillId="0" borderId="23" xfId="3" applyFont="1" applyBorder="1" applyAlignment="1">
      <alignment horizontal="center" vertical="center" wrapText="1"/>
    </xf>
    <xf numFmtId="49" fontId="29" fillId="2" borderId="23" xfId="3" applyNumberFormat="1" applyFont="1" applyFill="1" applyBorder="1" applyAlignment="1">
      <alignment horizontal="center" vertical="center" wrapText="1"/>
    </xf>
    <xf numFmtId="0" fontId="31" fillId="2" borderId="23" xfId="5" applyFont="1" applyFill="1" applyBorder="1" applyAlignment="1" applyProtection="1">
      <alignment horizontal="center" vertical="center" wrapText="1"/>
    </xf>
    <xf numFmtId="1" fontId="34" fillId="11" borderId="23" xfId="3" applyNumberFormat="1" applyFont="1" applyFill="1" applyBorder="1" applyAlignment="1">
      <alignment horizontal="center" vertical="center" wrapText="1"/>
    </xf>
    <xf numFmtId="0" fontId="30" fillId="2" borderId="23" xfId="3" applyFont="1" applyFill="1" applyBorder="1" applyAlignment="1">
      <alignment horizontal="center" wrapText="1"/>
    </xf>
    <xf numFmtId="49" fontId="30" fillId="2" borderId="23" xfId="3" applyNumberFormat="1" applyFont="1" applyFill="1" applyBorder="1" applyAlignment="1">
      <alignment horizontal="center" wrapText="1"/>
    </xf>
    <xf numFmtId="0" fontId="35" fillId="0" borderId="0" xfId="3" applyFont="1" applyBorder="1" applyAlignment="1">
      <alignment horizontal="center" wrapText="1"/>
    </xf>
    <xf numFmtId="0" fontId="35" fillId="0" borderId="23" xfId="3" applyFont="1" applyBorder="1" applyAlignment="1">
      <alignment horizontal="center" wrapText="1"/>
    </xf>
    <xf numFmtId="166" fontId="36" fillId="0" borderId="23" xfId="3" applyNumberFormat="1" applyFont="1" applyBorder="1" applyAlignment="1">
      <alignment horizontal="center" wrapText="1"/>
    </xf>
    <xf numFmtId="0" fontId="37" fillId="0" borderId="23" xfId="3" applyFont="1" applyBorder="1" applyAlignment="1">
      <alignment horizontal="center" wrapText="1"/>
    </xf>
    <xf numFmtId="1" fontId="39" fillId="0" borderId="23" xfId="3" applyNumberFormat="1" applyFont="1" applyBorder="1" applyAlignment="1">
      <alignment horizontal="center" wrapText="1"/>
    </xf>
    <xf numFmtId="166" fontId="39" fillId="0" borderId="23" xfId="3" applyNumberFormat="1" applyFont="1" applyBorder="1" applyAlignment="1">
      <alignment horizontal="center" wrapText="1"/>
    </xf>
    <xf numFmtId="164" fontId="39" fillId="0" borderId="23" xfId="3" applyNumberFormat="1" applyFont="1" applyBorder="1" applyAlignment="1">
      <alignment horizontal="center" wrapText="1"/>
    </xf>
    <xf numFmtId="0" fontId="35" fillId="0" borderId="23" xfId="3" applyFont="1" applyBorder="1" applyAlignment="1">
      <alignment horizontal="center" wrapText="1"/>
    </xf>
    <xf numFmtId="1" fontId="28" fillId="0" borderId="23" xfId="3" applyNumberFormat="1" applyFont="1" applyBorder="1" applyAlignment="1">
      <alignment horizontal="center" wrapText="1"/>
    </xf>
    <xf numFmtId="166" fontId="28" fillId="0" borderId="23" xfId="3" applyNumberFormat="1" applyFont="1" applyBorder="1" applyAlignment="1">
      <alignment horizontal="center" wrapText="1"/>
    </xf>
    <xf numFmtId="0" fontId="35" fillId="0" borderId="23" xfId="6" applyFont="1" applyBorder="1" applyAlignment="1">
      <alignment horizontal="center" wrapText="1"/>
    </xf>
    <xf numFmtId="1" fontId="39" fillId="0" borderId="23" xfId="6" applyNumberFormat="1" applyFont="1" applyBorder="1" applyAlignment="1">
      <alignment horizontal="center" wrapText="1"/>
    </xf>
    <xf numFmtId="166" fontId="39" fillId="0" borderId="23" xfId="6" applyNumberFormat="1" applyFont="1" applyBorder="1" applyAlignment="1">
      <alignment horizontal="center" wrapText="1"/>
    </xf>
    <xf numFmtId="0" fontId="40" fillId="9" borderId="0" xfId="2" applyFont="1" applyFill="1" applyAlignment="1">
      <alignment horizontal="center" wrapText="1"/>
    </xf>
    <xf numFmtId="0" fontId="41" fillId="9" borderId="0" xfId="2" applyFont="1" applyFill="1" applyAlignment="1">
      <alignment horizontal="center" wrapText="1"/>
    </xf>
    <xf numFmtId="0" fontId="31" fillId="0" borderId="5" xfId="4" applyFont="1" applyFill="1" applyBorder="1" applyAlignment="1" applyProtection="1">
      <alignment horizontal="center" vertical="center" wrapText="1"/>
    </xf>
    <xf numFmtId="0" fontId="31" fillId="3" borderId="5" xfId="3" applyFont="1" applyFill="1" applyBorder="1" applyAlignment="1">
      <alignment horizontal="center" vertical="center" wrapText="1"/>
    </xf>
    <xf numFmtId="0" fontId="31" fillId="0" borderId="5" xfId="3" applyFont="1" applyBorder="1" applyAlignment="1">
      <alignment horizontal="center" vertical="center" wrapText="1"/>
    </xf>
    <xf numFmtId="0" fontId="31" fillId="0" borderId="0" xfId="4" applyFont="1" applyFill="1" applyBorder="1" applyAlignment="1" applyProtection="1">
      <alignment horizontal="center" vertical="center" wrapText="1"/>
    </xf>
    <xf numFmtId="0" fontId="27" fillId="0" borderId="0" xfId="3" applyFont="1" applyAlignment="1">
      <alignment horizontal="center" wrapText="1"/>
    </xf>
    <xf numFmtId="0" fontId="31" fillId="0" borderId="13" xfId="4" applyFont="1" applyFill="1" applyBorder="1" applyAlignment="1" applyProtection="1">
      <alignment horizontal="center" vertical="center" wrapText="1"/>
    </xf>
    <xf numFmtId="0" fontId="28" fillId="0" borderId="23" xfId="3" applyFont="1" applyBorder="1" applyAlignment="1">
      <alignment horizontal="center" wrapText="1"/>
    </xf>
    <xf numFmtId="0" fontId="30" fillId="3" borderId="23" xfId="3" applyFont="1" applyFill="1" applyBorder="1" applyAlignment="1">
      <alignment horizontal="center" vertical="center" wrapText="1"/>
    </xf>
    <xf numFmtId="0" fontId="34" fillId="9" borderId="23" xfId="3" applyFont="1" applyFill="1" applyBorder="1" applyAlignment="1">
      <alignment horizontal="center" wrapText="1"/>
    </xf>
    <xf numFmtId="0" fontId="31" fillId="0" borderId="23" xfId="4" applyFont="1" applyFill="1" applyBorder="1" applyAlignment="1" applyProtection="1">
      <alignment horizontal="center" vertical="center" wrapText="1"/>
    </xf>
    <xf numFmtId="0" fontId="34" fillId="11" borderId="23" xfId="3" applyFont="1" applyFill="1" applyBorder="1" applyAlignment="1">
      <alignment horizontal="center" wrapText="1"/>
    </xf>
    <xf numFmtId="0" fontId="29" fillId="7" borderId="23" xfId="3" applyFont="1" applyFill="1" applyBorder="1" applyAlignment="1">
      <alignment horizontal="center" vertical="center" wrapText="1"/>
    </xf>
    <xf numFmtId="0" fontId="31" fillId="2" borderId="23" xfId="4" applyFont="1" applyFill="1" applyBorder="1" applyAlignment="1" applyProtection="1">
      <alignment horizontal="center" vertical="center" wrapText="1"/>
    </xf>
    <xf numFmtId="0" fontId="31" fillId="3" borderId="23" xfId="3" applyFont="1" applyFill="1" applyBorder="1" applyAlignment="1">
      <alignment horizontal="center" vertical="center" wrapText="1"/>
    </xf>
    <xf numFmtId="0" fontId="31" fillId="0" borderId="23" xfId="3" applyFont="1" applyBorder="1" applyAlignment="1">
      <alignment horizontal="center" vertical="top" wrapText="1"/>
    </xf>
    <xf numFmtId="0" fontId="31" fillId="2" borderId="23" xfId="3" applyFont="1" applyFill="1" applyBorder="1" applyAlignment="1">
      <alignment horizontal="center" vertical="center" wrapText="1"/>
    </xf>
    <xf numFmtId="0" fontId="31" fillId="0" borderId="23" xfId="3" applyFont="1" applyBorder="1" applyAlignment="1">
      <alignment horizontal="center" vertical="center" wrapText="1"/>
    </xf>
    <xf numFmtId="0" fontId="31" fillId="0" borderId="23" xfId="4" applyFont="1" applyFill="1" applyBorder="1" applyAlignment="1" applyProtection="1">
      <alignment horizontal="center" vertical="top" wrapText="1"/>
    </xf>
    <xf numFmtId="0" fontId="30" fillId="0" borderId="23" xfId="3" applyFont="1" applyBorder="1" applyAlignment="1">
      <alignment wrapText="1"/>
    </xf>
    <xf numFmtId="17" fontId="29" fillId="2" borderId="23" xfId="3" applyNumberFormat="1" applyFont="1" applyFill="1" applyBorder="1" applyAlignment="1">
      <alignment horizontal="center" vertical="center" wrapText="1"/>
    </xf>
    <xf numFmtId="0" fontId="34" fillId="12" borderId="23" xfId="3" applyFont="1" applyFill="1" applyBorder="1" applyAlignment="1">
      <alignment horizontal="center" vertical="center" wrapText="1"/>
    </xf>
    <xf numFmtId="165" fontId="31" fillId="2" borderId="23" xfId="3" applyNumberFormat="1" applyFont="1" applyFill="1" applyBorder="1" applyAlignment="1">
      <alignment horizontal="center" vertical="center" wrapText="1"/>
    </xf>
    <xf numFmtId="164" fontId="31" fillId="2" borderId="23" xfId="3" applyNumberFormat="1" applyFont="1" applyFill="1" applyBorder="1" applyAlignment="1">
      <alignment horizontal="center" vertical="center" wrapText="1"/>
    </xf>
    <xf numFmtId="165" fontId="31" fillId="0" borderId="23" xfId="3" applyNumberFormat="1" applyFont="1" applyBorder="1" applyAlignment="1">
      <alignment horizontal="center" vertical="center" wrapText="1"/>
    </xf>
    <xf numFmtId="164" fontId="31" fillId="0" borderId="23" xfId="3" applyNumberFormat="1" applyFont="1" applyBorder="1" applyAlignment="1">
      <alignment horizontal="center" vertical="center" wrapText="1"/>
    </xf>
    <xf numFmtId="0" fontId="30" fillId="2" borderId="5" xfId="3" applyFont="1" applyFill="1" applyBorder="1" applyAlignment="1">
      <alignment horizontal="center" vertical="center"/>
    </xf>
    <xf numFmtId="49" fontId="30" fillId="2" borderId="5" xfId="3" applyNumberFormat="1" applyFont="1" applyFill="1" applyBorder="1" applyAlignment="1">
      <alignment horizontal="center" vertical="center"/>
    </xf>
    <xf numFmtId="1" fontId="34" fillId="11" borderId="4" xfId="3" applyNumberFormat="1" applyFont="1" applyFill="1" applyBorder="1" applyAlignment="1">
      <alignment horizontal="center" vertical="center"/>
    </xf>
    <xf numFmtId="0" fontId="31" fillId="2" borderId="5" xfId="4" applyFont="1" applyFill="1" applyBorder="1" applyAlignment="1" applyProtection="1">
      <alignment horizontal="center" vertical="center"/>
    </xf>
    <xf numFmtId="0" fontId="45" fillId="0" borderId="23" xfId="3" applyFont="1" applyBorder="1" applyAlignment="1">
      <alignment horizontal="center"/>
    </xf>
    <xf numFmtId="166" fontId="32" fillId="2" borderId="23" xfId="3" applyNumberFormat="1" applyFont="1" applyFill="1" applyBorder="1" applyAlignment="1">
      <alignment horizontal="center"/>
    </xf>
    <xf numFmtId="0" fontId="38" fillId="0" borderId="23" xfId="3" applyFont="1" applyBorder="1" applyAlignment="1">
      <alignment horizontal="left"/>
    </xf>
    <xf numFmtId="1" fontId="30" fillId="0" borderId="23" xfId="3" applyNumberFormat="1" applyFont="1" applyBorder="1" applyAlignment="1">
      <alignment horizontal="center"/>
    </xf>
    <xf numFmtId="166" fontId="30" fillId="2" borderId="23" xfId="3" applyNumberFormat="1" applyFont="1" applyFill="1" applyBorder="1" applyAlignment="1">
      <alignment horizontal="center"/>
    </xf>
    <xf numFmtId="0" fontId="49" fillId="0" borderId="23" xfId="3" applyFont="1" applyBorder="1" applyAlignment="1">
      <alignment horizontal="center"/>
    </xf>
    <xf numFmtId="166" fontId="49" fillId="2" borderId="23" xfId="3" applyNumberFormat="1" applyFont="1" applyFill="1" applyBorder="1" applyAlignment="1">
      <alignment horizontal="center"/>
    </xf>
    <xf numFmtId="1" fontId="39" fillId="0" borderId="23" xfId="6" applyNumberFormat="1" applyFont="1" applyBorder="1" applyAlignment="1">
      <alignment horizontal="center"/>
    </xf>
    <xf numFmtId="166" fontId="28" fillId="0" borderId="23" xfId="6" applyNumberFormat="1" applyFont="1" applyBorder="1" applyAlignment="1">
      <alignment horizontal="center"/>
    </xf>
    <xf numFmtId="0" fontId="30" fillId="0" borderId="23" xfId="0" applyFont="1" applyBorder="1" applyAlignment="1">
      <alignment horizontal="center"/>
    </xf>
    <xf numFmtId="0" fontId="30" fillId="2" borderId="23" xfId="3" applyFont="1" applyFill="1" applyBorder="1" applyAlignment="1">
      <alignment horizontal="center" vertical="center"/>
    </xf>
    <xf numFmtId="0" fontId="29" fillId="2" borderId="23" xfId="3" applyFont="1" applyFill="1" applyBorder="1" applyAlignment="1">
      <alignment horizontal="center" vertical="center"/>
    </xf>
    <xf numFmtId="0" fontId="31" fillId="2" borderId="23" xfId="3" applyFont="1" applyFill="1" applyBorder="1" applyAlignment="1">
      <alignment horizontal="center" vertical="center"/>
    </xf>
    <xf numFmtId="49" fontId="30" fillId="2" borderId="23" xfId="3" applyNumberFormat="1" applyFont="1" applyFill="1" applyBorder="1" applyAlignment="1">
      <alignment horizontal="center" vertical="center"/>
    </xf>
    <xf numFmtId="0" fontId="31" fillId="2" borderId="23" xfId="3" applyFont="1" applyFill="1" applyBorder="1" applyAlignment="1">
      <alignment horizontal="center" vertical="top"/>
    </xf>
    <xf numFmtId="0" fontId="30" fillId="0" borderId="23" xfId="3" applyFont="1" applyBorder="1" applyAlignment="1">
      <alignment horizontal="center" vertical="top" wrapText="1"/>
    </xf>
    <xf numFmtId="49" fontId="29" fillId="0" borderId="23" xfId="3" applyNumberFormat="1" applyFont="1" applyBorder="1" applyAlignment="1">
      <alignment horizontal="center"/>
    </xf>
    <xf numFmtId="49" fontId="31" fillId="2" borderId="23" xfId="3" applyNumberFormat="1" applyFont="1" applyFill="1" applyBorder="1" applyAlignment="1">
      <alignment horizontal="center" vertical="center"/>
    </xf>
    <xf numFmtId="49" fontId="31" fillId="2" borderId="23" xfId="3" applyNumberFormat="1" applyFont="1" applyFill="1" applyBorder="1" applyAlignment="1">
      <alignment horizontal="center"/>
    </xf>
    <xf numFmtId="0" fontId="31" fillId="2" borderId="23" xfId="3" applyFont="1" applyFill="1" applyBorder="1" applyAlignment="1">
      <alignment horizontal="center"/>
    </xf>
    <xf numFmtId="0" fontId="29" fillId="7" borderId="23" xfId="3" applyFont="1" applyFill="1" applyBorder="1" applyAlignment="1">
      <alignment horizontal="center" vertical="center"/>
    </xf>
    <xf numFmtId="0" fontId="50" fillId="2" borderId="23" xfId="3" applyFont="1" applyFill="1" applyBorder="1" applyAlignment="1">
      <alignment horizontal="center" vertical="center" wrapText="1"/>
    </xf>
    <xf numFmtId="0" fontId="34" fillId="9" borderId="23" xfId="3" applyFont="1" applyFill="1" applyBorder="1" applyAlignment="1">
      <alignment horizontal="center" vertical="center" wrapText="1"/>
    </xf>
    <xf numFmtId="0" fontId="30" fillId="2" borderId="24" xfId="3" applyFont="1" applyFill="1" applyBorder="1" applyAlignment="1">
      <alignment horizontal="center"/>
    </xf>
    <xf numFmtId="0" fontId="32" fillId="5" borderId="24" xfId="3" applyFont="1" applyFill="1" applyBorder="1" applyAlignment="1">
      <alignment horizontal="center"/>
    </xf>
    <xf numFmtId="165" fontId="31" fillId="2" borderId="23" xfId="3" applyNumberFormat="1" applyFont="1" applyFill="1" applyBorder="1" applyAlignment="1">
      <alignment horizontal="center" vertical="center"/>
    </xf>
    <xf numFmtId="164" fontId="31" fillId="2" borderId="23" xfId="3" applyNumberFormat="1" applyFont="1" applyFill="1" applyBorder="1" applyAlignment="1">
      <alignment horizontal="center" vertical="center"/>
    </xf>
    <xf numFmtId="0" fontId="27" fillId="0" borderId="0" xfId="3" applyFont="1" applyAlignment="1">
      <alignment horizontal="center"/>
    </xf>
    <xf numFmtId="0" fontId="31" fillId="0" borderId="0" xfId="4" applyFont="1" applyFill="1" applyBorder="1" applyAlignment="1" applyProtection="1">
      <alignment horizontal="center" vertical="center"/>
    </xf>
    <xf numFmtId="0" fontId="31" fillId="0" borderId="13" xfId="4" applyFont="1" applyFill="1" applyBorder="1" applyAlignment="1" applyProtection="1">
      <alignment horizontal="center" vertical="center"/>
    </xf>
    <xf numFmtId="12" fontId="31" fillId="2" borderId="23" xfId="3" applyNumberFormat="1" applyFont="1" applyFill="1" applyBorder="1" applyAlignment="1">
      <alignment horizontal="center" vertical="center"/>
    </xf>
    <xf numFmtId="164" fontId="34" fillId="9" borderId="23" xfId="3" applyNumberFormat="1" applyFont="1" applyFill="1" applyBorder="1" applyAlignment="1">
      <alignment horizontal="center" vertical="center" wrapText="1"/>
    </xf>
    <xf numFmtId="0" fontId="34" fillId="10" borderId="12" xfId="3" applyFont="1" applyFill="1" applyBorder="1" applyAlignment="1">
      <alignment horizontal="center"/>
    </xf>
    <xf numFmtId="0" fontId="31" fillId="0" borderId="5" xfId="4" applyNumberFormat="1" applyFont="1" applyFill="1" applyBorder="1" applyAlignment="1" applyProtection="1">
      <alignment horizontal="center" vertical="center"/>
    </xf>
    <xf numFmtId="1" fontId="31" fillId="3" borderId="5" xfId="3" applyNumberFormat="1" applyFont="1" applyFill="1" applyBorder="1" applyAlignment="1">
      <alignment horizontal="center" vertical="center"/>
    </xf>
    <xf numFmtId="1" fontId="31" fillId="0" borderId="5" xfId="3" applyNumberFormat="1" applyFont="1" applyBorder="1" applyAlignment="1">
      <alignment horizontal="center" vertical="center"/>
    </xf>
    <xf numFmtId="0" fontId="31" fillId="0" borderId="6" xfId="4" applyNumberFormat="1" applyFont="1" applyFill="1" applyBorder="1" applyAlignment="1" applyProtection="1">
      <alignment horizontal="center" vertical="center"/>
    </xf>
    <xf numFmtId="49" fontId="30" fillId="2" borderId="6" xfId="3" applyNumberFormat="1" applyFont="1" applyFill="1" applyBorder="1" applyAlignment="1">
      <alignment horizontal="center" vertical="center"/>
    </xf>
    <xf numFmtId="1" fontId="31" fillId="3" borderId="11" xfId="3" applyNumberFormat="1" applyFont="1" applyFill="1" applyBorder="1" applyAlignment="1">
      <alignment horizontal="center" vertical="center"/>
    </xf>
    <xf numFmtId="0" fontId="31" fillId="0" borderId="6" xfId="4" applyFont="1" applyFill="1" applyBorder="1" applyAlignment="1" applyProtection="1">
      <alignment horizontal="center" vertical="center"/>
    </xf>
    <xf numFmtId="0" fontId="29" fillId="3" borderId="11" xfId="3" applyFont="1" applyFill="1" applyBorder="1" applyAlignment="1">
      <alignment horizontal="center" vertical="center"/>
    </xf>
    <xf numFmtId="0" fontId="31" fillId="3" borderId="5" xfId="3" applyFont="1" applyFill="1" applyBorder="1" applyAlignment="1">
      <alignment horizontal="center" vertical="center" readingOrder="1"/>
    </xf>
    <xf numFmtId="0" fontId="30" fillId="3" borderId="6" xfId="3" applyFont="1" applyFill="1" applyBorder="1" applyAlignment="1">
      <alignment horizontal="center" vertical="center" wrapText="1" readingOrder="1"/>
    </xf>
    <xf numFmtId="0" fontId="34" fillId="11" borderId="3" xfId="3" applyFont="1" applyFill="1" applyBorder="1" applyAlignment="1">
      <alignment horizontal="center" vertical="center" wrapText="1" readingOrder="1"/>
    </xf>
    <xf numFmtId="1" fontId="31" fillId="3" borderId="11" xfId="3" applyNumberFormat="1" applyFont="1" applyFill="1" applyBorder="1" applyAlignment="1">
      <alignment horizontal="center" vertical="center" readingOrder="1"/>
    </xf>
    <xf numFmtId="0" fontId="30" fillId="3" borderId="5" xfId="3" applyFont="1" applyFill="1" applyBorder="1" applyAlignment="1">
      <alignment horizontal="center" vertical="center"/>
    </xf>
    <xf numFmtId="0" fontId="30" fillId="0" borderId="4" xfId="3" applyFont="1" applyBorder="1" applyAlignment="1">
      <alignment horizontal="center"/>
    </xf>
    <xf numFmtId="0" fontId="29" fillId="6" borderId="5" xfId="3" applyFont="1" applyFill="1" applyBorder="1" applyAlignment="1">
      <alignment horizontal="center"/>
    </xf>
    <xf numFmtId="0" fontId="29" fillId="2" borderId="5" xfId="3" applyFont="1" applyFill="1" applyBorder="1" applyAlignment="1">
      <alignment horizontal="center"/>
    </xf>
    <xf numFmtId="49" fontId="30" fillId="0" borderId="5" xfId="3" applyNumberFormat="1" applyFont="1" applyBorder="1" applyAlignment="1">
      <alignment horizontal="center"/>
    </xf>
    <xf numFmtId="0" fontId="29" fillId="0" borderId="11" xfId="3" applyFont="1" applyBorder="1" applyAlignment="1">
      <alignment horizontal="center" vertical="center"/>
    </xf>
    <xf numFmtId="0" fontId="29" fillId="3" borderId="5" xfId="3" applyFont="1" applyFill="1" applyBorder="1" applyAlignment="1">
      <alignment horizontal="center" vertical="center" readingOrder="1"/>
    </xf>
    <xf numFmtId="0" fontId="29" fillId="3" borderId="6" xfId="3" applyFont="1" applyFill="1" applyBorder="1" applyAlignment="1">
      <alignment horizontal="center" vertical="center" wrapText="1" readingOrder="1"/>
    </xf>
    <xf numFmtId="0" fontId="29" fillId="7" borderId="23" xfId="0" applyFont="1" applyFill="1" applyBorder="1" applyAlignment="1">
      <alignment horizontal="center" vertical="center"/>
    </xf>
    <xf numFmtId="0" fontId="34" fillId="12" borderId="23" xfId="3" applyFont="1" applyFill="1" applyBorder="1" applyAlignment="1">
      <alignment horizontal="center" vertical="center"/>
    </xf>
    <xf numFmtId="0" fontId="29" fillId="3" borderId="23" xfId="3" applyFont="1" applyFill="1" applyBorder="1" applyAlignment="1">
      <alignment horizontal="center" vertical="top"/>
    </xf>
    <xf numFmtId="0" fontId="34" fillId="12" borderId="23" xfId="3" applyFont="1" applyFill="1" applyBorder="1" applyAlignment="1">
      <alignment horizontal="center" vertical="top"/>
    </xf>
    <xf numFmtId="0" fontId="29" fillId="3" borderId="23" xfId="3" applyFont="1" applyFill="1" applyBorder="1" applyAlignment="1">
      <alignment horizontal="center"/>
    </xf>
    <xf numFmtId="0" fontId="31" fillId="0" borderId="23" xfId="3" applyFont="1" applyBorder="1" applyAlignment="1">
      <alignment horizontal="center"/>
    </xf>
    <xf numFmtId="0" fontId="31" fillId="2" borderId="23" xfId="0" applyFont="1" applyFill="1" applyBorder="1" applyAlignment="1">
      <alignment horizontal="center"/>
    </xf>
    <xf numFmtId="1" fontId="31" fillId="2" borderId="23" xfId="0" applyNumberFormat="1" applyFont="1" applyFill="1" applyBorder="1" applyAlignment="1">
      <alignment horizontal="center"/>
    </xf>
    <xf numFmtId="0" fontId="45" fillId="0" borderId="0" xfId="3" applyFont="1" applyBorder="1" applyAlignment="1">
      <alignment horizontal="center"/>
    </xf>
    <xf numFmtId="0" fontId="30" fillId="2" borderId="23" xfId="0" applyFont="1" applyFill="1" applyBorder="1"/>
    <xf numFmtId="0" fontId="34" fillId="9" borderId="23" xfId="0" applyFont="1" applyFill="1" applyBorder="1" applyAlignment="1">
      <alignment horizontal="center"/>
    </xf>
    <xf numFmtId="0" fontId="49" fillId="0" borderId="23" xfId="3" applyFont="1" applyBorder="1" applyAlignment="1">
      <alignment horizontal="center" vertical="center"/>
    </xf>
    <xf numFmtId="0" fontId="49" fillId="0" borderId="23" xfId="3" applyFont="1" applyBorder="1" applyAlignment="1">
      <alignment horizontal="center" vertical="center" wrapText="1"/>
    </xf>
    <xf numFmtId="166" fontId="32" fillId="0" borderId="23" xfId="3" applyNumberFormat="1" applyFont="1" applyBorder="1" applyAlignment="1">
      <alignment horizontal="center"/>
    </xf>
    <xf numFmtId="166" fontId="30" fillId="0" borderId="23" xfId="3" applyNumberFormat="1" applyFont="1" applyBorder="1" applyAlignment="1">
      <alignment horizontal="center"/>
    </xf>
    <xf numFmtId="167" fontId="29" fillId="7" borderId="23" xfId="0" applyNumberFormat="1" applyFont="1" applyFill="1" applyBorder="1" applyAlignment="1">
      <alignment horizontal="center" vertical="center"/>
    </xf>
    <xf numFmtId="0" fontId="31" fillId="0" borderId="23" xfId="3" applyFont="1" applyBorder="1" applyAlignment="1">
      <alignment horizontal="center" vertical="top"/>
    </xf>
    <xf numFmtId="0" fontId="45" fillId="0" borderId="23" xfId="3" applyFont="1" applyBorder="1" applyAlignment="1">
      <alignment horizontal="center"/>
    </xf>
    <xf numFmtId="1" fontId="49" fillId="0" borderId="23" xfId="3" applyNumberFormat="1" applyFont="1" applyBorder="1" applyAlignment="1">
      <alignment horizontal="center"/>
    </xf>
    <xf numFmtId="166" fontId="49" fillId="0" borderId="23" xfId="3" applyNumberFormat="1" applyFont="1" applyBorder="1" applyAlignment="1">
      <alignment horizontal="center"/>
    </xf>
    <xf numFmtId="166" fontId="49" fillId="0" borderId="23" xfId="7" applyNumberFormat="1" applyFont="1" applyBorder="1" applyAlignment="1">
      <alignment horizontal="center"/>
    </xf>
    <xf numFmtId="1" fontId="34" fillId="11" borderId="23" xfId="3" applyNumberFormat="1" applyFont="1" applyFill="1" applyBorder="1" applyAlignment="1">
      <alignment horizontal="center"/>
    </xf>
    <xf numFmtId="0" fontId="41" fillId="9" borderId="0" xfId="2" applyFont="1" applyFill="1" applyAlignment="1">
      <alignment horizontal="left"/>
    </xf>
    <xf numFmtId="0" fontId="30" fillId="0" borderId="0" xfId="3" applyFont="1" applyAlignment="1">
      <alignment horizontal="left"/>
    </xf>
    <xf numFmtId="1" fontId="31" fillId="2" borderId="23" xfId="0" applyNumberFormat="1" applyFont="1" applyFill="1" applyBorder="1" applyAlignment="1">
      <alignment horizontal="center" vertical="center"/>
    </xf>
    <xf numFmtId="0" fontId="34" fillId="11" borderId="23" xfId="3" applyFont="1" applyFill="1" applyBorder="1" applyAlignment="1">
      <alignment horizontal="center" vertical="top"/>
    </xf>
    <xf numFmtId="0" fontId="30" fillId="0" borderId="0" xfId="6" applyFont="1" applyAlignment="1">
      <alignment horizontal="center" vertical="center" wrapText="1"/>
    </xf>
    <xf numFmtId="0" fontId="30" fillId="3" borderId="0" xfId="6" applyFont="1" applyFill="1" applyAlignment="1">
      <alignment horizontal="center" vertical="center" wrapText="1"/>
    </xf>
    <xf numFmtId="0" fontId="27" fillId="2" borderId="0" xfId="6" applyFont="1" applyFill="1" applyAlignment="1">
      <alignment horizontal="center" wrapText="1"/>
    </xf>
    <xf numFmtId="0" fontId="45" fillId="0" borderId="0" xfId="6" applyFont="1" applyAlignment="1">
      <alignment horizontal="center" wrapText="1"/>
    </xf>
    <xf numFmtId="0" fontId="38" fillId="0" borderId="0" xfId="3" applyFont="1" applyAlignment="1">
      <alignment horizontal="center" wrapText="1"/>
    </xf>
    <xf numFmtId="1" fontId="49" fillId="0" borderId="0" xfId="6" applyNumberFormat="1" applyFont="1" applyAlignment="1">
      <alignment horizontal="center" wrapText="1"/>
    </xf>
    <xf numFmtId="166" fontId="49" fillId="0" borderId="0" xfId="6" applyNumberFormat="1" applyFont="1" applyAlignment="1">
      <alignment horizontal="center" wrapText="1"/>
    </xf>
    <xf numFmtId="0" fontId="49" fillId="0" borderId="0" xfId="6" applyFont="1" applyAlignment="1">
      <alignment horizontal="center" vertical="center" wrapText="1"/>
    </xf>
    <xf numFmtId="0" fontId="30" fillId="2" borderId="0" xfId="3" applyFont="1" applyFill="1" applyAlignment="1">
      <alignment horizontal="center" wrapText="1"/>
    </xf>
    <xf numFmtId="0" fontId="30" fillId="7" borderId="0" xfId="3" applyFont="1" applyFill="1" applyAlignment="1">
      <alignment horizontal="center" vertical="center" wrapText="1"/>
    </xf>
    <xf numFmtId="0" fontId="32" fillId="5" borderId="0" xfId="3" applyFont="1" applyFill="1" applyAlignment="1">
      <alignment horizontal="center" vertical="center" wrapText="1"/>
    </xf>
    <xf numFmtId="0" fontId="45" fillId="0" borderId="0" xfId="3" applyFont="1" applyBorder="1" applyAlignment="1">
      <alignment horizontal="center" wrapText="1"/>
    </xf>
    <xf numFmtId="0" fontId="45" fillId="0" borderId="23" xfId="3" applyFont="1" applyBorder="1" applyAlignment="1">
      <alignment horizontal="center" wrapText="1"/>
    </xf>
    <xf numFmtId="166" fontId="32" fillId="0" borderId="23" xfId="3" applyNumberFormat="1" applyFont="1" applyBorder="1" applyAlignment="1">
      <alignment horizontal="center" wrapText="1"/>
    </xf>
    <xf numFmtId="0" fontId="38" fillId="0" borderId="23" xfId="3" applyFont="1" applyBorder="1" applyAlignment="1">
      <alignment horizontal="center" wrapText="1"/>
    </xf>
    <xf numFmtId="166" fontId="30" fillId="0" borderId="23" xfId="3" applyNumberFormat="1" applyFont="1" applyBorder="1" applyAlignment="1">
      <alignment horizontal="center" wrapText="1"/>
    </xf>
    <xf numFmtId="0" fontId="45" fillId="0" borderId="23" xfId="3" applyFont="1" applyBorder="1" applyAlignment="1">
      <alignment horizontal="center" wrapText="1"/>
    </xf>
    <xf numFmtId="1" fontId="49" fillId="0" borderId="23" xfId="3" applyNumberFormat="1" applyFont="1" applyBorder="1" applyAlignment="1">
      <alignment horizontal="center" wrapText="1"/>
    </xf>
    <xf numFmtId="166" fontId="49" fillId="0" borderId="23" xfId="7" applyNumberFormat="1" applyFont="1" applyBorder="1" applyAlignment="1">
      <alignment horizontal="center" vertical="center" wrapText="1"/>
    </xf>
    <xf numFmtId="0" fontId="45" fillId="0" borderId="1" xfId="6" applyFont="1" applyBorder="1" applyAlignment="1">
      <alignment vertical="center" wrapText="1"/>
    </xf>
    <xf numFmtId="0" fontId="45" fillId="0" borderId="0" xfId="6" applyFont="1" applyBorder="1" applyAlignment="1">
      <alignment vertical="center" wrapText="1"/>
    </xf>
    <xf numFmtId="0" fontId="49" fillId="0" borderId="23" xfId="6" applyFont="1" applyBorder="1" applyAlignment="1">
      <alignment horizontal="center" vertical="center" wrapText="1"/>
    </xf>
    <xf numFmtId="0" fontId="45" fillId="0" borderId="23" xfId="6" applyFont="1" applyBorder="1" applyAlignment="1">
      <alignment horizontal="center" wrapText="1"/>
    </xf>
    <xf numFmtId="166" fontId="49" fillId="0" borderId="23" xfId="3" applyNumberFormat="1" applyFont="1" applyBorder="1" applyAlignment="1">
      <alignment horizontal="center" wrapText="1"/>
    </xf>
    <xf numFmtId="0" fontId="38" fillId="0" borderId="23" xfId="6" applyFont="1" applyBorder="1" applyAlignment="1">
      <alignment horizontal="center" wrapText="1"/>
    </xf>
    <xf numFmtId="1" fontId="30" fillId="0" borderId="23" xfId="6" applyNumberFormat="1" applyFont="1" applyBorder="1" applyAlignment="1">
      <alignment horizontal="center" wrapText="1"/>
    </xf>
    <xf numFmtId="166" fontId="30" fillId="0" borderId="23" xfId="6" applyNumberFormat="1" applyFont="1" applyBorder="1" applyAlignment="1">
      <alignment horizontal="center" wrapText="1"/>
    </xf>
    <xf numFmtId="0" fontId="45" fillId="0" borderId="23" xfId="6" applyFont="1" applyBorder="1" applyAlignment="1">
      <alignment horizontal="center" wrapText="1"/>
    </xf>
    <xf numFmtId="1" fontId="49" fillId="0" borderId="23" xfId="6" applyNumberFormat="1" applyFont="1" applyBorder="1" applyAlignment="1">
      <alignment horizontal="center" wrapText="1"/>
    </xf>
    <xf numFmtId="166" fontId="49" fillId="0" borderId="23" xfId="6" applyNumberFormat="1" applyFont="1" applyBorder="1" applyAlignment="1">
      <alignment horizontal="center" wrapText="1"/>
    </xf>
    <xf numFmtId="1" fontId="38" fillId="0" borderId="23" xfId="3" applyNumberFormat="1" applyFont="1" applyBorder="1" applyAlignment="1">
      <alignment horizontal="center" wrapText="1"/>
    </xf>
    <xf numFmtId="0" fontId="34" fillId="10" borderId="23" xfId="6" applyFont="1" applyFill="1" applyBorder="1" applyAlignment="1">
      <alignment horizontal="center" wrapText="1"/>
    </xf>
    <xf numFmtId="0" fontId="30" fillId="0" borderId="23" xfId="6" applyFont="1" applyBorder="1" applyAlignment="1">
      <alignment horizontal="center" vertical="center" wrapText="1"/>
    </xf>
    <xf numFmtId="0" fontId="29" fillId="0" borderId="23" xfId="0" applyFont="1" applyBorder="1" applyAlignment="1">
      <alignment horizontal="center" wrapText="1"/>
    </xf>
    <xf numFmtId="0" fontId="30" fillId="3" borderId="23" xfId="6" applyFont="1" applyFill="1" applyBorder="1" applyAlignment="1">
      <alignment horizontal="center" vertical="center" wrapText="1"/>
    </xf>
    <xf numFmtId="0" fontId="34" fillId="9" borderId="23" xfId="6" applyFont="1" applyFill="1" applyBorder="1" applyAlignment="1">
      <alignment horizontal="center" wrapText="1"/>
    </xf>
    <xf numFmtId="0" fontId="31" fillId="0" borderId="23" xfId="0" applyFont="1" applyBorder="1" applyAlignment="1">
      <alignment horizontal="center" wrapText="1"/>
    </xf>
    <xf numFmtId="0" fontId="34" fillId="11" borderId="23" xfId="3" applyFont="1" applyFill="1" applyBorder="1" applyAlignment="1">
      <alignment horizontal="center" vertical="center" wrapText="1"/>
    </xf>
    <xf numFmtId="17" fontId="31" fillId="0" borderId="23" xfId="4" applyNumberFormat="1" applyFont="1" applyFill="1" applyBorder="1" applyAlignment="1" applyProtection="1">
      <alignment horizontal="center" vertical="center" wrapText="1"/>
    </xf>
    <xf numFmtId="0" fontId="52" fillId="2" borderId="23" xfId="2" applyFont="1" applyFill="1" applyBorder="1" applyAlignment="1" applyProtection="1">
      <alignment horizontal="center"/>
    </xf>
    <xf numFmtId="1" fontId="51" fillId="2" borderId="23" xfId="1" applyNumberFormat="1" applyFont="1" applyFill="1" applyBorder="1" applyAlignment="1" applyProtection="1">
      <alignment horizontal="center" vertical="center"/>
    </xf>
    <xf numFmtId="0" fontId="52" fillId="2" borderId="23" xfId="2" applyFont="1" applyFill="1" applyBorder="1" applyAlignment="1">
      <alignment horizontal="center"/>
    </xf>
    <xf numFmtId="0" fontId="52" fillId="0" borderId="23" xfId="2" applyFont="1" applyBorder="1" applyAlignment="1">
      <alignment horizontal="center"/>
    </xf>
    <xf numFmtId="1" fontId="26" fillId="9" borderId="27" xfId="1" applyNumberFormat="1" applyFont="1" applyFill="1" applyBorder="1" applyAlignment="1" applyProtection="1">
      <alignment horizontal="center" vertical="center"/>
    </xf>
    <xf numFmtId="0" fontId="53" fillId="10" borderId="31" xfId="1" applyFont="1" applyFill="1" applyBorder="1" applyAlignment="1" applyProtection="1">
      <alignment horizontal="center" vertical="center"/>
    </xf>
    <xf numFmtId="1" fontId="26" fillId="9" borderId="33" xfId="1" applyNumberFormat="1" applyFont="1" applyFill="1" applyBorder="1" applyAlignment="1" applyProtection="1">
      <alignment horizontal="center" vertical="center"/>
    </xf>
    <xf numFmtId="0" fontId="52" fillId="0" borderId="26" xfId="2" applyFont="1" applyBorder="1" applyAlignment="1">
      <alignment horizontal="center"/>
    </xf>
    <xf numFmtId="1" fontId="51" fillId="2" borderId="26" xfId="1" applyNumberFormat="1" applyFont="1" applyFill="1" applyBorder="1" applyAlignment="1" applyProtection="1">
      <alignment horizontal="center" vertical="center"/>
    </xf>
    <xf numFmtId="0" fontId="5" fillId="9" borderId="34" xfId="2" applyFont="1" applyFill="1" applyBorder="1" applyAlignment="1" applyProtection="1">
      <alignment horizontal="center"/>
    </xf>
    <xf numFmtId="0" fontId="5" fillId="9" borderId="36" xfId="2" applyFont="1" applyFill="1" applyBorder="1" applyAlignment="1" applyProtection="1">
      <alignment horizontal="center"/>
    </xf>
    <xf numFmtId="0" fontId="5" fillId="9" borderId="37" xfId="2" applyFont="1" applyFill="1" applyBorder="1" applyAlignment="1" applyProtection="1">
      <alignment horizontal="center"/>
    </xf>
    <xf numFmtId="0" fontId="5" fillId="9" borderId="38" xfId="2" applyFont="1" applyFill="1" applyBorder="1" applyAlignment="1" applyProtection="1">
      <alignment horizontal="center"/>
    </xf>
    <xf numFmtId="0" fontId="53" fillId="10" borderId="39" xfId="1" applyFont="1" applyFill="1" applyBorder="1" applyAlignment="1" applyProtection="1">
      <alignment horizontal="center" vertical="center"/>
    </xf>
    <xf numFmtId="1" fontId="53" fillId="10" borderId="28" xfId="1" applyNumberFormat="1" applyFont="1" applyFill="1" applyBorder="1" applyAlignment="1" applyProtection="1">
      <alignment horizontal="center" vertical="center"/>
    </xf>
    <xf numFmtId="0" fontId="54" fillId="10" borderId="23" xfId="1" applyFont="1" applyFill="1" applyBorder="1" applyAlignment="1" applyProtection="1">
      <alignment horizontal="center"/>
    </xf>
    <xf numFmtId="0" fontId="55" fillId="10" borderId="23" xfId="1" applyFont="1" applyFill="1" applyBorder="1" applyAlignment="1" applyProtection="1">
      <alignment horizontal="center" vertical="center" wrapText="1"/>
    </xf>
    <xf numFmtId="0" fontId="56" fillId="9" borderId="30" xfId="0" applyFont="1" applyFill="1" applyBorder="1" applyAlignment="1">
      <alignment horizontal="center" vertical="center"/>
    </xf>
    <xf numFmtId="0" fontId="56" fillId="9" borderId="40" xfId="0" applyFont="1" applyFill="1" applyBorder="1" applyAlignment="1">
      <alignment horizontal="center" vertical="center"/>
    </xf>
    <xf numFmtId="0" fontId="56" fillId="9" borderId="35" xfId="0" applyFont="1" applyFill="1" applyBorder="1" applyAlignment="1">
      <alignment horizontal="center" vertical="center"/>
    </xf>
    <xf numFmtId="0" fontId="57" fillId="9" borderId="41" xfId="0" applyFont="1" applyFill="1" applyBorder="1" applyAlignment="1">
      <alignment horizontal="left" vertical="center"/>
    </xf>
    <xf numFmtId="0" fontId="57" fillId="9" borderId="42" xfId="0" applyFont="1" applyFill="1" applyBorder="1" applyAlignment="1">
      <alignment horizontal="left" vertical="center"/>
    </xf>
    <xf numFmtId="0" fontId="57" fillId="9" borderId="43" xfId="0" applyFont="1" applyFill="1" applyBorder="1" applyAlignment="1">
      <alignment horizontal="left" vertical="center"/>
    </xf>
    <xf numFmtId="0" fontId="57" fillId="9" borderId="32" xfId="0" applyFont="1" applyFill="1" applyBorder="1" applyAlignment="1">
      <alignment horizontal="left" vertical="center"/>
    </xf>
    <xf numFmtId="0" fontId="57" fillId="9" borderId="0" xfId="0" applyFont="1" applyFill="1" applyBorder="1" applyAlignment="1">
      <alignment horizontal="left" vertical="center"/>
    </xf>
    <xf numFmtId="0" fontId="58" fillId="9" borderId="44" xfId="0" applyFont="1" applyFill="1" applyBorder="1" applyAlignment="1">
      <alignment horizontal="left" vertical="center"/>
    </xf>
    <xf numFmtId="0" fontId="57" fillId="9" borderId="32" xfId="0" applyFont="1" applyFill="1" applyBorder="1" applyAlignment="1">
      <alignment horizontal="left"/>
    </xf>
    <xf numFmtId="0" fontId="57" fillId="9" borderId="0" xfId="0" applyFont="1" applyFill="1" applyBorder="1" applyAlignment="1">
      <alignment horizontal="left"/>
    </xf>
    <xf numFmtId="0" fontId="58" fillId="9" borderId="44" xfId="0" applyFont="1" applyFill="1" applyBorder="1"/>
    <xf numFmtId="0" fontId="57" fillId="9" borderId="29" xfId="0" applyFont="1" applyFill="1" applyBorder="1" applyAlignment="1">
      <alignment horizontal="left" vertical="center"/>
    </xf>
    <xf numFmtId="0" fontId="57" fillId="9" borderId="45" xfId="0" applyFont="1" applyFill="1" applyBorder="1" applyAlignment="1">
      <alignment horizontal="left" vertical="center"/>
    </xf>
    <xf numFmtId="0" fontId="58" fillId="9" borderId="46" xfId="0" applyFont="1" applyFill="1" applyBorder="1"/>
  </cellXfs>
  <cellStyles count="8">
    <cellStyle name="Гиперссылка" xfId="2" builtinId="8"/>
    <cellStyle name="Денежный" xfId="7" builtinId="4"/>
    <cellStyle name="Обычный" xfId="0" builtinId="0"/>
    <cellStyle name="Обычный 2" xfId="3" xr:uid="{00000000-0005-0000-0000-000003000000}"/>
    <cellStyle name="Обычный 2 2" xfId="4" xr:uid="{00000000-0005-0000-0000-000004000000}"/>
    <cellStyle name="Обычный 2 3" xfId="6" xr:uid="{00000000-0005-0000-0000-000005000000}"/>
    <cellStyle name="Обычный 3" xfId="5" xr:uid="{00000000-0005-0000-0000-000006000000}"/>
    <cellStyle name="Пояснение" xfId="1" builtinId="53"/>
  </cellStyles>
  <dxfs count="0"/>
  <tableStyles count="0" defaultTableStyle="TableStyleMedium2" defaultPivotStyle="PivotStyleLight16"/>
  <colors>
    <mruColors>
      <color rgb="FF63A0D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6</xdr:row>
      <xdr:rowOff>0</xdr:rowOff>
    </xdr:from>
    <xdr:to>
      <xdr:col>13</xdr:col>
      <xdr:colOff>304800</xdr:colOff>
      <xdr:row>7</xdr:row>
      <xdr:rowOff>38101</xdr:rowOff>
    </xdr:to>
    <xdr:sp macro="" textlink="">
      <xdr:nvSpPr>
        <xdr:cNvPr id="1026" name="AutoShape 2" descr="ФОТО_2.jpg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1485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5</xdr:row>
      <xdr:rowOff>0</xdr:rowOff>
    </xdr:from>
    <xdr:to>
      <xdr:col>13</xdr:col>
      <xdr:colOff>304800</xdr:colOff>
      <xdr:row>5</xdr:row>
      <xdr:rowOff>304800</xdr:rowOff>
    </xdr:to>
    <xdr:sp macro="" textlink="">
      <xdr:nvSpPr>
        <xdr:cNvPr id="1027" name="AutoShape 3" descr="ФОТО_2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971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8</xdr:row>
      <xdr:rowOff>0</xdr:rowOff>
    </xdr:from>
    <xdr:to>
      <xdr:col>14</xdr:col>
      <xdr:colOff>304800</xdr:colOff>
      <xdr:row>9</xdr:row>
      <xdr:rowOff>38101</xdr:rowOff>
    </xdr:to>
    <xdr:sp macro="" textlink="">
      <xdr:nvSpPr>
        <xdr:cNvPr id="1028" name="AutoShape 4" descr="ФОТО_2.jp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8458200" y="2019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413488</xdr:colOff>
      <xdr:row>22</xdr:row>
      <xdr:rowOff>116766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69738E8-3956-E67D-FB61-A2D51E58F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037674" cy="484234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647451</xdr:colOff>
      <xdr:row>25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B0BC6B6-3C3F-606D-2D08-E5A15C04A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886078" cy="498039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7</xdr:col>
      <xdr:colOff>685800</xdr:colOff>
      <xdr:row>24</xdr:row>
      <xdr:rowOff>73958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E80FD57-718E-A404-0AD1-B2D01D92E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0744200" cy="495075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7</xdr:col>
      <xdr:colOff>635000</xdr:colOff>
      <xdr:row>24</xdr:row>
      <xdr:rowOff>152400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8D2F48B-E43C-10B8-7F11-AC0C67F9F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0" y="0"/>
          <a:ext cx="8559800" cy="5562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660400</xdr:colOff>
      <xdr:row>29</xdr:row>
      <xdr:rowOff>127000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CEF5A2B-9AF2-9A72-A49E-AE3E4A10B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753600" cy="69088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423333</xdr:colOff>
      <xdr:row>32</xdr:row>
      <xdr:rowOff>148166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310B9D8-69C8-ECCC-C4AE-847F9BFA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366000" cy="715433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5</xdr:col>
      <xdr:colOff>50801</xdr:colOff>
      <xdr:row>25</xdr:row>
      <xdr:rowOff>152400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FA9756F-748D-DF37-C1BB-A4941498D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7823200" cy="59944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453572</xdr:colOff>
      <xdr:row>28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2A28F32-9163-30C7-5E0D-288156274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434286" cy="619881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16932</xdr:colOff>
      <xdr:row>25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BFCBAAE-0AD5-11AC-67F6-ED0754CDE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941732" cy="491066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6</xdr:col>
      <xdr:colOff>43051</xdr:colOff>
      <xdr:row>22</xdr:row>
      <xdr:rowOff>86102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6E5848A9-C7A4-9B15-8DB9-7816D35C0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15254"/>
          <a:ext cx="8976102" cy="434813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1270000</xdr:colOff>
      <xdr:row>24</xdr:row>
      <xdr:rowOff>101600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1370EAE-B08C-756E-075D-761C864ED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610600" cy="4953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18406</xdr:colOff>
      <xdr:row>25</xdr:row>
      <xdr:rowOff>136420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D63CE6C-19F5-D31B-F714-FAC31CB23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926812" cy="508757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4</xdr:col>
      <xdr:colOff>1151465</xdr:colOff>
      <xdr:row>26</xdr:row>
      <xdr:rowOff>16934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83A0643-FC81-8623-2B59-73F62A1A2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551332" cy="5334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1333499</xdr:colOff>
      <xdr:row>21</xdr:row>
      <xdr:rowOff>127000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356513B-EB1C-33A1-67EF-4D85DBDF9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911166" cy="455083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6</xdr:col>
      <xdr:colOff>50800</xdr:colOff>
      <xdr:row>22</xdr:row>
      <xdr:rowOff>50801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041B4EA-3A57-1EE3-18AB-8590E2272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8509000" cy="4483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3" tint="0.59999389629810485"/>
    <pageSetUpPr fitToPage="1"/>
  </sheetPr>
  <dimension ref="B3:Z30"/>
  <sheetViews>
    <sheetView showGridLines="0" zoomScale="59" workbookViewId="0">
      <selection activeCell="B24" sqref="B24:G24"/>
    </sheetView>
  </sheetViews>
  <sheetFormatPr baseColWidth="10" defaultColWidth="8.83203125" defaultRowHeight="15" x14ac:dyDescent="0.2"/>
  <cols>
    <col min="2" max="6" width="8.6640625" customWidth="1"/>
    <col min="7" max="7" width="12" customWidth="1"/>
    <col min="8" max="8" width="19" customWidth="1"/>
    <col min="9" max="1026" width="8.6640625" customWidth="1"/>
  </cols>
  <sheetData>
    <row r="3" spans="2:26" ht="16" x14ac:dyDescent="0.2">
      <c r="B3" s="5"/>
      <c r="C3" s="5"/>
      <c r="D3" s="5"/>
      <c r="E3" s="5"/>
      <c r="F3" s="5"/>
      <c r="G3" s="5"/>
      <c r="H3" s="5"/>
      <c r="I3" s="5"/>
      <c r="J3" s="5"/>
      <c r="K3" s="93"/>
      <c r="L3" s="93"/>
      <c r="M3" s="93"/>
      <c r="N3" s="93"/>
      <c r="O3" s="93"/>
      <c r="P3" s="93"/>
      <c r="Q3" s="5"/>
      <c r="R3" s="5"/>
      <c r="S3" s="5"/>
      <c r="T3" s="5"/>
      <c r="U3" s="5"/>
      <c r="V3" s="5"/>
      <c r="W3" s="5"/>
      <c r="X3" s="5"/>
      <c r="Y3" s="5"/>
      <c r="Z3" s="5"/>
    </row>
    <row r="5" spans="2:26" ht="16" thickBot="1" x14ac:dyDescent="0.25"/>
    <row r="6" spans="2:26" ht="43" thickBot="1" x14ac:dyDescent="0.4">
      <c r="B6" s="490" t="s">
        <v>24</v>
      </c>
      <c r="C6" s="490"/>
      <c r="D6" s="490"/>
      <c r="E6" s="490"/>
      <c r="F6" s="490"/>
      <c r="G6" s="490"/>
      <c r="H6" s="491" t="s">
        <v>1149</v>
      </c>
    </row>
    <row r="7" spans="2:26" ht="21" customHeight="1" thickBot="1" x14ac:dyDescent="0.3">
      <c r="B7" s="475" t="s">
        <v>22</v>
      </c>
      <c r="C7" s="475"/>
      <c r="D7" s="475"/>
      <c r="E7" s="475"/>
      <c r="F7" s="475"/>
      <c r="G7" s="475"/>
      <c r="H7" s="476">
        <f>'Красносельский р-н'!B45</f>
        <v>785</v>
      </c>
      <c r="I7" s="2"/>
      <c r="J7" s="2"/>
      <c r="K7" s="2"/>
    </row>
    <row r="8" spans="2:26" ht="21" customHeight="1" thickBot="1" x14ac:dyDescent="0.3">
      <c r="B8" s="477" t="s">
        <v>21</v>
      </c>
      <c r="C8" s="477"/>
      <c r="D8" s="477"/>
      <c r="E8" s="477"/>
      <c r="F8" s="477"/>
      <c r="G8" s="477"/>
      <c r="H8" s="476">
        <f>'Кировский р-н'!B39</f>
        <v>497</v>
      </c>
      <c r="I8" s="2"/>
      <c r="J8" s="2"/>
      <c r="K8" s="2"/>
    </row>
    <row r="9" spans="2:26" ht="21" customHeight="1" thickBot="1" x14ac:dyDescent="0.3">
      <c r="B9" s="477" t="s">
        <v>20</v>
      </c>
      <c r="C9" s="477"/>
      <c r="D9" s="477"/>
      <c r="E9" s="477"/>
      <c r="F9" s="477"/>
      <c r="G9" s="477"/>
      <c r="H9" s="476">
        <f>'Фрунзенский р-н'!B53</f>
        <v>1001</v>
      </c>
      <c r="I9" s="2"/>
      <c r="J9" s="2"/>
      <c r="K9" s="2"/>
    </row>
    <row r="10" spans="2:26" ht="21" customHeight="1" thickBot="1" x14ac:dyDescent="0.3">
      <c r="B10" s="477" t="s">
        <v>19</v>
      </c>
      <c r="C10" s="477"/>
      <c r="D10" s="477"/>
      <c r="E10" s="477"/>
      <c r="F10" s="477"/>
      <c r="G10" s="477"/>
      <c r="H10" s="476">
        <f>'Приморский р-н'!B73</f>
        <v>370</v>
      </c>
      <c r="I10" s="2"/>
      <c r="J10" s="2"/>
      <c r="K10" s="2"/>
    </row>
    <row r="11" spans="2:26" ht="21" customHeight="1" thickBot="1" x14ac:dyDescent="0.3">
      <c r="B11" s="477" t="s">
        <v>18</v>
      </c>
      <c r="C11" s="477"/>
      <c r="D11" s="477"/>
      <c r="E11" s="477"/>
      <c r="F11" s="477"/>
      <c r="G11" s="477"/>
      <c r="H11" s="476">
        <f>'Калининский р-н'!B49</f>
        <v>616</v>
      </c>
      <c r="I11" s="2"/>
      <c r="J11" s="2"/>
      <c r="K11" s="2"/>
    </row>
    <row r="12" spans="2:26" ht="21" customHeight="1" thickBot="1" x14ac:dyDescent="0.3">
      <c r="B12" s="475" t="s">
        <v>17</v>
      </c>
      <c r="C12" s="475"/>
      <c r="D12" s="475"/>
      <c r="E12" s="475"/>
      <c r="F12" s="475"/>
      <c r="G12" s="475"/>
      <c r="H12" s="476">
        <f>'Выборгский р-н'!B51</f>
        <v>530</v>
      </c>
      <c r="I12" s="2"/>
      <c r="J12" s="2"/>
      <c r="K12" s="2"/>
    </row>
    <row r="13" spans="2:26" ht="21" customHeight="1" thickBot="1" x14ac:dyDescent="0.3">
      <c r="B13" s="477" t="s">
        <v>16</v>
      </c>
      <c r="C13" s="477"/>
      <c r="D13" s="477"/>
      <c r="E13" s="477"/>
      <c r="F13" s="477"/>
      <c r="G13" s="477"/>
      <c r="H13" s="476">
        <f>'Красногвардейский р-н'!B36</f>
        <v>183</v>
      </c>
      <c r="I13" s="2"/>
      <c r="J13" s="4"/>
      <c r="K13" s="4"/>
      <c r="L13" s="4"/>
      <c r="M13" s="2"/>
      <c r="N13" s="2"/>
      <c r="O13" s="2"/>
      <c r="P13" s="2"/>
      <c r="Q13" s="2"/>
      <c r="R13" s="2"/>
      <c r="S13" s="2"/>
      <c r="T13" s="2"/>
    </row>
    <row r="14" spans="2:26" ht="21" customHeight="1" thickBot="1" x14ac:dyDescent="0.3">
      <c r="B14" s="475" t="s">
        <v>15</v>
      </c>
      <c r="C14" s="475"/>
      <c r="D14" s="475"/>
      <c r="E14" s="475"/>
      <c r="F14" s="475"/>
      <c r="G14" s="475"/>
      <c r="H14" s="476">
        <f>'Московский р-н'!B48</f>
        <v>547</v>
      </c>
      <c r="I14" s="2"/>
      <c r="J14" s="4"/>
      <c r="K14" s="4"/>
      <c r="L14" s="4"/>
      <c r="M14" s="3"/>
      <c r="N14" s="2"/>
      <c r="O14" s="2"/>
      <c r="P14" s="2"/>
      <c r="Q14" s="2"/>
      <c r="R14" s="2"/>
      <c r="S14" s="2"/>
      <c r="T14" s="2"/>
    </row>
    <row r="15" spans="2:26" ht="21" customHeight="1" thickBot="1" x14ac:dyDescent="0.3">
      <c r="B15" s="477" t="s">
        <v>14</v>
      </c>
      <c r="C15" s="477"/>
      <c r="D15" s="477"/>
      <c r="E15" s="477"/>
      <c r="F15" s="477"/>
      <c r="G15" s="477"/>
      <c r="H15" s="476">
        <f>Рыбацкое!C33</f>
        <v>91</v>
      </c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</row>
    <row r="16" spans="2:26" ht="21" customHeight="1" thickBot="1" x14ac:dyDescent="0.3">
      <c r="B16" s="475" t="s">
        <v>13</v>
      </c>
      <c r="C16" s="475"/>
      <c r="D16" s="475"/>
      <c r="E16" s="475"/>
      <c r="F16" s="475"/>
      <c r="G16" s="475"/>
      <c r="H16" s="476">
        <f>'Невский р-н'!B37</f>
        <v>428</v>
      </c>
      <c r="I16" s="2"/>
      <c r="J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2:26" ht="21" customHeight="1" thickBot="1" x14ac:dyDescent="0.3">
      <c r="B17" s="477" t="s">
        <v>12</v>
      </c>
      <c r="C17" s="477"/>
      <c r="D17" s="477"/>
      <c r="E17" s="477"/>
      <c r="F17" s="477"/>
      <c r="G17" s="477"/>
      <c r="H17" s="476">
        <f>'Центральный р-н'!C32</f>
        <v>397</v>
      </c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2:26" ht="21" customHeight="1" thickBot="1" x14ac:dyDescent="0.3">
      <c r="B18" s="478" t="s">
        <v>1140</v>
      </c>
      <c r="C18" s="478"/>
      <c r="D18" s="478"/>
      <c r="E18" s="478"/>
      <c r="F18" s="478"/>
      <c r="G18" s="478"/>
      <c r="H18" s="476">
        <f>'Петроградский '!B39</f>
        <v>27</v>
      </c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2:26" ht="21" customHeight="1" thickBot="1" x14ac:dyDescent="0.3">
      <c r="B19" s="482" t="s">
        <v>1141</v>
      </c>
      <c r="C19" s="482"/>
      <c r="D19" s="482"/>
      <c r="E19" s="482"/>
      <c r="F19" s="482"/>
      <c r="G19" s="482"/>
      <c r="H19" s="483">
        <f>Василеостровский!B41</f>
        <v>164</v>
      </c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2:26" ht="21" customHeight="1" thickBot="1" x14ac:dyDescent="0.3">
      <c r="B20" s="485" t="s">
        <v>1192</v>
      </c>
      <c r="C20" s="486"/>
      <c r="D20" s="486"/>
      <c r="E20" s="486"/>
      <c r="F20" s="486"/>
      <c r="G20" s="486"/>
      <c r="H20" s="479">
        <f>Кудрово!C29</f>
        <v>12</v>
      </c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2:26" ht="21" customHeight="1" thickBot="1" x14ac:dyDescent="0.3">
      <c r="B21" s="487" t="s">
        <v>1193</v>
      </c>
      <c r="C21" s="484"/>
      <c r="D21" s="484"/>
      <c r="E21" s="484"/>
      <c r="F21" s="484"/>
      <c r="G21" s="484"/>
      <c r="H21" s="481">
        <f>Мурино!C29</f>
        <v>62</v>
      </c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2:26" ht="21" customHeight="1" thickBot="1" x14ac:dyDescent="0.25">
      <c r="B22" s="480" t="s">
        <v>6</v>
      </c>
      <c r="C22" s="488"/>
      <c r="D22" s="488"/>
      <c r="E22" s="488"/>
      <c r="F22" s="488"/>
      <c r="G22" s="488"/>
      <c r="H22" s="489">
        <f>SUM(H7:H21)</f>
        <v>5710</v>
      </c>
      <c r="I22" s="2"/>
      <c r="J22" s="2"/>
      <c r="L22" s="92"/>
      <c r="M22" s="92"/>
      <c r="N22" s="92"/>
      <c r="Q22" s="91"/>
      <c r="R22" s="91"/>
      <c r="S22" s="91"/>
      <c r="U22" s="91"/>
      <c r="V22" s="91"/>
      <c r="W22" s="91"/>
      <c r="X22" s="91"/>
      <c r="Y22" s="2"/>
      <c r="Z22" s="2"/>
    </row>
    <row r="23" spans="2:26" ht="21" customHeight="1" thickBot="1" x14ac:dyDescent="0.25">
      <c r="B23" s="94"/>
      <c r="C23" s="94"/>
      <c r="D23" s="94"/>
      <c r="E23" s="94"/>
      <c r="F23" s="94"/>
      <c r="G23" s="94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2:26" ht="20" thickBot="1" x14ac:dyDescent="0.25">
      <c r="B24" s="492" t="s">
        <v>5</v>
      </c>
      <c r="C24" s="493"/>
      <c r="D24" s="493"/>
      <c r="E24" s="493"/>
      <c r="F24" s="493"/>
      <c r="G24" s="494"/>
      <c r="I24" s="2"/>
      <c r="J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2:26" ht="20" thickBot="1" x14ac:dyDescent="0.25">
      <c r="B25" s="1"/>
      <c r="C25" s="1"/>
      <c r="D25" s="1"/>
      <c r="E25" s="1"/>
      <c r="F25" s="1"/>
      <c r="G25" s="1"/>
      <c r="I25" s="2"/>
      <c r="J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2:26" ht="19" x14ac:dyDescent="0.2">
      <c r="B26" s="495" t="s">
        <v>4</v>
      </c>
      <c r="C26" s="496"/>
      <c r="D26" s="496"/>
      <c r="E26" s="496"/>
      <c r="F26" s="496"/>
      <c r="G26" s="497"/>
      <c r="S26" s="2"/>
      <c r="T26" s="2"/>
      <c r="U26" s="2"/>
      <c r="V26" s="2"/>
      <c r="W26" s="2"/>
      <c r="X26" s="2"/>
      <c r="Y26" s="2"/>
      <c r="Z26" s="2"/>
    </row>
    <row r="27" spans="2:26" ht="19" x14ac:dyDescent="0.2">
      <c r="B27" s="498" t="s">
        <v>3</v>
      </c>
      <c r="C27" s="499"/>
      <c r="D27" s="499"/>
      <c r="E27" s="499"/>
      <c r="F27" s="499"/>
      <c r="G27" s="500"/>
      <c r="S27" s="2"/>
      <c r="T27" s="2"/>
      <c r="U27" s="2"/>
      <c r="V27" s="2"/>
      <c r="W27" s="2"/>
      <c r="X27" s="2"/>
      <c r="Y27" s="2"/>
      <c r="Z27" s="2"/>
    </row>
    <row r="28" spans="2:26" ht="19" x14ac:dyDescent="0.25">
      <c r="B28" s="501" t="s">
        <v>2</v>
      </c>
      <c r="C28" s="502"/>
      <c r="D28" s="502"/>
      <c r="E28" s="502"/>
      <c r="F28" s="502"/>
      <c r="G28" s="503"/>
      <c r="L28" s="2"/>
      <c r="M28" s="2"/>
      <c r="N28" s="2"/>
      <c r="O28" s="2"/>
      <c r="P28" s="2"/>
      <c r="Q28" s="2"/>
      <c r="R28" s="2"/>
      <c r="S28" s="2"/>
      <c r="T28" s="2"/>
    </row>
    <row r="29" spans="2:26" ht="19" x14ac:dyDescent="0.25">
      <c r="B29" s="501" t="s">
        <v>1</v>
      </c>
      <c r="C29" s="502"/>
      <c r="D29" s="502"/>
      <c r="E29" s="502"/>
      <c r="F29" s="502"/>
      <c r="G29" s="503"/>
    </row>
    <row r="30" spans="2:26" ht="20" thickBot="1" x14ac:dyDescent="0.3">
      <c r="B30" s="504" t="s">
        <v>0</v>
      </c>
      <c r="C30" s="505"/>
      <c r="D30" s="505"/>
      <c r="E30" s="505"/>
      <c r="F30" s="505"/>
      <c r="G30" s="506"/>
    </row>
  </sheetData>
  <mergeCells count="25">
    <mergeCell ref="B19:G19"/>
    <mergeCell ref="B29:F29"/>
    <mergeCell ref="B22:G22"/>
    <mergeCell ref="B30:F30"/>
    <mergeCell ref="B26:G26"/>
    <mergeCell ref="B27:F27"/>
    <mergeCell ref="B23:G23"/>
    <mergeCell ref="B24:G24"/>
    <mergeCell ref="B28:F28"/>
    <mergeCell ref="K3:P3"/>
    <mergeCell ref="B6:G6"/>
    <mergeCell ref="B7:G7"/>
    <mergeCell ref="B8:G8"/>
    <mergeCell ref="B21:G21"/>
    <mergeCell ref="B9:G9"/>
    <mergeCell ref="B10:G10"/>
    <mergeCell ref="B11:G11"/>
    <mergeCell ref="B12:G12"/>
    <mergeCell ref="B13:G13"/>
    <mergeCell ref="B20:G20"/>
    <mergeCell ref="B14:G14"/>
    <mergeCell ref="B15:G15"/>
    <mergeCell ref="B16:G16"/>
    <mergeCell ref="B17:G17"/>
    <mergeCell ref="B18:G18"/>
  </mergeCells>
  <hyperlinks>
    <hyperlink ref="B7:G7" location="'Красносельский р-н'!A1" display="Красносельский" xr:uid="{00000000-0004-0000-0000-000000000000}"/>
    <hyperlink ref="B8:G8" location="'Кировский р-н'!A1" display="Кировский" xr:uid="{00000000-0004-0000-0000-000001000000}"/>
    <hyperlink ref="B9:G9" location="'Фрунзенский р-н'!A1" display="Фрунзенский" xr:uid="{00000000-0004-0000-0000-000002000000}"/>
    <hyperlink ref="B10:G10" location="'Приморский р-н'!A1" display="Приморский" xr:uid="{00000000-0004-0000-0000-000003000000}"/>
    <hyperlink ref="B11:G11" location="'Калининский р-н'!A1" display="Калининский" xr:uid="{00000000-0004-0000-0000-000004000000}"/>
    <hyperlink ref="B12:G12" location="'Выборгский р-н'!A1" display="Выборгский" xr:uid="{00000000-0004-0000-0000-000005000000}"/>
    <hyperlink ref="B13:G13" location="'Красногвардейский р-н'!A1" display="Красногвардейский" xr:uid="{00000000-0004-0000-0000-000006000000}"/>
    <hyperlink ref="B14:G14" location="'Московский р-н'!A1" display="Московский" xr:uid="{00000000-0004-0000-0000-000007000000}"/>
    <hyperlink ref="B15:G15" location="Рыбацкое!A1" display="Рыбацкое" xr:uid="{00000000-0004-0000-0000-000008000000}"/>
    <hyperlink ref="B16:G16" location="'Невский р-н'!A1" display="Невский" xr:uid="{00000000-0004-0000-0000-000009000000}"/>
    <hyperlink ref="B17:G17" location="'Центральный р-н'!A1" display="Центральный" xr:uid="{00000000-0004-0000-0000-00000A000000}"/>
    <hyperlink ref="B20:G20" location="Кудрово!A1" display="г. Кудрово" xr:uid="{00000000-0004-0000-0000-00000B000000}"/>
    <hyperlink ref="B21:G21" location="Мурино!A1" display="г. Мурино" xr:uid="{00000000-0004-0000-0000-00000C000000}"/>
    <hyperlink ref="B19:G19" location="Василеостровский!A1" display="Василеостровский " xr:uid="{00000000-0004-0000-0000-00000D000000}"/>
    <hyperlink ref="B18:G18" location="'Петроградский '!A1" display="Петроградский " xr:uid="{00000000-0004-0000-0000-00000E000000}"/>
  </hyperlinks>
  <pageMargins left="0.70866141732283472" right="0.70866141732283472" top="0.74803149606299213" bottom="0.74803149606299213" header="0.51181102362204722" footer="0.51181102362204722"/>
  <pageSetup paperSize="9" scale="65" firstPageNumber="0" orientation="landscape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0000"/>
  </sheetPr>
  <dimension ref="A1:U95"/>
  <sheetViews>
    <sheetView showGridLines="0" zoomScale="42" workbookViewId="0">
      <selection activeCell="D34" sqref="D34"/>
    </sheetView>
  </sheetViews>
  <sheetFormatPr baseColWidth="10" defaultColWidth="9.1640625" defaultRowHeight="14" x14ac:dyDescent="0.15"/>
  <cols>
    <col min="1" max="1" width="27" style="65" customWidth="1"/>
    <col min="2" max="2" width="16.6640625" style="65" customWidth="1"/>
    <col min="3" max="3" width="17.1640625" style="65" customWidth="1"/>
    <col min="4" max="6" width="17.33203125" style="65" customWidth="1"/>
    <col min="7" max="7" width="9.1640625" style="65"/>
    <col min="8" max="8" width="6" style="24" customWidth="1"/>
    <col min="9" max="9" width="24.1640625" style="24" customWidth="1"/>
    <col min="10" max="10" width="27.5" style="24" customWidth="1"/>
    <col min="11" max="11" width="12.33203125" style="24" customWidth="1"/>
    <col min="12" max="12" width="8.5" style="24" customWidth="1"/>
    <col min="13" max="13" width="12.5" style="24" customWidth="1"/>
    <col min="14" max="14" width="9.1640625" style="65" customWidth="1"/>
    <col min="15" max="15" width="9.1640625" style="24"/>
    <col min="16" max="16" width="20" style="24" customWidth="1"/>
    <col min="17" max="17" width="23.6640625" style="24" customWidth="1"/>
    <col min="18" max="19" width="9.1640625" style="24"/>
    <col min="20" max="20" width="13.1640625" style="24" customWidth="1"/>
    <col min="21" max="16384" width="9.1640625" style="65"/>
  </cols>
  <sheetData>
    <row r="1" spans="1:21" ht="17" thickBot="1" x14ac:dyDescent="0.25">
      <c r="A1" s="246"/>
      <c r="B1" s="246"/>
      <c r="C1" s="246"/>
      <c r="D1" s="246"/>
      <c r="E1" s="246"/>
      <c r="F1" s="246"/>
      <c r="G1" s="246"/>
      <c r="H1" s="467" t="s">
        <v>42</v>
      </c>
      <c r="I1" s="281" t="s">
        <v>41</v>
      </c>
      <c r="J1" s="467" t="s">
        <v>40</v>
      </c>
      <c r="K1" s="467" t="s">
        <v>39</v>
      </c>
      <c r="L1" s="467" t="s">
        <v>1070</v>
      </c>
      <c r="M1" s="467" t="s">
        <v>38</v>
      </c>
      <c r="N1" s="246"/>
      <c r="O1" s="281" t="s">
        <v>42</v>
      </c>
      <c r="P1" s="281" t="s">
        <v>41</v>
      </c>
      <c r="Q1" s="281" t="s">
        <v>40</v>
      </c>
      <c r="R1" s="281" t="s">
        <v>39</v>
      </c>
      <c r="S1" s="281" t="s">
        <v>23</v>
      </c>
      <c r="T1" s="281" t="s">
        <v>38</v>
      </c>
      <c r="U1" s="246"/>
    </row>
    <row r="2" spans="1:21" ht="17" thickBot="1" x14ac:dyDescent="0.25">
      <c r="A2" s="246"/>
      <c r="B2" s="246"/>
      <c r="C2" s="246"/>
      <c r="D2" s="246"/>
      <c r="E2" s="246"/>
      <c r="F2" s="246"/>
      <c r="G2" s="246"/>
      <c r="H2" s="468">
        <v>1</v>
      </c>
      <c r="I2" s="468" t="s">
        <v>1065</v>
      </c>
      <c r="J2" s="468" t="s">
        <v>1066</v>
      </c>
      <c r="K2" s="468" t="s">
        <v>1067</v>
      </c>
      <c r="L2" s="468">
        <v>12</v>
      </c>
      <c r="M2" s="469">
        <v>526</v>
      </c>
      <c r="N2" s="246"/>
      <c r="O2" s="282">
        <v>1</v>
      </c>
      <c r="P2" s="337" t="s">
        <v>211</v>
      </c>
      <c r="Q2" s="337" t="s">
        <v>241</v>
      </c>
      <c r="R2" s="337" t="s">
        <v>240</v>
      </c>
      <c r="S2" s="337">
        <v>4</v>
      </c>
      <c r="T2" s="335">
        <f>S2*36</f>
        <v>144</v>
      </c>
      <c r="U2" s="246"/>
    </row>
    <row r="3" spans="1:21" ht="17" thickBot="1" x14ac:dyDescent="0.25">
      <c r="A3" s="246"/>
      <c r="B3" s="246"/>
      <c r="C3" s="246"/>
      <c r="D3" s="246"/>
      <c r="E3" s="246"/>
      <c r="F3" s="246"/>
      <c r="G3" s="246"/>
      <c r="H3" s="468">
        <v>2</v>
      </c>
      <c r="I3" s="468" t="s">
        <v>1065</v>
      </c>
      <c r="J3" s="468" t="s">
        <v>1068</v>
      </c>
      <c r="K3" s="468" t="s">
        <v>1069</v>
      </c>
      <c r="L3" s="468">
        <v>12</v>
      </c>
      <c r="M3" s="469">
        <v>526</v>
      </c>
      <c r="N3" s="246"/>
      <c r="O3" s="282">
        <v>2</v>
      </c>
      <c r="P3" s="337" t="s">
        <v>211</v>
      </c>
      <c r="Q3" s="286" t="s">
        <v>170</v>
      </c>
      <c r="R3" s="337">
        <v>129</v>
      </c>
      <c r="S3" s="337">
        <v>9</v>
      </c>
      <c r="T3" s="335">
        <f t="shared" ref="T3:T16" si="0">S3*36</f>
        <v>324</v>
      </c>
      <c r="U3" s="246"/>
    </row>
    <row r="4" spans="1:21" ht="17" thickBot="1" x14ac:dyDescent="0.25">
      <c r="A4" s="246"/>
      <c r="B4" s="246"/>
      <c r="C4" s="246"/>
      <c r="D4" s="246"/>
      <c r="E4" s="246"/>
      <c r="F4" s="246"/>
      <c r="G4" s="246"/>
      <c r="H4" s="468"/>
      <c r="I4" s="470"/>
      <c r="J4" s="470"/>
      <c r="K4" s="470"/>
      <c r="L4" s="471">
        <f>SUM(L2:L3)</f>
        <v>24</v>
      </c>
      <c r="M4" s="471">
        <f>SUM(M2:M3)</f>
        <v>1052</v>
      </c>
      <c r="N4" s="246"/>
      <c r="O4" s="282">
        <v>3</v>
      </c>
      <c r="P4" s="337" t="s">
        <v>211</v>
      </c>
      <c r="Q4" s="286" t="s">
        <v>170</v>
      </c>
      <c r="R4" s="337">
        <v>148</v>
      </c>
      <c r="S4" s="337">
        <v>4</v>
      </c>
      <c r="T4" s="335">
        <f t="shared" si="0"/>
        <v>144</v>
      </c>
      <c r="U4" s="246"/>
    </row>
    <row r="5" spans="1:21" ht="17" thickBot="1" x14ac:dyDescent="0.25">
      <c r="A5" s="246"/>
      <c r="B5" s="246"/>
      <c r="C5" s="246"/>
      <c r="D5" s="246"/>
      <c r="E5" s="246"/>
      <c r="F5" s="246"/>
      <c r="G5" s="246"/>
      <c r="H5" s="247"/>
      <c r="I5" s="247"/>
      <c r="J5" s="247"/>
      <c r="K5" s="247"/>
      <c r="L5" s="247"/>
      <c r="M5" s="247"/>
      <c r="N5" s="246"/>
      <c r="O5" s="282">
        <v>4</v>
      </c>
      <c r="P5" s="337" t="s">
        <v>211</v>
      </c>
      <c r="Q5" s="286" t="s">
        <v>170</v>
      </c>
      <c r="R5" s="337">
        <v>150</v>
      </c>
      <c r="S5" s="337">
        <v>2</v>
      </c>
      <c r="T5" s="335">
        <f t="shared" si="0"/>
        <v>72</v>
      </c>
      <c r="U5" s="246"/>
    </row>
    <row r="6" spans="1:21" ht="17" thickBot="1" x14ac:dyDescent="0.25">
      <c r="A6" s="246"/>
      <c r="B6" s="246"/>
      <c r="C6" s="246"/>
      <c r="D6" s="246"/>
      <c r="E6" s="246"/>
      <c r="F6" s="246"/>
      <c r="G6" s="246"/>
      <c r="H6" s="467" t="s">
        <v>42</v>
      </c>
      <c r="I6" s="281" t="s">
        <v>41</v>
      </c>
      <c r="J6" s="467" t="s">
        <v>40</v>
      </c>
      <c r="K6" s="467" t="s">
        <v>39</v>
      </c>
      <c r="L6" s="467" t="s">
        <v>1070</v>
      </c>
      <c r="M6" s="467" t="s">
        <v>38</v>
      </c>
      <c r="N6" s="246"/>
      <c r="O6" s="282">
        <v>5</v>
      </c>
      <c r="P6" s="337" t="s">
        <v>211</v>
      </c>
      <c r="Q6" s="286" t="s">
        <v>238</v>
      </c>
      <c r="R6" s="337" t="s">
        <v>228</v>
      </c>
      <c r="S6" s="337">
        <v>4</v>
      </c>
      <c r="T6" s="335">
        <f t="shared" si="0"/>
        <v>144</v>
      </c>
      <c r="U6" s="246"/>
    </row>
    <row r="7" spans="1:21" ht="17" thickBot="1" x14ac:dyDescent="0.25">
      <c r="A7" s="246"/>
      <c r="B7" s="246"/>
      <c r="C7" s="246"/>
      <c r="D7" s="246"/>
      <c r="E7" s="246"/>
      <c r="F7" s="246"/>
      <c r="G7" s="246"/>
      <c r="H7" s="468">
        <v>1</v>
      </c>
      <c r="I7" s="468" t="s">
        <v>1167</v>
      </c>
      <c r="J7" s="472" t="s">
        <v>1094</v>
      </c>
      <c r="K7" s="468" t="s">
        <v>76</v>
      </c>
      <c r="L7" s="468">
        <v>16</v>
      </c>
      <c r="M7" s="469">
        <v>664</v>
      </c>
      <c r="N7" s="246"/>
      <c r="O7" s="282">
        <v>6</v>
      </c>
      <c r="P7" s="337" t="s">
        <v>211</v>
      </c>
      <c r="Q7" s="286" t="s">
        <v>238</v>
      </c>
      <c r="R7" s="337" t="s">
        <v>88</v>
      </c>
      <c r="S7" s="337">
        <v>7</v>
      </c>
      <c r="T7" s="335">
        <f t="shared" si="0"/>
        <v>252</v>
      </c>
      <c r="U7" s="246"/>
    </row>
    <row r="8" spans="1:21" ht="23.25" customHeight="1" thickBot="1" x14ac:dyDescent="0.25">
      <c r="A8" s="246"/>
      <c r="B8" s="246"/>
      <c r="C8" s="246"/>
      <c r="D8" s="246"/>
      <c r="E8" s="246"/>
      <c r="F8" s="246"/>
      <c r="G8" s="246"/>
      <c r="H8" s="468"/>
      <c r="I8" s="470"/>
      <c r="J8" s="470"/>
      <c r="K8" s="470"/>
      <c r="L8" s="471">
        <f>L7</f>
        <v>16</v>
      </c>
      <c r="M8" s="471">
        <f>M7</f>
        <v>664</v>
      </c>
      <c r="N8" s="246"/>
      <c r="O8" s="282">
        <v>7</v>
      </c>
      <c r="P8" s="337" t="s">
        <v>211</v>
      </c>
      <c r="Q8" s="286" t="s">
        <v>182</v>
      </c>
      <c r="R8" s="337" t="s">
        <v>237</v>
      </c>
      <c r="S8" s="337">
        <v>4</v>
      </c>
      <c r="T8" s="335">
        <f t="shared" si="0"/>
        <v>144</v>
      </c>
      <c r="U8" s="246"/>
    </row>
    <row r="9" spans="1:21" ht="18.75" customHeight="1" thickBot="1" x14ac:dyDescent="0.25">
      <c r="A9" s="246"/>
      <c r="B9" s="246"/>
      <c r="C9" s="246"/>
      <c r="D9" s="246"/>
      <c r="E9" s="246"/>
      <c r="F9" s="246"/>
      <c r="G9" s="246"/>
      <c r="H9" s="436"/>
      <c r="I9" s="437"/>
      <c r="J9" s="437"/>
      <c r="K9" s="437"/>
      <c r="L9" s="438"/>
      <c r="M9" s="438"/>
      <c r="N9" s="246"/>
      <c r="O9" s="282">
        <v>8</v>
      </c>
      <c r="P9" s="337" t="s">
        <v>211</v>
      </c>
      <c r="Q9" s="286" t="s">
        <v>182</v>
      </c>
      <c r="R9" s="337">
        <v>245</v>
      </c>
      <c r="S9" s="337">
        <v>1</v>
      </c>
      <c r="T9" s="335">
        <f t="shared" si="0"/>
        <v>36</v>
      </c>
      <c r="U9" s="246"/>
    </row>
    <row r="10" spans="1:21" ht="17" thickBot="1" x14ac:dyDescent="0.25">
      <c r="A10" s="246"/>
      <c r="B10" s="246"/>
      <c r="C10" s="246"/>
      <c r="D10" s="246"/>
      <c r="E10" s="246"/>
      <c r="F10" s="246"/>
      <c r="G10" s="246"/>
      <c r="H10" s="467" t="s">
        <v>42</v>
      </c>
      <c r="I10" s="281" t="s">
        <v>41</v>
      </c>
      <c r="J10" s="467" t="s">
        <v>40</v>
      </c>
      <c r="K10" s="467" t="s">
        <v>39</v>
      </c>
      <c r="L10" s="467" t="s">
        <v>1070</v>
      </c>
      <c r="M10" s="467" t="s">
        <v>38</v>
      </c>
      <c r="N10" s="246"/>
      <c r="O10" s="282">
        <v>9</v>
      </c>
      <c r="P10" s="337" t="s">
        <v>211</v>
      </c>
      <c r="Q10" s="286" t="s">
        <v>233</v>
      </c>
      <c r="R10" s="337" t="s">
        <v>235</v>
      </c>
      <c r="S10" s="337">
        <v>7</v>
      </c>
      <c r="T10" s="335">
        <f t="shared" si="0"/>
        <v>252</v>
      </c>
      <c r="U10" s="246"/>
    </row>
    <row r="11" spans="1:21" ht="17" thickBot="1" x14ac:dyDescent="0.25">
      <c r="A11" s="246"/>
      <c r="B11" s="246"/>
      <c r="C11" s="246"/>
      <c r="D11" s="246"/>
      <c r="E11" s="246"/>
      <c r="F11" s="246"/>
      <c r="G11" s="246"/>
      <c r="H11" s="468">
        <v>1</v>
      </c>
      <c r="I11" s="468" t="s">
        <v>1166</v>
      </c>
      <c r="J11" s="468" t="s">
        <v>1068</v>
      </c>
      <c r="K11" s="468">
        <v>35</v>
      </c>
      <c r="L11" s="468">
        <v>8</v>
      </c>
      <c r="M11" s="469">
        <v>210</v>
      </c>
      <c r="N11" s="246"/>
      <c r="O11" s="282">
        <v>10</v>
      </c>
      <c r="P11" s="337" t="s">
        <v>211</v>
      </c>
      <c r="Q11" s="286" t="s">
        <v>233</v>
      </c>
      <c r="R11" s="337">
        <v>6</v>
      </c>
      <c r="S11" s="337">
        <v>9</v>
      </c>
      <c r="T11" s="335">
        <f t="shared" si="0"/>
        <v>324</v>
      </c>
      <c r="U11" s="246"/>
    </row>
    <row r="12" spans="1:21" ht="17" thickBot="1" x14ac:dyDescent="0.25">
      <c r="A12" s="246"/>
      <c r="B12" s="246"/>
      <c r="C12" s="246"/>
      <c r="D12" s="246"/>
      <c r="E12" s="246"/>
      <c r="F12" s="246"/>
      <c r="G12" s="246"/>
      <c r="H12" s="468"/>
      <c r="I12" s="470"/>
      <c r="J12" s="470"/>
      <c r="K12" s="470"/>
      <c r="L12" s="471">
        <f>L11</f>
        <v>8</v>
      </c>
      <c r="M12" s="471">
        <f>M11</f>
        <v>210</v>
      </c>
      <c r="N12" s="246"/>
      <c r="O12" s="282">
        <v>11</v>
      </c>
      <c r="P12" s="337" t="s">
        <v>211</v>
      </c>
      <c r="Q12" s="286" t="s">
        <v>226</v>
      </c>
      <c r="R12" s="337" t="s">
        <v>230</v>
      </c>
      <c r="S12" s="337">
        <v>6</v>
      </c>
      <c r="T12" s="335">
        <f t="shared" si="0"/>
        <v>216</v>
      </c>
      <c r="U12" s="246"/>
    </row>
    <row r="13" spans="1:21" ht="17" thickBot="1" x14ac:dyDescent="0.25">
      <c r="A13" s="246"/>
      <c r="B13" s="246"/>
      <c r="C13" s="246"/>
      <c r="D13" s="246"/>
      <c r="E13" s="246"/>
      <c r="F13" s="246"/>
      <c r="G13" s="246"/>
      <c r="H13" s="247"/>
      <c r="I13" s="247"/>
      <c r="J13" s="247"/>
      <c r="K13" s="247"/>
      <c r="L13" s="247"/>
      <c r="M13" s="247"/>
      <c r="N13" s="246"/>
      <c r="O13" s="282">
        <v>12</v>
      </c>
      <c r="P13" s="337" t="s">
        <v>211</v>
      </c>
      <c r="Q13" s="286" t="s">
        <v>226</v>
      </c>
      <c r="R13" s="337" t="s">
        <v>228</v>
      </c>
      <c r="S13" s="337">
        <v>1</v>
      </c>
      <c r="T13" s="335">
        <f t="shared" si="0"/>
        <v>36</v>
      </c>
      <c r="U13" s="246"/>
    </row>
    <row r="14" spans="1:21" ht="15" customHeight="1" thickBot="1" x14ac:dyDescent="0.25">
      <c r="A14" s="246"/>
      <c r="B14" s="246"/>
      <c r="C14" s="246"/>
      <c r="D14" s="246"/>
      <c r="E14" s="246"/>
      <c r="F14" s="246"/>
      <c r="G14" s="246"/>
      <c r="H14" s="281" t="s">
        <v>42</v>
      </c>
      <c r="I14" s="281" t="s">
        <v>41</v>
      </c>
      <c r="J14" s="281" t="s">
        <v>40</v>
      </c>
      <c r="K14" s="281" t="s">
        <v>39</v>
      </c>
      <c r="L14" s="281" t="s">
        <v>23</v>
      </c>
      <c r="M14" s="281" t="s">
        <v>38</v>
      </c>
      <c r="N14" s="246"/>
      <c r="O14" s="282">
        <v>13</v>
      </c>
      <c r="P14" s="337" t="s">
        <v>211</v>
      </c>
      <c r="Q14" s="286" t="s">
        <v>226</v>
      </c>
      <c r="R14" s="337" t="s">
        <v>137</v>
      </c>
      <c r="S14" s="337">
        <v>4</v>
      </c>
      <c r="T14" s="335">
        <f t="shared" si="0"/>
        <v>144</v>
      </c>
      <c r="U14" s="246"/>
    </row>
    <row r="15" spans="1:21" ht="16.5" customHeight="1" thickBot="1" x14ac:dyDescent="0.25">
      <c r="A15" s="246"/>
      <c r="B15" s="246"/>
      <c r="C15" s="246"/>
      <c r="D15" s="246"/>
      <c r="E15" s="246"/>
      <c r="F15" s="246"/>
      <c r="G15" s="246"/>
      <c r="H15" s="282">
        <v>1</v>
      </c>
      <c r="I15" s="337" t="s">
        <v>215</v>
      </c>
      <c r="J15" s="286" t="s">
        <v>164</v>
      </c>
      <c r="K15" s="337">
        <v>14</v>
      </c>
      <c r="L15" s="337">
        <v>10</v>
      </c>
      <c r="M15" s="286">
        <f>L15*36</f>
        <v>360</v>
      </c>
      <c r="N15" s="246"/>
      <c r="O15" s="282">
        <v>14</v>
      </c>
      <c r="P15" s="337" t="s">
        <v>211</v>
      </c>
      <c r="Q15" s="337" t="s">
        <v>223</v>
      </c>
      <c r="R15" s="337" t="s">
        <v>225</v>
      </c>
      <c r="S15" s="337">
        <v>1</v>
      </c>
      <c r="T15" s="335">
        <f t="shared" si="0"/>
        <v>36</v>
      </c>
      <c r="U15" s="246"/>
    </row>
    <row r="16" spans="1:21" ht="24.75" customHeight="1" thickBot="1" x14ac:dyDescent="0.25">
      <c r="A16" s="246"/>
      <c r="B16" s="246"/>
      <c r="C16" s="246"/>
      <c r="D16" s="246"/>
      <c r="E16" s="246"/>
      <c r="F16" s="246"/>
      <c r="G16" s="246"/>
      <c r="H16" s="282">
        <v>2</v>
      </c>
      <c r="I16" s="337" t="s">
        <v>215</v>
      </c>
      <c r="J16" s="286" t="s">
        <v>227</v>
      </c>
      <c r="K16" s="337" t="s">
        <v>76</v>
      </c>
      <c r="L16" s="337">
        <v>10</v>
      </c>
      <c r="M16" s="286">
        <f t="shared" ref="M16:M27" si="1">L16*36</f>
        <v>360</v>
      </c>
      <c r="N16" s="246"/>
      <c r="O16" s="282">
        <v>15</v>
      </c>
      <c r="P16" s="337" t="s">
        <v>211</v>
      </c>
      <c r="Q16" s="337" t="s">
        <v>223</v>
      </c>
      <c r="R16" s="337" t="s">
        <v>222</v>
      </c>
      <c r="S16" s="337">
        <v>1</v>
      </c>
      <c r="T16" s="335">
        <f t="shared" si="0"/>
        <v>36</v>
      </c>
      <c r="U16" s="246"/>
    </row>
    <row r="17" spans="1:21" ht="17" thickBot="1" x14ac:dyDescent="0.25">
      <c r="A17" s="246"/>
      <c r="B17" s="246"/>
      <c r="C17" s="246"/>
      <c r="D17" s="246"/>
      <c r="E17" s="246"/>
      <c r="F17" s="246"/>
      <c r="G17" s="246"/>
      <c r="H17" s="282">
        <v>3</v>
      </c>
      <c r="I17" s="337" t="s">
        <v>215</v>
      </c>
      <c r="J17" s="286" t="s">
        <v>229</v>
      </c>
      <c r="K17" s="337" t="s">
        <v>239</v>
      </c>
      <c r="L17" s="337">
        <v>5</v>
      </c>
      <c r="M17" s="286">
        <f t="shared" si="1"/>
        <v>180</v>
      </c>
      <c r="N17" s="246"/>
      <c r="O17" s="282"/>
      <c r="P17" s="335"/>
      <c r="Q17" s="286"/>
      <c r="R17" s="286"/>
      <c r="S17" s="473">
        <f>SUM(S2:S16)</f>
        <v>64</v>
      </c>
      <c r="T17" s="473">
        <f>SUM(T2:T16)</f>
        <v>2304</v>
      </c>
      <c r="U17" s="246"/>
    </row>
    <row r="18" spans="1:21" ht="17" thickBot="1" x14ac:dyDescent="0.25">
      <c r="A18" s="246"/>
      <c r="B18" s="246"/>
      <c r="C18" s="246"/>
      <c r="D18" s="246"/>
      <c r="E18" s="246"/>
      <c r="F18" s="246"/>
      <c r="G18" s="246"/>
      <c r="H18" s="282">
        <v>4</v>
      </c>
      <c r="I18" s="337" t="s">
        <v>215</v>
      </c>
      <c r="J18" s="286" t="s">
        <v>229</v>
      </c>
      <c r="K18" s="337" t="s">
        <v>144</v>
      </c>
      <c r="L18" s="337">
        <v>12</v>
      </c>
      <c r="M18" s="286">
        <f t="shared" si="1"/>
        <v>432</v>
      </c>
      <c r="N18" s="246"/>
      <c r="O18" s="246"/>
      <c r="P18" s="246"/>
      <c r="Q18" s="246"/>
      <c r="R18" s="246"/>
      <c r="S18" s="246"/>
      <c r="T18" s="246"/>
      <c r="U18" s="246"/>
    </row>
    <row r="19" spans="1:21" ht="17" thickBot="1" x14ac:dyDescent="0.25">
      <c r="A19" s="246"/>
      <c r="B19" s="246"/>
      <c r="C19" s="246"/>
      <c r="D19" s="246"/>
      <c r="E19" s="246"/>
      <c r="F19" s="246"/>
      <c r="G19" s="246"/>
      <c r="H19" s="282">
        <v>5</v>
      </c>
      <c r="I19" s="337" t="s">
        <v>215</v>
      </c>
      <c r="J19" s="286" t="s">
        <v>229</v>
      </c>
      <c r="K19" s="337" t="s">
        <v>236</v>
      </c>
      <c r="L19" s="337">
        <v>10</v>
      </c>
      <c r="M19" s="286">
        <f t="shared" si="1"/>
        <v>360</v>
      </c>
      <c r="N19" s="246"/>
      <c r="O19" s="281" t="s">
        <v>42</v>
      </c>
      <c r="P19" s="281" t="s">
        <v>41</v>
      </c>
      <c r="Q19" s="281" t="s">
        <v>40</v>
      </c>
      <c r="R19" s="281" t="s">
        <v>39</v>
      </c>
      <c r="S19" s="281" t="s">
        <v>23</v>
      </c>
      <c r="T19" s="281" t="s">
        <v>38</v>
      </c>
      <c r="U19" s="246"/>
    </row>
    <row r="20" spans="1:21" ht="17" thickBot="1" x14ac:dyDescent="0.25">
      <c r="A20" s="246"/>
      <c r="B20" s="246"/>
      <c r="C20" s="246"/>
      <c r="D20" s="246"/>
      <c r="E20" s="246"/>
      <c r="F20" s="246"/>
      <c r="G20" s="246"/>
      <c r="H20" s="282">
        <v>6</v>
      </c>
      <c r="I20" s="337" t="s">
        <v>215</v>
      </c>
      <c r="J20" s="286" t="s">
        <v>232</v>
      </c>
      <c r="K20" s="337" t="s">
        <v>88</v>
      </c>
      <c r="L20" s="337">
        <v>14</v>
      </c>
      <c r="M20" s="286">
        <f t="shared" si="1"/>
        <v>504</v>
      </c>
      <c r="N20" s="246"/>
      <c r="O20" s="282">
        <v>1</v>
      </c>
      <c r="P20" s="337" t="s">
        <v>171</v>
      </c>
      <c r="Q20" s="286" t="s">
        <v>194</v>
      </c>
      <c r="R20" s="337">
        <v>6</v>
      </c>
      <c r="S20" s="337">
        <v>7</v>
      </c>
      <c r="T20" s="335">
        <f>S20*36</f>
        <v>252</v>
      </c>
      <c r="U20" s="246"/>
    </row>
    <row r="21" spans="1:21" ht="17" thickBot="1" x14ac:dyDescent="0.25">
      <c r="A21" s="246"/>
      <c r="B21" s="246"/>
      <c r="C21" s="246"/>
      <c r="D21" s="246"/>
      <c r="E21" s="246"/>
      <c r="F21" s="246"/>
      <c r="G21" s="246"/>
      <c r="H21" s="282">
        <v>7</v>
      </c>
      <c r="I21" s="337" t="s">
        <v>215</v>
      </c>
      <c r="J21" s="286" t="s">
        <v>232</v>
      </c>
      <c r="K21" s="337" t="s">
        <v>234</v>
      </c>
      <c r="L21" s="337">
        <v>8</v>
      </c>
      <c r="M21" s="286">
        <f t="shared" si="1"/>
        <v>288</v>
      </c>
      <c r="N21" s="246"/>
      <c r="O21" s="282">
        <v>2</v>
      </c>
      <c r="P21" s="337" t="s">
        <v>171</v>
      </c>
      <c r="Q21" s="286" t="s">
        <v>194</v>
      </c>
      <c r="R21" s="337">
        <v>9</v>
      </c>
      <c r="S21" s="337">
        <v>6</v>
      </c>
      <c r="T21" s="335">
        <f t="shared" ref="T21:T62" si="2">S21*36</f>
        <v>216</v>
      </c>
      <c r="U21" s="246"/>
    </row>
    <row r="22" spans="1:21" ht="17" thickBot="1" x14ac:dyDescent="0.25">
      <c r="A22" s="246"/>
      <c r="B22" s="246"/>
      <c r="C22" s="246"/>
      <c r="D22" s="246"/>
      <c r="E22" s="246"/>
      <c r="F22" s="246"/>
      <c r="G22" s="246"/>
      <c r="H22" s="282">
        <v>8</v>
      </c>
      <c r="I22" s="337" t="s">
        <v>215</v>
      </c>
      <c r="J22" s="286" t="s">
        <v>232</v>
      </c>
      <c r="K22" s="337" t="s">
        <v>231</v>
      </c>
      <c r="L22" s="337">
        <v>8</v>
      </c>
      <c r="M22" s="286">
        <f t="shared" si="1"/>
        <v>288</v>
      </c>
      <c r="N22" s="246"/>
      <c r="O22" s="282">
        <v>3</v>
      </c>
      <c r="P22" s="337" t="s">
        <v>171</v>
      </c>
      <c r="Q22" s="286" t="s">
        <v>194</v>
      </c>
      <c r="R22" s="337">
        <v>11</v>
      </c>
      <c r="S22" s="337">
        <v>7</v>
      </c>
      <c r="T22" s="335">
        <f t="shared" si="2"/>
        <v>252</v>
      </c>
      <c r="U22" s="246"/>
    </row>
    <row r="23" spans="1:21" ht="22.5" customHeight="1" thickBot="1" x14ac:dyDescent="0.25">
      <c r="A23" s="447" t="s">
        <v>576</v>
      </c>
      <c r="B23" s="447"/>
      <c r="C23" s="447"/>
      <c r="D23" s="447"/>
      <c r="E23" s="447"/>
      <c r="F23" s="447"/>
      <c r="G23" s="246"/>
      <c r="H23" s="282">
        <v>9</v>
      </c>
      <c r="I23" s="337" t="s">
        <v>215</v>
      </c>
      <c r="J23" s="286" t="s">
        <v>229</v>
      </c>
      <c r="K23" s="337" t="s">
        <v>204</v>
      </c>
      <c r="L23" s="337">
        <v>2</v>
      </c>
      <c r="M23" s="286">
        <f t="shared" si="1"/>
        <v>72</v>
      </c>
      <c r="N23" s="246"/>
      <c r="O23" s="282">
        <v>4</v>
      </c>
      <c r="P23" s="337" t="s">
        <v>171</v>
      </c>
      <c r="Q23" s="286" t="s">
        <v>194</v>
      </c>
      <c r="R23" s="337">
        <v>12</v>
      </c>
      <c r="S23" s="337">
        <v>6</v>
      </c>
      <c r="T23" s="335">
        <f t="shared" si="2"/>
        <v>216</v>
      </c>
      <c r="U23" s="246"/>
    </row>
    <row r="24" spans="1:21" ht="33" thickBot="1" x14ac:dyDescent="0.25">
      <c r="A24" s="422" t="s">
        <v>129</v>
      </c>
      <c r="B24" s="422" t="s">
        <v>1092</v>
      </c>
      <c r="C24" s="422" t="s">
        <v>128</v>
      </c>
      <c r="D24" s="422" t="s">
        <v>127</v>
      </c>
      <c r="E24" s="422" t="s">
        <v>126</v>
      </c>
      <c r="F24" s="422" t="s">
        <v>125</v>
      </c>
      <c r="G24" s="246"/>
      <c r="H24" s="282">
        <v>10</v>
      </c>
      <c r="I24" s="337" t="s">
        <v>215</v>
      </c>
      <c r="J24" s="286" t="s">
        <v>227</v>
      </c>
      <c r="K24" s="337" t="s">
        <v>143</v>
      </c>
      <c r="L24" s="337">
        <v>7</v>
      </c>
      <c r="M24" s="286">
        <f t="shared" si="1"/>
        <v>252</v>
      </c>
      <c r="N24" s="246"/>
      <c r="O24" s="282">
        <v>5</v>
      </c>
      <c r="P24" s="337" t="s">
        <v>171</v>
      </c>
      <c r="Q24" s="286" t="s">
        <v>194</v>
      </c>
      <c r="R24" s="337" t="s">
        <v>216</v>
      </c>
      <c r="S24" s="337">
        <v>4</v>
      </c>
      <c r="T24" s="335">
        <f t="shared" si="2"/>
        <v>144</v>
      </c>
      <c r="U24" s="246"/>
    </row>
    <row r="25" spans="1:21" ht="17.25" customHeight="1" thickBot="1" x14ac:dyDescent="0.25">
      <c r="A25" s="448" t="s">
        <v>122</v>
      </c>
      <c r="B25" s="448"/>
      <c r="C25" s="448"/>
      <c r="D25" s="449">
        <v>600</v>
      </c>
      <c r="E25" s="449">
        <v>350</v>
      </c>
      <c r="F25" s="449">
        <v>210</v>
      </c>
      <c r="G25" s="289"/>
      <c r="H25" s="282">
        <v>11</v>
      </c>
      <c r="I25" s="337" t="s">
        <v>215</v>
      </c>
      <c r="J25" s="286" t="s">
        <v>169</v>
      </c>
      <c r="K25" s="337" t="s">
        <v>224</v>
      </c>
      <c r="L25" s="337">
        <v>24</v>
      </c>
      <c r="M25" s="286">
        <f t="shared" si="1"/>
        <v>864</v>
      </c>
      <c r="N25" s="246"/>
      <c r="O25" s="282">
        <v>6</v>
      </c>
      <c r="P25" s="337" t="s">
        <v>171</v>
      </c>
      <c r="Q25" s="286" t="s">
        <v>194</v>
      </c>
      <c r="R25" s="337" t="s">
        <v>213</v>
      </c>
      <c r="S25" s="337">
        <v>4</v>
      </c>
      <c r="T25" s="335">
        <f t="shared" si="2"/>
        <v>144</v>
      </c>
      <c r="U25" s="246"/>
    </row>
    <row r="26" spans="1:21" ht="17" thickBot="1" x14ac:dyDescent="0.25">
      <c r="A26" s="450" t="s">
        <v>215</v>
      </c>
      <c r="B26" s="450" t="s">
        <v>1150</v>
      </c>
      <c r="C26" s="282">
        <f>L28</f>
        <v>120</v>
      </c>
      <c r="D26" s="451">
        <f>C26*D25</f>
        <v>72000</v>
      </c>
      <c r="E26" s="451">
        <f>C26*E25</f>
        <v>42000</v>
      </c>
      <c r="F26" s="451">
        <f>C26*F25</f>
        <v>25200</v>
      </c>
      <c r="G26" s="246"/>
      <c r="H26" s="282">
        <v>12</v>
      </c>
      <c r="I26" s="337" t="s">
        <v>215</v>
      </c>
      <c r="J26" s="286" t="s">
        <v>169</v>
      </c>
      <c r="K26" s="337" t="s">
        <v>221</v>
      </c>
      <c r="L26" s="337">
        <v>2</v>
      </c>
      <c r="M26" s="286">
        <f t="shared" si="1"/>
        <v>72</v>
      </c>
      <c r="N26" s="246"/>
      <c r="O26" s="282">
        <v>7</v>
      </c>
      <c r="P26" s="337" t="s">
        <v>171</v>
      </c>
      <c r="Q26" s="286" t="s">
        <v>194</v>
      </c>
      <c r="R26" s="337">
        <v>21</v>
      </c>
      <c r="S26" s="337">
        <v>7</v>
      </c>
      <c r="T26" s="335">
        <f t="shared" si="2"/>
        <v>252</v>
      </c>
      <c r="U26" s="246"/>
    </row>
    <row r="27" spans="1:21" ht="17.25" customHeight="1" thickBot="1" x14ac:dyDescent="0.25">
      <c r="A27" s="450" t="s">
        <v>196</v>
      </c>
      <c r="B27" s="450" t="s">
        <v>1150</v>
      </c>
      <c r="C27" s="282">
        <f>L53</f>
        <v>209</v>
      </c>
      <c r="D27" s="451">
        <f>C27*D25</f>
        <v>125400</v>
      </c>
      <c r="E27" s="451">
        <f>C27*E25</f>
        <v>73150</v>
      </c>
      <c r="F27" s="451">
        <f>C27*F25</f>
        <v>43890</v>
      </c>
      <c r="G27" s="246"/>
      <c r="H27" s="282">
        <v>13</v>
      </c>
      <c r="I27" s="337" t="s">
        <v>215</v>
      </c>
      <c r="J27" s="286" t="s">
        <v>169</v>
      </c>
      <c r="K27" s="337" t="s">
        <v>220</v>
      </c>
      <c r="L27" s="337">
        <v>8</v>
      </c>
      <c r="M27" s="286">
        <f t="shared" si="1"/>
        <v>288</v>
      </c>
      <c r="N27" s="246"/>
      <c r="O27" s="282">
        <v>8</v>
      </c>
      <c r="P27" s="337" t="s">
        <v>171</v>
      </c>
      <c r="Q27" s="286" t="s">
        <v>194</v>
      </c>
      <c r="R27" s="337">
        <v>23</v>
      </c>
      <c r="S27" s="337">
        <v>5</v>
      </c>
      <c r="T27" s="335">
        <f t="shared" si="2"/>
        <v>180</v>
      </c>
      <c r="U27" s="246"/>
    </row>
    <row r="28" spans="1:21" ht="18.75" customHeight="1" thickBot="1" x14ac:dyDescent="0.25">
      <c r="A28" s="450" t="s">
        <v>160</v>
      </c>
      <c r="B28" s="450" t="s">
        <v>1150</v>
      </c>
      <c r="C28" s="282">
        <f>L79</f>
        <v>158</v>
      </c>
      <c r="D28" s="451">
        <f>C28*D25</f>
        <v>94800</v>
      </c>
      <c r="E28" s="451">
        <f>C28*E25</f>
        <v>55300</v>
      </c>
      <c r="F28" s="451">
        <f>C28*F25</f>
        <v>33180</v>
      </c>
      <c r="G28" s="246"/>
      <c r="H28" s="282"/>
      <c r="I28" s="335"/>
      <c r="J28" s="335"/>
      <c r="K28" s="335"/>
      <c r="L28" s="473">
        <f>SUM(L15:L27)</f>
        <v>120</v>
      </c>
      <c r="M28" s="473">
        <f>SUM(M15:M27)</f>
        <v>4320</v>
      </c>
      <c r="N28" s="246"/>
      <c r="O28" s="282">
        <v>9</v>
      </c>
      <c r="P28" s="337" t="s">
        <v>171</v>
      </c>
      <c r="Q28" s="286" t="s">
        <v>194</v>
      </c>
      <c r="R28" s="337">
        <v>24</v>
      </c>
      <c r="S28" s="337">
        <v>5</v>
      </c>
      <c r="T28" s="335">
        <f t="shared" si="2"/>
        <v>180</v>
      </c>
      <c r="U28" s="246"/>
    </row>
    <row r="29" spans="1:21" ht="17" thickBot="1" x14ac:dyDescent="0.25">
      <c r="A29" s="450" t="s">
        <v>211</v>
      </c>
      <c r="B29" s="450" t="s">
        <v>1150</v>
      </c>
      <c r="C29" s="282">
        <f>S17</f>
        <v>64</v>
      </c>
      <c r="D29" s="451">
        <f>D25*C29</f>
        <v>38400</v>
      </c>
      <c r="E29" s="451">
        <f>C29*E25</f>
        <v>22400</v>
      </c>
      <c r="F29" s="451">
        <f>F25*C29</f>
        <v>13440</v>
      </c>
      <c r="G29" s="246"/>
      <c r="H29" s="247"/>
      <c r="I29" s="247"/>
      <c r="J29" s="247"/>
      <c r="K29" s="247"/>
      <c r="L29" s="247"/>
      <c r="M29" s="247"/>
      <c r="N29" s="246"/>
      <c r="O29" s="282">
        <v>10</v>
      </c>
      <c r="P29" s="337" t="s">
        <v>171</v>
      </c>
      <c r="Q29" s="286" t="s">
        <v>170</v>
      </c>
      <c r="R29" s="337" t="s">
        <v>210</v>
      </c>
      <c r="S29" s="337">
        <v>3</v>
      </c>
      <c r="T29" s="335">
        <f t="shared" si="2"/>
        <v>108</v>
      </c>
      <c r="U29" s="246"/>
    </row>
    <row r="30" spans="1:21" ht="18" customHeight="1" thickBot="1" x14ac:dyDescent="0.25">
      <c r="A30" s="450" t="s">
        <v>171</v>
      </c>
      <c r="B30" s="450" t="s">
        <v>1150</v>
      </c>
      <c r="C30" s="282">
        <f>S63</f>
        <v>186</v>
      </c>
      <c r="D30" s="451">
        <f>D25*C30</f>
        <v>111600</v>
      </c>
      <c r="E30" s="451">
        <f>E25*C30</f>
        <v>65100</v>
      </c>
      <c r="F30" s="451">
        <f>C30*F25</f>
        <v>39060</v>
      </c>
      <c r="G30" s="246"/>
      <c r="H30" s="281" t="s">
        <v>42</v>
      </c>
      <c r="I30" s="281" t="s">
        <v>41</v>
      </c>
      <c r="J30" s="281" t="s">
        <v>40</v>
      </c>
      <c r="K30" s="281" t="s">
        <v>39</v>
      </c>
      <c r="L30" s="281" t="s">
        <v>23</v>
      </c>
      <c r="M30" s="281" t="s">
        <v>38</v>
      </c>
      <c r="N30" s="246"/>
      <c r="O30" s="282">
        <v>11</v>
      </c>
      <c r="P30" s="337" t="s">
        <v>171</v>
      </c>
      <c r="Q30" s="286" t="s">
        <v>194</v>
      </c>
      <c r="R30" s="337" t="s">
        <v>98</v>
      </c>
      <c r="S30" s="337">
        <v>5</v>
      </c>
      <c r="T30" s="335">
        <f t="shared" si="2"/>
        <v>180</v>
      </c>
      <c r="U30" s="246"/>
    </row>
    <row r="31" spans="1:21" ht="18" customHeight="1" thickBot="1" x14ac:dyDescent="0.25">
      <c r="A31" s="452" t="s">
        <v>6</v>
      </c>
      <c r="B31" s="346"/>
      <c r="C31" s="453">
        <f>SUM(C26:C30)</f>
        <v>737</v>
      </c>
      <c r="D31" s="454">
        <f>SUM(D26:D30)</f>
        <v>442200</v>
      </c>
      <c r="E31" s="454">
        <f>SUM(E26:E30)</f>
        <v>257950</v>
      </c>
      <c r="F31" s="454">
        <f>SUM(F26:F30)</f>
        <v>154770</v>
      </c>
      <c r="G31" s="246"/>
      <c r="H31" s="282">
        <v>1</v>
      </c>
      <c r="I31" s="337" t="s">
        <v>196</v>
      </c>
      <c r="J31" s="286" t="s">
        <v>207</v>
      </c>
      <c r="K31" s="337" t="s">
        <v>219</v>
      </c>
      <c r="L31" s="337">
        <v>11</v>
      </c>
      <c r="M31" s="286">
        <f>L31*36</f>
        <v>396</v>
      </c>
      <c r="N31" s="246"/>
      <c r="O31" s="282">
        <v>12</v>
      </c>
      <c r="P31" s="337" t="s">
        <v>171</v>
      </c>
      <c r="Q31" s="286" t="s">
        <v>170</v>
      </c>
      <c r="R31" s="337" t="s">
        <v>209</v>
      </c>
      <c r="S31" s="337">
        <v>2</v>
      </c>
      <c r="T31" s="335">
        <f t="shared" si="2"/>
        <v>72</v>
      </c>
      <c r="U31" s="246"/>
    </row>
    <row r="32" spans="1:21" ht="18" customHeight="1" thickBot="1" x14ac:dyDescent="0.25">
      <c r="A32" s="455"/>
      <c r="B32" s="456"/>
      <c r="C32" s="246"/>
      <c r="D32" s="246"/>
      <c r="E32" s="246"/>
      <c r="F32" s="246"/>
      <c r="G32" s="246"/>
      <c r="H32" s="282">
        <v>2</v>
      </c>
      <c r="I32" s="337" t="s">
        <v>196</v>
      </c>
      <c r="J32" s="286" t="s">
        <v>207</v>
      </c>
      <c r="K32" s="337" t="s">
        <v>218</v>
      </c>
      <c r="L32" s="337">
        <v>20</v>
      </c>
      <c r="M32" s="286">
        <f t="shared" ref="M32:M52" si="3">L32*36</f>
        <v>720</v>
      </c>
      <c r="N32" s="246"/>
      <c r="O32" s="282">
        <v>13</v>
      </c>
      <c r="P32" s="337" t="s">
        <v>171</v>
      </c>
      <c r="Q32" s="286" t="s">
        <v>194</v>
      </c>
      <c r="R32" s="337" t="s">
        <v>208</v>
      </c>
      <c r="S32" s="337">
        <v>6</v>
      </c>
      <c r="T32" s="335">
        <f t="shared" si="2"/>
        <v>216</v>
      </c>
      <c r="U32" s="246"/>
    </row>
    <row r="33" spans="1:21" ht="33" customHeight="1" thickBot="1" x14ac:dyDescent="0.25">
      <c r="A33" s="422" t="s">
        <v>129</v>
      </c>
      <c r="B33" s="422" t="s">
        <v>1092</v>
      </c>
      <c r="C33" s="457" t="s">
        <v>1075</v>
      </c>
      <c r="D33" s="457" t="s">
        <v>1073</v>
      </c>
      <c r="E33" s="457" t="s">
        <v>1072</v>
      </c>
      <c r="F33" s="246"/>
      <c r="G33" s="246"/>
      <c r="H33" s="282">
        <v>3</v>
      </c>
      <c r="I33" s="337" t="s">
        <v>196</v>
      </c>
      <c r="J33" s="286" t="s">
        <v>207</v>
      </c>
      <c r="K33" s="337" t="s">
        <v>217</v>
      </c>
      <c r="L33" s="337">
        <v>13</v>
      </c>
      <c r="M33" s="286">
        <f t="shared" si="3"/>
        <v>468</v>
      </c>
      <c r="N33" s="246"/>
      <c r="O33" s="282">
        <v>14</v>
      </c>
      <c r="P33" s="337" t="s">
        <v>171</v>
      </c>
      <c r="Q33" s="286" t="s">
        <v>170</v>
      </c>
      <c r="R33" s="337">
        <v>120</v>
      </c>
      <c r="S33" s="337">
        <v>8</v>
      </c>
      <c r="T33" s="335">
        <f t="shared" si="2"/>
        <v>288</v>
      </c>
      <c r="U33" s="246"/>
    </row>
    <row r="34" spans="1:21" ht="18" customHeight="1" thickBot="1" x14ac:dyDescent="0.25">
      <c r="A34" s="458" t="s">
        <v>1074</v>
      </c>
      <c r="B34" s="458"/>
      <c r="C34" s="458"/>
      <c r="D34" s="459">
        <v>1200</v>
      </c>
      <c r="E34" s="459">
        <v>900</v>
      </c>
      <c r="F34" s="246"/>
      <c r="G34" s="246"/>
      <c r="H34" s="282">
        <v>4</v>
      </c>
      <c r="I34" s="337" t="s">
        <v>196</v>
      </c>
      <c r="J34" s="286" t="s">
        <v>169</v>
      </c>
      <c r="K34" s="337" t="s">
        <v>214</v>
      </c>
      <c r="L34" s="337">
        <v>12</v>
      </c>
      <c r="M34" s="286">
        <f t="shared" si="3"/>
        <v>432</v>
      </c>
      <c r="N34" s="246"/>
      <c r="O34" s="282">
        <v>15</v>
      </c>
      <c r="P34" s="337" t="s">
        <v>171</v>
      </c>
      <c r="Q34" s="286" t="s">
        <v>194</v>
      </c>
      <c r="R34" s="337" t="s">
        <v>179</v>
      </c>
      <c r="S34" s="337">
        <v>6</v>
      </c>
      <c r="T34" s="335">
        <f t="shared" si="2"/>
        <v>216</v>
      </c>
      <c r="U34" s="246"/>
    </row>
    <row r="35" spans="1:21" ht="21" customHeight="1" thickBot="1" x14ac:dyDescent="0.25">
      <c r="A35" s="460" t="s">
        <v>1071</v>
      </c>
      <c r="B35" s="450" t="s">
        <v>1093</v>
      </c>
      <c r="C35" s="461">
        <f>L4</f>
        <v>24</v>
      </c>
      <c r="D35" s="462">
        <f>C35*D34</f>
        <v>28800</v>
      </c>
      <c r="E35" s="462">
        <f>C35*E34</f>
        <v>21600</v>
      </c>
      <c r="F35" s="246"/>
      <c r="G35" s="246"/>
      <c r="H35" s="282">
        <v>5</v>
      </c>
      <c r="I35" s="337" t="s">
        <v>196</v>
      </c>
      <c r="J35" s="286" t="s">
        <v>169</v>
      </c>
      <c r="K35" s="337" t="s">
        <v>1163</v>
      </c>
      <c r="L35" s="337">
        <v>15</v>
      </c>
      <c r="M35" s="286">
        <f t="shared" si="3"/>
        <v>540</v>
      </c>
      <c r="N35" s="246"/>
      <c r="O35" s="282">
        <v>16</v>
      </c>
      <c r="P35" s="337" t="s">
        <v>171</v>
      </c>
      <c r="Q35" s="286" t="s">
        <v>194</v>
      </c>
      <c r="R35" s="337" t="s">
        <v>204</v>
      </c>
      <c r="S35" s="337">
        <v>3</v>
      </c>
      <c r="T35" s="335">
        <f t="shared" si="2"/>
        <v>108</v>
      </c>
      <c r="U35" s="246"/>
    </row>
    <row r="36" spans="1:21" ht="16.5" customHeight="1" thickBot="1" x14ac:dyDescent="0.25">
      <c r="A36" s="460" t="s">
        <v>1091</v>
      </c>
      <c r="B36" s="450" t="s">
        <v>1093</v>
      </c>
      <c r="C36" s="461">
        <f>L8</f>
        <v>16</v>
      </c>
      <c r="D36" s="462">
        <f>C36*D34</f>
        <v>19200</v>
      </c>
      <c r="E36" s="462">
        <f>C36*E34</f>
        <v>14400</v>
      </c>
      <c r="F36" s="246"/>
      <c r="G36" s="246"/>
      <c r="H36" s="282">
        <v>6</v>
      </c>
      <c r="I36" s="337" t="s">
        <v>196</v>
      </c>
      <c r="J36" s="286" t="s">
        <v>202</v>
      </c>
      <c r="K36" s="337" t="s">
        <v>212</v>
      </c>
      <c r="L36" s="337">
        <v>16</v>
      </c>
      <c r="M36" s="286">
        <f t="shared" si="3"/>
        <v>576</v>
      </c>
      <c r="N36" s="246"/>
      <c r="O36" s="282">
        <v>17</v>
      </c>
      <c r="P36" s="337" t="s">
        <v>171</v>
      </c>
      <c r="Q36" s="286" t="s">
        <v>194</v>
      </c>
      <c r="R36" s="337" t="s">
        <v>88</v>
      </c>
      <c r="S36" s="337">
        <v>8</v>
      </c>
      <c r="T36" s="335">
        <f t="shared" si="2"/>
        <v>288</v>
      </c>
      <c r="U36" s="246"/>
    </row>
    <row r="37" spans="1:21" ht="17" thickBot="1" x14ac:dyDescent="0.25">
      <c r="A37" s="463" t="s">
        <v>6</v>
      </c>
      <c r="B37" s="450"/>
      <c r="C37" s="464">
        <f>SUM(C35:C36)</f>
        <v>40</v>
      </c>
      <c r="D37" s="465">
        <f>SUM(D35:D36)</f>
        <v>48000</v>
      </c>
      <c r="E37" s="465">
        <f>SUM(E35:E36)</f>
        <v>36000</v>
      </c>
      <c r="F37" s="246"/>
      <c r="G37" s="246"/>
      <c r="H37" s="282">
        <v>7</v>
      </c>
      <c r="I37" s="337" t="s">
        <v>196</v>
      </c>
      <c r="J37" s="286" t="s">
        <v>202</v>
      </c>
      <c r="K37" s="337" t="s">
        <v>208</v>
      </c>
      <c r="L37" s="337">
        <v>8</v>
      </c>
      <c r="M37" s="286">
        <f t="shared" si="3"/>
        <v>288</v>
      </c>
      <c r="N37" s="246"/>
      <c r="O37" s="282">
        <v>18</v>
      </c>
      <c r="P37" s="337" t="s">
        <v>171</v>
      </c>
      <c r="Q37" s="286" t="s">
        <v>194</v>
      </c>
      <c r="R37" s="337" t="s">
        <v>203</v>
      </c>
      <c r="S37" s="337">
        <v>5</v>
      </c>
      <c r="T37" s="335">
        <f t="shared" si="2"/>
        <v>180</v>
      </c>
      <c r="U37" s="246"/>
    </row>
    <row r="38" spans="1:21" ht="17" thickBot="1" x14ac:dyDescent="0.25">
      <c r="A38" s="439"/>
      <c r="B38" s="440"/>
      <c r="C38" s="441"/>
      <c r="D38" s="442"/>
      <c r="E38" s="442"/>
      <c r="F38" s="246"/>
      <c r="G38" s="246"/>
      <c r="H38" s="282">
        <v>8</v>
      </c>
      <c r="I38" s="337" t="s">
        <v>196</v>
      </c>
      <c r="J38" s="286" t="s">
        <v>159</v>
      </c>
      <c r="K38" s="337">
        <v>13</v>
      </c>
      <c r="L38" s="337">
        <v>5</v>
      </c>
      <c r="M38" s="286">
        <f t="shared" si="3"/>
        <v>180</v>
      </c>
      <c r="N38" s="246"/>
      <c r="O38" s="282">
        <v>19</v>
      </c>
      <c r="P38" s="337" t="s">
        <v>171</v>
      </c>
      <c r="Q38" s="286" t="s">
        <v>194</v>
      </c>
      <c r="R38" s="337" t="s">
        <v>174</v>
      </c>
      <c r="S38" s="337">
        <v>1</v>
      </c>
      <c r="T38" s="335">
        <f t="shared" si="2"/>
        <v>36</v>
      </c>
      <c r="U38" s="246"/>
    </row>
    <row r="39" spans="1:21" ht="34.5" customHeight="1" thickBot="1" x14ac:dyDescent="0.25">
      <c r="A39" s="422" t="s">
        <v>129</v>
      </c>
      <c r="B39" s="422" t="s">
        <v>1092</v>
      </c>
      <c r="C39" s="457" t="s">
        <v>1075</v>
      </c>
      <c r="D39" s="457" t="s">
        <v>1073</v>
      </c>
      <c r="E39" s="457" t="s">
        <v>1072</v>
      </c>
      <c r="F39" s="246"/>
      <c r="G39" s="246"/>
      <c r="H39" s="282">
        <v>9</v>
      </c>
      <c r="I39" s="337" t="s">
        <v>196</v>
      </c>
      <c r="J39" s="286" t="s">
        <v>159</v>
      </c>
      <c r="K39" s="337">
        <v>15</v>
      </c>
      <c r="L39" s="337">
        <v>12</v>
      </c>
      <c r="M39" s="286">
        <f t="shared" si="3"/>
        <v>432</v>
      </c>
      <c r="N39" s="246"/>
      <c r="O39" s="282">
        <v>20</v>
      </c>
      <c r="P39" s="337" t="s">
        <v>171</v>
      </c>
      <c r="Q39" s="286" t="s">
        <v>194</v>
      </c>
      <c r="R39" s="337" t="s">
        <v>199</v>
      </c>
      <c r="S39" s="337">
        <v>1</v>
      </c>
      <c r="T39" s="335">
        <f t="shared" si="2"/>
        <v>36</v>
      </c>
      <c r="U39" s="246"/>
    </row>
    <row r="40" spans="1:21" ht="15.75" customHeight="1" thickBot="1" x14ac:dyDescent="0.25">
      <c r="A40" s="458" t="s">
        <v>1074</v>
      </c>
      <c r="B40" s="458"/>
      <c r="C40" s="458"/>
      <c r="D40" s="459">
        <v>1600</v>
      </c>
      <c r="E40" s="459">
        <v>1100</v>
      </c>
      <c r="F40" s="246"/>
      <c r="G40" s="246"/>
      <c r="H40" s="282">
        <v>10</v>
      </c>
      <c r="I40" s="337" t="s">
        <v>196</v>
      </c>
      <c r="J40" s="286" t="s">
        <v>159</v>
      </c>
      <c r="K40" s="337" t="s">
        <v>112</v>
      </c>
      <c r="L40" s="337">
        <v>5</v>
      </c>
      <c r="M40" s="286">
        <f t="shared" si="3"/>
        <v>180</v>
      </c>
      <c r="N40" s="246"/>
      <c r="O40" s="282">
        <v>21</v>
      </c>
      <c r="P40" s="337" t="s">
        <v>171</v>
      </c>
      <c r="Q40" s="286" t="s">
        <v>194</v>
      </c>
      <c r="R40" s="337">
        <v>41</v>
      </c>
      <c r="S40" s="337">
        <v>3</v>
      </c>
      <c r="T40" s="335">
        <f t="shared" si="2"/>
        <v>108</v>
      </c>
      <c r="U40" s="246"/>
    </row>
    <row r="41" spans="1:21" ht="15.75" customHeight="1" thickBot="1" x14ac:dyDescent="0.25">
      <c r="A41" s="460" t="s">
        <v>1166</v>
      </c>
      <c r="B41" s="450" t="s">
        <v>1093</v>
      </c>
      <c r="C41" s="461">
        <f>L12</f>
        <v>8</v>
      </c>
      <c r="D41" s="462">
        <f>C41*D40</f>
        <v>12800</v>
      </c>
      <c r="E41" s="462">
        <f>C41*E40</f>
        <v>8800</v>
      </c>
      <c r="F41" s="246"/>
      <c r="G41" s="246"/>
      <c r="H41" s="282">
        <v>11</v>
      </c>
      <c r="I41" s="337" t="s">
        <v>196</v>
      </c>
      <c r="J41" s="286" t="s">
        <v>159</v>
      </c>
      <c r="K41" s="337">
        <v>19</v>
      </c>
      <c r="L41" s="337">
        <v>3</v>
      </c>
      <c r="M41" s="286">
        <f t="shared" si="3"/>
        <v>108</v>
      </c>
      <c r="N41" s="246"/>
      <c r="O41" s="282">
        <v>22</v>
      </c>
      <c r="P41" s="337" t="s">
        <v>171</v>
      </c>
      <c r="Q41" s="286" t="s">
        <v>194</v>
      </c>
      <c r="R41" s="337" t="s">
        <v>197</v>
      </c>
      <c r="S41" s="337">
        <v>5</v>
      </c>
      <c r="T41" s="335">
        <f t="shared" si="2"/>
        <v>180</v>
      </c>
      <c r="U41" s="246"/>
    </row>
    <row r="42" spans="1:21" ht="17" thickBot="1" x14ac:dyDescent="0.25">
      <c r="A42" s="463" t="s">
        <v>6</v>
      </c>
      <c r="B42" s="450"/>
      <c r="C42" s="464">
        <f>SUM(C40:C41)</f>
        <v>8</v>
      </c>
      <c r="D42" s="465">
        <f>SUM(D41)</f>
        <v>12800</v>
      </c>
      <c r="E42" s="465">
        <f>SUM(E41)</f>
        <v>8800</v>
      </c>
      <c r="F42" s="246"/>
      <c r="G42" s="246"/>
      <c r="H42" s="282">
        <v>12</v>
      </c>
      <c r="I42" s="337" t="s">
        <v>196</v>
      </c>
      <c r="J42" s="286" t="s">
        <v>159</v>
      </c>
      <c r="K42" s="337">
        <v>9</v>
      </c>
      <c r="L42" s="337">
        <v>10</v>
      </c>
      <c r="M42" s="286">
        <f t="shared" si="3"/>
        <v>360</v>
      </c>
      <c r="N42" s="246"/>
      <c r="O42" s="282">
        <v>23</v>
      </c>
      <c r="P42" s="337" t="s">
        <v>171</v>
      </c>
      <c r="Q42" s="286" t="s">
        <v>194</v>
      </c>
      <c r="R42" s="337" t="s">
        <v>161</v>
      </c>
      <c r="S42" s="337">
        <v>5</v>
      </c>
      <c r="T42" s="335">
        <f t="shared" si="2"/>
        <v>180</v>
      </c>
      <c r="U42" s="246"/>
    </row>
    <row r="43" spans="1:21" ht="18" customHeight="1" thickBot="1" x14ac:dyDescent="0.25">
      <c r="A43" s="246"/>
      <c r="B43" s="246"/>
      <c r="C43" s="246"/>
      <c r="D43" s="246"/>
      <c r="E43" s="246"/>
      <c r="F43" s="246"/>
      <c r="G43" s="246"/>
      <c r="H43" s="282">
        <v>13</v>
      </c>
      <c r="I43" s="337" t="s">
        <v>196</v>
      </c>
      <c r="J43" s="286" t="s">
        <v>207</v>
      </c>
      <c r="K43" s="337">
        <v>21</v>
      </c>
      <c r="L43" s="337">
        <v>9</v>
      </c>
      <c r="M43" s="286">
        <f t="shared" si="3"/>
        <v>324</v>
      </c>
      <c r="N43" s="246"/>
      <c r="O43" s="282">
        <v>24</v>
      </c>
      <c r="P43" s="337" t="s">
        <v>171</v>
      </c>
      <c r="Q43" s="286" t="s">
        <v>194</v>
      </c>
      <c r="R43" s="337">
        <v>45</v>
      </c>
      <c r="S43" s="337">
        <v>4</v>
      </c>
      <c r="T43" s="335">
        <f t="shared" si="2"/>
        <v>144</v>
      </c>
      <c r="U43" s="246"/>
    </row>
    <row r="44" spans="1:21" ht="17" thickBot="1" x14ac:dyDescent="0.25">
      <c r="A44" s="443"/>
      <c r="B44" s="443"/>
      <c r="C44" s="443"/>
      <c r="D44" s="443"/>
      <c r="E44" s="443"/>
      <c r="F44" s="246"/>
      <c r="G44" s="246"/>
      <c r="H44" s="282">
        <v>14</v>
      </c>
      <c r="I44" s="337" t="s">
        <v>196</v>
      </c>
      <c r="J44" s="286" t="s">
        <v>205</v>
      </c>
      <c r="K44" s="337" t="s">
        <v>206</v>
      </c>
      <c r="L44" s="337">
        <v>8</v>
      </c>
      <c r="M44" s="286">
        <f t="shared" si="3"/>
        <v>288</v>
      </c>
      <c r="N44" s="246"/>
      <c r="O44" s="282">
        <v>25</v>
      </c>
      <c r="P44" s="337" t="s">
        <v>171</v>
      </c>
      <c r="Q44" s="286" t="s">
        <v>187</v>
      </c>
      <c r="R44" s="337" t="s">
        <v>193</v>
      </c>
      <c r="S44" s="337">
        <v>5</v>
      </c>
      <c r="T44" s="335">
        <f t="shared" si="2"/>
        <v>180</v>
      </c>
      <c r="U44" s="246"/>
    </row>
    <row r="45" spans="1:21" ht="15.75" customHeight="1" thickBot="1" x14ac:dyDescent="0.25">
      <c r="A45" s="463" t="s">
        <v>1139</v>
      </c>
      <c r="B45" s="466">
        <f>C31+C37+C49+C42</f>
        <v>785</v>
      </c>
      <c r="C45" s="246"/>
      <c r="D45" s="443"/>
      <c r="E45" s="443"/>
      <c r="F45" s="246"/>
      <c r="G45" s="246"/>
      <c r="H45" s="282">
        <v>15</v>
      </c>
      <c r="I45" s="337" t="s">
        <v>196</v>
      </c>
      <c r="J45" s="286" t="s">
        <v>205</v>
      </c>
      <c r="K45" s="337">
        <v>9</v>
      </c>
      <c r="L45" s="337">
        <v>3</v>
      </c>
      <c r="M45" s="286">
        <f t="shared" si="3"/>
        <v>108</v>
      </c>
      <c r="N45" s="246"/>
      <c r="O45" s="282">
        <v>26</v>
      </c>
      <c r="P45" s="337" t="s">
        <v>171</v>
      </c>
      <c r="Q45" s="286" t="s">
        <v>187</v>
      </c>
      <c r="R45" s="337">
        <v>38</v>
      </c>
      <c r="S45" s="337">
        <v>5</v>
      </c>
      <c r="T45" s="335">
        <f t="shared" si="2"/>
        <v>180</v>
      </c>
      <c r="U45" s="246"/>
    </row>
    <row r="46" spans="1:21" ht="15.75" customHeight="1" thickBot="1" x14ac:dyDescent="0.25">
      <c r="A46" s="443"/>
      <c r="B46" s="443"/>
      <c r="C46" s="443"/>
      <c r="D46" s="443"/>
      <c r="E46" s="443"/>
      <c r="F46" s="246"/>
      <c r="G46" s="246"/>
      <c r="H46" s="282">
        <v>16</v>
      </c>
      <c r="I46" s="337" t="s">
        <v>196</v>
      </c>
      <c r="J46" s="286" t="s">
        <v>202</v>
      </c>
      <c r="K46" s="337" t="s">
        <v>179</v>
      </c>
      <c r="L46" s="337">
        <v>6</v>
      </c>
      <c r="M46" s="286">
        <f t="shared" si="3"/>
        <v>216</v>
      </c>
      <c r="N46" s="246"/>
      <c r="O46" s="282">
        <v>27</v>
      </c>
      <c r="P46" s="337" t="s">
        <v>171</v>
      </c>
      <c r="Q46" s="286" t="s">
        <v>187</v>
      </c>
      <c r="R46" s="337">
        <v>42</v>
      </c>
      <c r="S46" s="337">
        <v>2</v>
      </c>
      <c r="T46" s="335">
        <f t="shared" si="2"/>
        <v>72</v>
      </c>
      <c r="U46" s="246"/>
    </row>
    <row r="47" spans="1:21" ht="17" thickBot="1" x14ac:dyDescent="0.25">
      <c r="A47" s="327" t="s">
        <v>1056</v>
      </c>
      <c r="B47" s="327"/>
      <c r="C47" s="327"/>
      <c r="D47" s="246"/>
      <c r="E47" s="443"/>
      <c r="F47" s="246"/>
      <c r="G47" s="246"/>
      <c r="H47" s="282">
        <v>17</v>
      </c>
      <c r="I47" s="337" t="s">
        <v>196</v>
      </c>
      <c r="J47" s="286" t="s">
        <v>202</v>
      </c>
      <c r="K47" s="337">
        <v>20</v>
      </c>
      <c r="L47" s="337">
        <v>3</v>
      </c>
      <c r="M47" s="286">
        <f t="shared" si="3"/>
        <v>108</v>
      </c>
      <c r="N47" s="246"/>
      <c r="O47" s="282">
        <v>28</v>
      </c>
      <c r="P47" s="337" t="s">
        <v>171</v>
      </c>
      <c r="Q47" s="286" t="s">
        <v>187</v>
      </c>
      <c r="R47" s="337">
        <v>46</v>
      </c>
      <c r="S47" s="337">
        <v>3</v>
      </c>
      <c r="T47" s="335">
        <f t="shared" si="2"/>
        <v>108</v>
      </c>
      <c r="U47" s="246"/>
    </row>
    <row r="48" spans="1:21" ht="15.75" customHeight="1" thickBot="1" x14ac:dyDescent="0.25">
      <c r="A48" s="443"/>
      <c r="B48" s="443"/>
      <c r="C48" s="443"/>
      <c r="D48" s="443"/>
      <c r="E48" s="443"/>
      <c r="F48" s="246"/>
      <c r="G48" s="246"/>
      <c r="H48" s="282">
        <v>18</v>
      </c>
      <c r="I48" s="337" t="s">
        <v>196</v>
      </c>
      <c r="J48" s="286" t="s">
        <v>202</v>
      </c>
      <c r="K48" s="337" t="s">
        <v>201</v>
      </c>
      <c r="L48" s="337">
        <v>12</v>
      </c>
      <c r="M48" s="286">
        <f t="shared" si="3"/>
        <v>432</v>
      </c>
      <c r="N48" s="246"/>
      <c r="O48" s="282">
        <v>29</v>
      </c>
      <c r="P48" s="337" t="s">
        <v>171</v>
      </c>
      <c r="Q48" s="286" t="s">
        <v>187</v>
      </c>
      <c r="R48" s="337">
        <v>50</v>
      </c>
      <c r="S48" s="337">
        <v>4</v>
      </c>
      <c r="T48" s="335">
        <f t="shared" si="2"/>
        <v>144</v>
      </c>
      <c r="U48" s="246"/>
    </row>
    <row r="49" spans="1:21" ht="17" thickBot="1" x14ac:dyDescent="0.25">
      <c r="A49" s="443"/>
      <c r="B49" s="443"/>
      <c r="C49" s="443"/>
      <c r="D49" s="443"/>
      <c r="E49" s="443"/>
      <c r="F49" s="246"/>
      <c r="G49" s="246"/>
      <c r="H49" s="282">
        <v>19</v>
      </c>
      <c r="I49" s="337" t="s">
        <v>196</v>
      </c>
      <c r="J49" s="286" t="s">
        <v>184</v>
      </c>
      <c r="K49" s="474" t="s">
        <v>200</v>
      </c>
      <c r="L49" s="337">
        <v>8</v>
      </c>
      <c r="M49" s="286">
        <f t="shared" si="3"/>
        <v>288</v>
      </c>
      <c r="N49" s="246"/>
      <c r="O49" s="282">
        <v>30</v>
      </c>
      <c r="P49" s="337" t="s">
        <v>171</v>
      </c>
      <c r="Q49" s="286" t="s">
        <v>187</v>
      </c>
      <c r="R49" s="337">
        <v>54</v>
      </c>
      <c r="S49" s="337">
        <v>3</v>
      </c>
      <c r="T49" s="335">
        <f t="shared" si="2"/>
        <v>108</v>
      </c>
      <c r="U49" s="246"/>
    </row>
    <row r="50" spans="1:21" ht="18" customHeight="1" thickBot="1" x14ac:dyDescent="0.25">
      <c r="A50" s="443"/>
      <c r="B50" s="443"/>
      <c r="C50" s="443"/>
      <c r="D50" s="443"/>
      <c r="E50" s="443"/>
      <c r="F50" s="246"/>
      <c r="G50" s="246"/>
      <c r="H50" s="282">
        <v>20</v>
      </c>
      <c r="I50" s="337" t="s">
        <v>196</v>
      </c>
      <c r="J50" s="286" t="s">
        <v>184</v>
      </c>
      <c r="K50" s="337" t="s">
        <v>198</v>
      </c>
      <c r="L50" s="337">
        <v>7</v>
      </c>
      <c r="M50" s="286">
        <f t="shared" si="3"/>
        <v>252</v>
      </c>
      <c r="N50" s="246"/>
      <c r="O50" s="282">
        <v>31</v>
      </c>
      <c r="P50" s="337" t="s">
        <v>171</v>
      </c>
      <c r="Q50" s="286" t="s">
        <v>187</v>
      </c>
      <c r="R50" s="337" t="s">
        <v>157</v>
      </c>
      <c r="S50" s="337">
        <v>4</v>
      </c>
      <c r="T50" s="335">
        <f t="shared" si="2"/>
        <v>144</v>
      </c>
      <c r="U50" s="246"/>
    </row>
    <row r="51" spans="1:21" ht="15.75" customHeight="1" thickBot="1" x14ac:dyDescent="0.25">
      <c r="A51" s="439"/>
      <c r="B51" s="439"/>
      <c r="C51" s="439"/>
      <c r="D51" s="439"/>
      <c r="E51" s="439"/>
      <c r="F51" s="443"/>
      <c r="G51" s="246"/>
      <c r="H51" s="282">
        <v>21</v>
      </c>
      <c r="I51" s="337" t="s">
        <v>196</v>
      </c>
      <c r="J51" s="286" t="s">
        <v>184</v>
      </c>
      <c r="K51" s="337" t="s">
        <v>92</v>
      </c>
      <c r="L51" s="337">
        <v>9</v>
      </c>
      <c r="M51" s="286">
        <f t="shared" si="3"/>
        <v>324</v>
      </c>
      <c r="N51" s="246"/>
      <c r="O51" s="282">
        <v>32</v>
      </c>
      <c r="P51" s="337" t="s">
        <v>171</v>
      </c>
      <c r="Q51" s="286" t="s">
        <v>185</v>
      </c>
      <c r="R51" s="337">
        <v>3</v>
      </c>
      <c r="S51" s="337">
        <v>8</v>
      </c>
      <c r="T51" s="335">
        <f t="shared" si="2"/>
        <v>288</v>
      </c>
      <c r="U51" s="246"/>
    </row>
    <row r="52" spans="1:21" ht="17" thickBot="1" x14ac:dyDescent="0.25">
      <c r="A52" s="246"/>
      <c r="B52" s="246"/>
      <c r="C52" s="246"/>
      <c r="D52" s="246"/>
      <c r="E52" s="246"/>
      <c r="F52" s="439"/>
      <c r="G52" s="246"/>
      <c r="H52" s="282">
        <v>22</v>
      </c>
      <c r="I52" s="337" t="s">
        <v>196</v>
      </c>
      <c r="J52" s="286" t="s">
        <v>184</v>
      </c>
      <c r="K52" s="337" t="s">
        <v>195</v>
      </c>
      <c r="L52" s="337">
        <v>14</v>
      </c>
      <c r="M52" s="286">
        <f t="shared" si="3"/>
        <v>504</v>
      </c>
      <c r="N52" s="246"/>
      <c r="O52" s="282">
        <v>33</v>
      </c>
      <c r="P52" s="337" t="s">
        <v>171</v>
      </c>
      <c r="Q52" s="286" t="s">
        <v>182</v>
      </c>
      <c r="R52" s="337">
        <v>219</v>
      </c>
      <c r="S52" s="337">
        <v>4</v>
      </c>
      <c r="T52" s="335">
        <f t="shared" si="2"/>
        <v>144</v>
      </c>
      <c r="U52" s="246"/>
    </row>
    <row r="53" spans="1:21" ht="17" thickBot="1" x14ac:dyDescent="0.25">
      <c r="A53" s="246"/>
      <c r="B53" s="246"/>
      <c r="C53" s="246"/>
      <c r="D53" s="246"/>
      <c r="E53" s="442"/>
      <c r="F53" s="246"/>
      <c r="G53" s="246"/>
      <c r="H53" s="282"/>
      <c r="I53" s="335"/>
      <c r="J53" s="335"/>
      <c r="K53" s="335"/>
      <c r="L53" s="473">
        <f>SUM(L31:L52)</f>
        <v>209</v>
      </c>
      <c r="M53" s="473">
        <f>SUM(M31:M52)</f>
        <v>7524</v>
      </c>
      <c r="N53" s="246"/>
      <c r="O53" s="282">
        <v>34</v>
      </c>
      <c r="P53" s="337" t="s">
        <v>171</v>
      </c>
      <c r="Q53" s="286" t="s">
        <v>182</v>
      </c>
      <c r="R53" s="337">
        <v>221</v>
      </c>
      <c r="S53" s="337">
        <v>6</v>
      </c>
      <c r="T53" s="335">
        <f t="shared" si="2"/>
        <v>216</v>
      </c>
      <c r="U53" s="246"/>
    </row>
    <row r="54" spans="1:21" ht="17" thickBot="1" x14ac:dyDescent="0.25">
      <c r="A54" s="246"/>
      <c r="B54" s="246"/>
      <c r="C54" s="246"/>
      <c r="D54" s="246"/>
      <c r="E54" s="442"/>
      <c r="F54" s="246"/>
      <c r="G54" s="246"/>
      <c r="H54" s="444"/>
      <c r="I54" s="445"/>
      <c r="J54" s="445"/>
      <c r="K54" s="445"/>
      <c r="L54" s="446"/>
      <c r="M54" s="446"/>
      <c r="N54" s="246"/>
      <c r="O54" s="282">
        <v>35</v>
      </c>
      <c r="P54" s="337" t="s">
        <v>171</v>
      </c>
      <c r="Q54" s="286" t="s">
        <v>173</v>
      </c>
      <c r="R54" s="337" t="s">
        <v>1186</v>
      </c>
      <c r="S54" s="337">
        <v>2</v>
      </c>
      <c r="T54" s="335">
        <f t="shared" ref="T54" si="4">S54*36</f>
        <v>72</v>
      </c>
      <c r="U54" s="246"/>
    </row>
    <row r="55" spans="1:21" ht="17" thickBot="1" x14ac:dyDescent="0.25">
      <c r="A55" s="246"/>
      <c r="B55" s="246"/>
      <c r="C55" s="246"/>
      <c r="D55" s="246"/>
      <c r="E55" s="246"/>
      <c r="F55" s="442"/>
      <c r="G55" s="246"/>
      <c r="H55" s="281" t="s">
        <v>42</v>
      </c>
      <c r="I55" s="281" t="s">
        <v>41</v>
      </c>
      <c r="J55" s="281" t="s">
        <v>40</v>
      </c>
      <c r="K55" s="281" t="s">
        <v>39</v>
      </c>
      <c r="L55" s="281" t="s">
        <v>23</v>
      </c>
      <c r="M55" s="281" t="s">
        <v>38</v>
      </c>
      <c r="N55" s="246"/>
      <c r="O55" s="282">
        <v>36</v>
      </c>
      <c r="P55" s="337" t="s">
        <v>171</v>
      </c>
      <c r="Q55" s="286" t="s">
        <v>173</v>
      </c>
      <c r="R55" s="337">
        <v>13</v>
      </c>
      <c r="S55" s="337">
        <v>3</v>
      </c>
      <c r="T55" s="335">
        <f t="shared" si="2"/>
        <v>108</v>
      </c>
      <c r="U55" s="246"/>
    </row>
    <row r="56" spans="1:21" ht="17" thickBot="1" x14ac:dyDescent="0.25">
      <c r="A56" s="246"/>
      <c r="B56" s="246"/>
      <c r="C56" s="246"/>
      <c r="D56" s="246"/>
      <c r="E56" s="246"/>
      <c r="F56" s="246"/>
      <c r="G56" s="246"/>
      <c r="H56" s="282">
        <v>1</v>
      </c>
      <c r="I56" s="337" t="s">
        <v>160</v>
      </c>
      <c r="J56" s="286" t="s">
        <v>184</v>
      </c>
      <c r="K56" s="337" t="s">
        <v>192</v>
      </c>
      <c r="L56" s="337">
        <v>15</v>
      </c>
      <c r="M56" s="335">
        <f>L56*36</f>
        <v>540</v>
      </c>
      <c r="N56" s="246"/>
      <c r="O56" s="282">
        <v>37</v>
      </c>
      <c r="P56" s="337" t="s">
        <v>171</v>
      </c>
      <c r="Q56" s="286" t="s">
        <v>173</v>
      </c>
      <c r="R56" s="337" t="s">
        <v>179</v>
      </c>
      <c r="S56" s="337">
        <v>3</v>
      </c>
      <c r="T56" s="335">
        <f t="shared" si="2"/>
        <v>108</v>
      </c>
      <c r="U56" s="246"/>
    </row>
    <row r="57" spans="1:21" ht="14.25" customHeight="1" thickBot="1" x14ac:dyDescent="0.25">
      <c r="A57" s="246"/>
      <c r="B57" s="246"/>
      <c r="C57" s="246"/>
      <c r="D57" s="246"/>
      <c r="E57" s="246"/>
      <c r="F57" s="246"/>
      <c r="G57" s="246"/>
      <c r="H57" s="282">
        <v>2</v>
      </c>
      <c r="I57" s="337" t="s">
        <v>160</v>
      </c>
      <c r="J57" s="286" t="s">
        <v>184</v>
      </c>
      <c r="K57" s="337" t="s">
        <v>191</v>
      </c>
      <c r="L57" s="337">
        <v>3</v>
      </c>
      <c r="M57" s="335">
        <f t="shared" ref="M57:M78" si="5">L57*36</f>
        <v>108</v>
      </c>
      <c r="N57" s="246"/>
      <c r="O57" s="282">
        <v>38</v>
      </c>
      <c r="P57" s="337" t="s">
        <v>171</v>
      </c>
      <c r="Q57" s="286" t="s">
        <v>173</v>
      </c>
      <c r="R57" s="337" t="s">
        <v>177</v>
      </c>
      <c r="S57" s="337">
        <v>2</v>
      </c>
      <c r="T57" s="335">
        <f t="shared" si="2"/>
        <v>72</v>
      </c>
      <c r="U57" s="246"/>
    </row>
    <row r="58" spans="1:21" ht="15.75" customHeight="1" thickBot="1" x14ac:dyDescent="0.25">
      <c r="A58" s="246"/>
      <c r="B58" s="246"/>
      <c r="C58" s="246"/>
      <c r="D58" s="246"/>
      <c r="E58" s="246"/>
      <c r="F58" s="246"/>
      <c r="G58" s="246"/>
      <c r="H58" s="282">
        <v>3</v>
      </c>
      <c r="I58" s="337" t="s">
        <v>160</v>
      </c>
      <c r="J58" s="286" t="s">
        <v>184</v>
      </c>
      <c r="K58" s="337" t="s">
        <v>190</v>
      </c>
      <c r="L58" s="337">
        <v>2</v>
      </c>
      <c r="M58" s="335">
        <f t="shared" si="5"/>
        <v>72</v>
      </c>
      <c r="N58" s="246"/>
      <c r="O58" s="282">
        <v>39</v>
      </c>
      <c r="P58" s="337" t="s">
        <v>171</v>
      </c>
      <c r="Q58" s="286" t="s">
        <v>173</v>
      </c>
      <c r="R58" s="337">
        <v>24</v>
      </c>
      <c r="S58" s="337">
        <v>3</v>
      </c>
      <c r="T58" s="335">
        <f t="shared" si="2"/>
        <v>108</v>
      </c>
      <c r="U58" s="246"/>
    </row>
    <row r="59" spans="1:21" ht="17" thickBot="1" x14ac:dyDescent="0.25">
      <c r="A59" s="246"/>
      <c r="B59" s="246"/>
      <c r="C59" s="246"/>
      <c r="D59" s="246"/>
      <c r="E59" s="246"/>
      <c r="F59" s="246"/>
      <c r="G59" s="246"/>
      <c r="H59" s="282">
        <v>4</v>
      </c>
      <c r="I59" s="337" t="s">
        <v>160</v>
      </c>
      <c r="J59" s="286" t="s">
        <v>184</v>
      </c>
      <c r="K59" s="337" t="s">
        <v>189</v>
      </c>
      <c r="L59" s="337">
        <v>5</v>
      </c>
      <c r="M59" s="335">
        <f t="shared" si="5"/>
        <v>180</v>
      </c>
      <c r="N59" s="246"/>
      <c r="O59" s="282">
        <v>40</v>
      </c>
      <c r="P59" s="337" t="s">
        <v>171</v>
      </c>
      <c r="Q59" s="286" t="s">
        <v>173</v>
      </c>
      <c r="R59" s="337">
        <v>27</v>
      </c>
      <c r="S59" s="337">
        <v>4</v>
      </c>
      <c r="T59" s="335">
        <f t="shared" si="2"/>
        <v>144</v>
      </c>
      <c r="U59" s="246"/>
    </row>
    <row r="60" spans="1:21" ht="18" customHeight="1" thickBot="1" x14ac:dyDescent="0.25">
      <c r="A60" s="246"/>
      <c r="B60" s="246"/>
      <c r="C60" s="246"/>
      <c r="D60" s="246"/>
      <c r="E60" s="246"/>
      <c r="F60" s="246"/>
      <c r="G60" s="246"/>
      <c r="H60" s="282">
        <v>5</v>
      </c>
      <c r="I60" s="337" t="s">
        <v>160</v>
      </c>
      <c r="J60" s="286" t="s">
        <v>184</v>
      </c>
      <c r="K60" s="337" t="s">
        <v>188</v>
      </c>
      <c r="L60" s="337">
        <v>12</v>
      </c>
      <c r="M60" s="335">
        <f t="shared" si="5"/>
        <v>432</v>
      </c>
      <c r="N60" s="246"/>
      <c r="O60" s="282">
        <v>41</v>
      </c>
      <c r="P60" s="337" t="s">
        <v>171</v>
      </c>
      <c r="Q60" s="286" t="s">
        <v>173</v>
      </c>
      <c r="R60" s="337">
        <v>3</v>
      </c>
      <c r="S60" s="337">
        <v>4</v>
      </c>
      <c r="T60" s="335">
        <f t="shared" si="2"/>
        <v>144</v>
      </c>
      <c r="U60" s="246"/>
    </row>
    <row r="61" spans="1:21" ht="16.5" customHeight="1" thickBot="1" x14ac:dyDescent="0.25">
      <c r="A61" s="246"/>
      <c r="B61" s="246"/>
      <c r="C61" s="246"/>
      <c r="D61" s="246"/>
      <c r="E61" s="246"/>
      <c r="F61" s="246"/>
      <c r="G61" s="246"/>
      <c r="H61" s="282">
        <v>6</v>
      </c>
      <c r="I61" s="337" t="s">
        <v>160</v>
      </c>
      <c r="J61" s="286" t="s">
        <v>184</v>
      </c>
      <c r="K61" s="337" t="s">
        <v>186</v>
      </c>
      <c r="L61" s="337">
        <v>3</v>
      </c>
      <c r="M61" s="335">
        <f t="shared" si="5"/>
        <v>108</v>
      </c>
      <c r="N61" s="246"/>
      <c r="O61" s="282">
        <v>42</v>
      </c>
      <c r="P61" s="337" t="s">
        <v>171</v>
      </c>
      <c r="Q61" s="286" t="s">
        <v>173</v>
      </c>
      <c r="R61" s="337">
        <v>33</v>
      </c>
      <c r="S61" s="337">
        <v>2</v>
      </c>
      <c r="T61" s="335">
        <f t="shared" si="2"/>
        <v>72</v>
      </c>
      <c r="U61" s="246"/>
    </row>
    <row r="62" spans="1:21" ht="17" thickBot="1" x14ac:dyDescent="0.25">
      <c r="A62" s="246"/>
      <c r="B62" s="246"/>
      <c r="C62" s="246"/>
      <c r="D62" s="246"/>
      <c r="E62" s="246"/>
      <c r="F62" s="246"/>
      <c r="G62" s="246"/>
      <c r="H62" s="282">
        <v>7</v>
      </c>
      <c r="I62" s="337" t="s">
        <v>160</v>
      </c>
      <c r="J62" s="286" t="s">
        <v>184</v>
      </c>
      <c r="K62" s="337" t="s">
        <v>142</v>
      </c>
      <c r="L62" s="337">
        <v>14</v>
      </c>
      <c r="M62" s="335">
        <f t="shared" si="5"/>
        <v>504</v>
      </c>
      <c r="N62" s="246"/>
      <c r="O62" s="282">
        <v>43</v>
      </c>
      <c r="P62" s="337" t="s">
        <v>171</v>
      </c>
      <c r="Q62" s="286" t="s">
        <v>170</v>
      </c>
      <c r="R62" s="337">
        <v>115</v>
      </c>
      <c r="S62" s="337">
        <v>3</v>
      </c>
      <c r="T62" s="335">
        <f t="shared" si="2"/>
        <v>108</v>
      </c>
      <c r="U62" s="246"/>
    </row>
    <row r="63" spans="1:21" ht="18.75" customHeight="1" thickBot="1" x14ac:dyDescent="0.25">
      <c r="A63" s="246"/>
      <c r="B63" s="246"/>
      <c r="C63" s="246"/>
      <c r="D63" s="246"/>
      <c r="E63" s="246"/>
      <c r="F63" s="246"/>
      <c r="G63" s="246"/>
      <c r="H63" s="282">
        <v>8</v>
      </c>
      <c r="I63" s="337" t="s">
        <v>160</v>
      </c>
      <c r="J63" s="286" t="s">
        <v>159</v>
      </c>
      <c r="K63" s="337" t="s">
        <v>183</v>
      </c>
      <c r="L63" s="337">
        <v>11</v>
      </c>
      <c r="M63" s="335">
        <f t="shared" si="5"/>
        <v>396</v>
      </c>
      <c r="N63" s="246"/>
      <c r="O63" s="282"/>
      <c r="P63" s="282"/>
      <c r="Q63" s="282"/>
      <c r="R63" s="282"/>
      <c r="S63" s="338">
        <f>SUM(S20:S62)</f>
        <v>186</v>
      </c>
      <c r="T63" s="338">
        <f>SUM(T20:T62)</f>
        <v>6696</v>
      </c>
      <c r="U63" s="246"/>
    </row>
    <row r="64" spans="1:21" ht="17.25" customHeight="1" thickBot="1" x14ac:dyDescent="0.25">
      <c r="A64" s="246"/>
      <c r="B64" s="246"/>
      <c r="C64" s="246"/>
      <c r="D64" s="246"/>
      <c r="E64" s="246"/>
      <c r="F64" s="246"/>
      <c r="G64" s="246"/>
      <c r="H64" s="282">
        <v>9</v>
      </c>
      <c r="I64" s="337" t="s">
        <v>160</v>
      </c>
      <c r="J64" s="286" t="s">
        <v>159</v>
      </c>
      <c r="K64" s="337" t="s">
        <v>180</v>
      </c>
      <c r="L64" s="337">
        <v>2</v>
      </c>
      <c r="M64" s="335">
        <f t="shared" si="5"/>
        <v>72</v>
      </c>
      <c r="N64" s="246"/>
      <c r="O64" s="247"/>
      <c r="P64" s="247"/>
      <c r="Q64" s="247"/>
      <c r="R64" s="247"/>
      <c r="S64" s="247"/>
      <c r="T64" s="247"/>
      <c r="U64" s="246"/>
    </row>
    <row r="65" spans="1:21" ht="17" thickBot="1" x14ac:dyDescent="0.25">
      <c r="A65" s="246"/>
      <c r="B65" s="246"/>
      <c r="C65" s="246"/>
      <c r="D65" s="246"/>
      <c r="E65" s="246"/>
      <c r="F65" s="246"/>
      <c r="G65" s="246"/>
      <c r="H65" s="282">
        <v>10</v>
      </c>
      <c r="I65" s="337" t="s">
        <v>160</v>
      </c>
      <c r="J65" s="286" t="s">
        <v>159</v>
      </c>
      <c r="K65" s="337" t="s">
        <v>178</v>
      </c>
      <c r="L65" s="337">
        <v>2</v>
      </c>
      <c r="M65" s="335">
        <f t="shared" si="5"/>
        <v>72</v>
      </c>
      <c r="N65" s="246"/>
      <c r="O65" s="247"/>
      <c r="P65" s="247"/>
      <c r="Q65" s="247"/>
      <c r="R65" s="247"/>
      <c r="S65" s="247"/>
      <c r="T65" s="247"/>
      <c r="U65" s="246"/>
    </row>
    <row r="66" spans="1:21" ht="17" thickBot="1" x14ac:dyDescent="0.25">
      <c r="A66" s="246"/>
      <c r="B66" s="246"/>
      <c r="C66" s="246"/>
      <c r="D66" s="246"/>
      <c r="E66" s="246"/>
      <c r="F66" s="246"/>
      <c r="G66" s="246"/>
      <c r="H66" s="282">
        <v>11</v>
      </c>
      <c r="I66" s="337" t="s">
        <v>160</v>
      </c>
      <c r="J66" s="286" t="s">
        <v>159</v>
      </c>
      <c r="K66" s="337" t="s">
        <v>176</v>
      </c>
      <c r="L66" s="337">
        <v>2</v>
      </c>
      <c r="M66" s="335">
        <f t="shared" si="5"/>
        <v>72</v>
      </c>
      <c r="N66" s="246"/>
      <c r="O66" s="247"/>
      <c r="P66" s="247"/>
      <c r="Q66" s="247"/>
      <c r="R66" s="247"/>
      <c r="S66" s="247"/>
      <c r="T66" s="247"/>
      <c r="U66" s="246"/>
    </row>
    <row r="67" spans="1:21" ht="17" thickBot="1" x14ac:dyDescent="0.25">
      <c r="A67" s="246"/>
      <c r="B67" s="246"/>
      <c r="C67" s="246"/>
      <c r="D67" s="246"/>
      <c r="E67" s="246"/>
      <c r="F67" s="246"/>
      <c r="G67" s="246"/>
      <c r="H67" s="282">
        <v>12</v>
      </c>
      <c r="I67" s="337" t="s">
        <v>160</v>
      </c>
      <c r="J67" s="286" t="s">
        <v>159</v>
      </c>
      <c r="K67" s="337" t="s">
        <v>88</v>
      </c>
      <c r="L67" s="337">
        <v>7</v>
      </c>
      <c r="M67" s="335">
        <f t="shared" si="5"/>
        <v>252</v>
      </c>
      <c r="N67" s="246"/>
      <c r="O67" s="247"/>
      <c r="P67" s="247"/>
      <c r="Q67" s="247"/>
      <c r="R67" s="247"/>
      <c r="S67" s="247"/>
      <c r="T67" s="247"/>
      <c r="U67" s="246"/>
    </row>
    <row r="68" spans="1:21" ht="17" thickBot="1" x14ac:dyDescent="0.25">
      <c r="A68" s="246"/>
      <c r="B68" s="246"/>
      <c r="C68" s="246"/>
      <c r="D68" s="246"/>
      <c r="E68" s="246"/>
      <c r="F68" s="246"/>
      <c r="G68" s="246"/>
      <c r="H68" s="282">
        <v>13</v>
      </c>
      <c r="I68" s="337" t="s">
        <v>160</v>
      </c>
      <c r="J68" s="286" t="s">
        <v>159</v>
      </c>
      <c r="K68" s="337" t="s">
        <v>175</v>
      </c>
      <c r="L68" s="337">
        <v>7</v>
      </c>
      <c r="M68" s="335">
        <f t="shared" si="5"/>
        <v>252</v>
      </c>
      <c r="N68" s="246"/>
      <c r="O68" s="247"/>
      <c r="P68" s="247"/>
      <c r="Q68" s="247"/>
      <c r="R68" s="247"/>
      <c r="S68" s="247"/>
      <c r="T68" s="247"/>
      <c r="U68" s="246"/>
    </row>
    <row r="69" spans="1:21" ht="17" thickBot="1" x14ac:dyDescent="0.25">
      <c r="A69" s="246"/>
      <c r="B69" s="246"/>
      <c r="C69" s="246"/>
      <c r="D69" s="246"/>
      <c r="E69" s="246"/>
      <c r="F69" s="246"/>
      <c r="G69" s="246"/>
      <c r="H69" s="282">
        <v>14</v>
      </c>
      <c r="I69" s="337" t="s">
        <v>160</v>
      </c>
      <c r="J69" s="286" t="s">
        <v>159</v>
      </c>
      <c r="K69" s="337" t="s">
        <v>174</v>
      </c>
      <c r="L69" s="337">
        <v>4</v>
      </c>
      <c r="M69" s="335">
        <f t="shared" si="5"/>
        <v>144</v>
      </c>
      <c r="N69" s="246"/>
      <c r="O69" s="247"/>
      <c r="P69" s="247"/>
      <c r="Q69" s="247"/>
      <c r="R69" s="247"/>
      <c r="S69" s="247"/>
      <c r="T69" s="247"/>
      <c r="U69" s="246"/>
    </row>
    <row r="70" spans="1:21" ht="17" thickBot="1" x14ac:dyDescent="0.25">
      <c r="A70" s="246"/>
      <c r="B70" s="246"/>
      <c r="C70" s="246"/>
      <c r="D70" s="246"/>
      <c r="E70" s="246"/>
      <c r="F70" s="246"/>
      <c r="G70" s="246"/>
      <c r="H70" s="282">
        <v>15</v>
      </c>
      <c r="I70" s="337" t="s">
        <v>160</v>
      </c>
      <c r="J70" s="286" t="s">
        <v>159</v>
      </c>
      <c r="K70" s="337" t="s">
        <v>154</v>
      </c>
      <c r="L70" s="337">
        <v>10</v>
      </c>
      <c r="M70" s="335">
        <f t="shared" si="5"/>
        <v>360</v>
      </c>
      <c r="N70" s="246"/>
      <c r="O70" s="247"/>
      <c r="P70" s="247"/>
      <c r="Q70" s="247"/>
      <c r="R70" s="247"/>
      <c r="S70" s="247"/>
      <c r="T70" s="247"/>
      <c r="U70" s="246"/>
    </row>
    <row r="71" spans="1:21" ht="17" thickBot="1" x14ac:dyDescent="0.25">
      <c r="A71" s="246"/>
      <c r="B71" s="246"/>
      <c r="C71" s="246"/>
      <c r="D71" s="246"/>
      <c r="E71" s="246"/>
      <c r="F71" s="246"/>
      <c r="G71" s="246"/>
      <c r="H71" s="282">
        <v>16</v>
      </c>
      <c r="I71" s="337" t="s">
        <v>160</v>
      </c>
      <c r="J71" s="286" t="s">
        <v>159</v>
      </c>
      <c r="K71" s="337" t="s">
        <v>172</v>
      </c>
      <c r="L71" s="337">
        <v>15</v>
      </c>
      <c r="M71" s="335">
        <f t="shared" si="5"/>
        <v>540</v>
      </c>
      <c r="N71" s="246"/>
      <c r="O71" s="247"/>
      <c r="P71" s="247"/>
      <c r="Q71" s="247"/>
      <c r="R71" s="247"/>
      <c r="S71" s="247"/>
      <c r="T71" s="247"/>
      <c r="U71" s="246"/>
    </row>
    <row r="72" spans="1:21" ht="17" thickBot="1" x14ac:dyDescent="0.25">
      <c r="A72" s="246"/>
      <c r="B72" s="246"/>
      <c r="C72" s="246"/>
      <c r="D72" s="246"/>
      <c r="E72" s="246"/>
      <c r="F72" s="246"/>
      <c r="G72" s="246"/>
      <c r="H72" s="282">
        <v>17</v>
      </c>
      <c r="I72" s="337" t="s">
        <v>160</v>
      </c>
      <c r="J72" s="286" t="s">
        <v>164</v>
      </c>
      <c r="K72" s="337" t="s">
        <v>168</v>
      </c>
      <c r="L72" s="337">
        <v>16</v>
      </c>
      <c r="M72" s="335">
        <f t="shared" si="5"/>
        <v>576</v>
      </c>
      <c r="N72" s="246"/>
      <c r="O72" s="247"/>
      <c r="P72" s="247"/>
      <c r="Q72" s="247"/>
      <c r="R72" s="247"/>
      <c r="S72" s="247"/>
      <c r="T72" s="247"/>
      <c r="U72" s="246"/>
    </row>
    <row r="73" spans="1:21" ht="17" thickBot="1" x14ac:dyDescent="0.25">
      <c r="A73" s="246"/>
      <c r="B73" s="246"/>
      <c r="C73" s="246"/>
      <c r="D73" s="246"/>
      <c r="E73" s="246"/>
      <c r="F73" s="246"/>
      <c r="G73" s="246"/>
      <c r="H73" s="282">
        <v>18</v>
      </c>
      <c r="I73" s="337" t="s">
        <v>160</v>
      </c>
      <c r="J73" s="286" t="s">
        <v>164</v>
      </c>
      <c r="K73" s="337" t="s">
        <v>167</v>
      </c>
      <c r="L73" s="337">
        <v>3</v>
      </c>
      <c r="M73" s="335">
        <f t="shared" si="5"/>
        <v>108</v>
      </c>
      <c r="N73" s="246"/>
      <c r="O73" s="247"/>
      <c r="P73" s="247"/>
      <c r="Q73" s="247"/>
      <c r="R73" s="247"/>
      <c r="S73" s="247"/>
      <c r="T73" s="247"/>
      <c r="U73" s="246"/>
    </row>
    <row r="74" spans="1:21" ht="17" thickBot="1" x14ac:dyDescent="0.25">
      <c r="A74" s="246"/>
      <c r="B74" s="246"/>
      <c r="C74" s="246"/>
      <c r="D74" s="246"/>
      <c r="E74" s="246"/>
      <c r="F74" s="246"/>
      <c r="G74" s="246"/>
      <c r="H74" s="282">
        <v>19</v>
      </c>
      <c r="I74" s="337" t="s">
        <v>160</v>
      </c>
      <c r="J74" s="286" t="s">
        <v>164</v>
      </c>
      <c r="K74" s="337" t="s">
        <v>166</v>
      </c>
      <c r="L74" s="337">
        <v>3</v>
      </c>
      <c r="M74" s="335">
        <f t="shared" si="5"/>
        <v>108</v>
      </c>
      <c r="N74" s="246"/>
      <c r="O74" s="247"/>
      <c r="P74" s="247"/>
      <c r="Q74" s="247"/>
      <c r="R74" s="247"/>
      <c r="S74" s="247"/>
      <c r="T74" s="247"/>
      <c r="U74" s="246"/>
    </row>
    <row r="75" spans="1:21" ht="17" thickBot="1" x14ac:dyDescent="0.25">
      <c r="A75" s="246"/>
      <c r="B75" s="246"/>
      <c r="C75" s="246"/>
      <c r="D75" s="246"/>
      <c r="E75" s="246"/>
      <c r="F75" s="246"/>
      <c r="G75" s="246"/>
      <c r="H75" s="282">
        <v>20</v>
      </c>
      <c r="I75" s="337" t="s">
        <v>160</v>
      </c>
      <c r="J75" s="286" t="s">
        <v>164</v>
      </c>
      <c r="K75" s="337" t="s">
        <v>165</v>
      </c>
      <c r="L75" s="337">
        <v>7</v>
      </c>
      <c r="M75" s="335">
        <f t="shared" si="5"/>
        <v>252</v>
      </c>
      <c r="N75" s="246"/>
      <c r="O75" s="247"/>
      <c r="P75" s="247"/>
      <c r="Q75" s="247"/>
      <c r="R75" s="247"/>
      <c r="S75" s="247"/>
      <c r="T75" s="247"/>
      <c r="U75" s="246"/>
    </row>
    <row r="76" spans="1:21" ht="17" thickBot="1" x14ac:dyDescent="0.25">
      <c r="A76" s="246"/>
      <c r="B76" s="246"/>
      <c r="C76" s="246"/>
      <c r="D76" s="246"/>
      <c r="E76" s="246"/>
      <c r="F76" s="246"/>
      <c r="G76" s="246"/>
      <c r="H76" s="282">
        <v>21</v>
      </c>
      <c r="I76" s="337" t="s">
        <v>160</v>
      </c>
      <c r="J76" s="286" t="s">
        <v>164</v>
      </c>
      <c r="K76" s="337" t="s">
        <v>163</v>
      </c>
      <c r="L76" s="337">
        <v>3</v>
      </c>
      <c r="M76" s="335">
        <f t="shared" si="5"/>
        <v>108</v>
      </c>
      <c r="N76" s="246"/>
      <c r="O76" s="247"/>
      <c r="P76" s="247"/>
      <c r="Q76" s="247"/>
      <c r="R76" s="247"/>
      <c r="S76" s="247"/>
      <c r="T76" s="247"/>
      <c r="U76" s="246"/>
    </row>
    <row r="77" spans="1:21" ht="17" thickBot="1" x14ac:dyDescent="0.25">
      <c r="A77" s="246"/>
      <c r="B77" s="246"/>
      <c r="C77" s="246"/>
      <c r="D77" s="246"/>
      <c r="E77" s="246"/>
      <c r="F77" s="246"/>
      <c r="G77" s="246"/>
      <c r="H77" s="282">
        <v>22</v>
      </c>
      <c r="I77" s="337" t="s">
        <v>160</v>
      </c>
      <c r="J77" s="286" t="s">
        <v>162</v>
      </c>
      <c r="K77" s="337" t="s">
        <v>161</v>
      </c>
      <c r="L77" s="337">
        <v>10</v>
      </c>
      <c r="M77" s="335">
        <f t="shared" si="5"/>
        <v>360</v>
      </c>
      <c r="N77" s="246"/>
      <c r="O77" s="247"/>
      <c r="P77" s="247"/>
      <c r="Q77" s="247"/>
      <c r="R77" s="247"/>
      <c r="S77" s="247"/>
      <c r="T77" s="247"/>
      <c r="U77" s="246"/>
    </row>
    <row r="78" spans="1:21" ht="17" thickBot="1" x14ac:dyDescent="0.25">
      <c r="A78" s="246"/>
      <c r="B78" s="246"/>
      <c r="C78" s="246"/>
      <c r="D78" s="246"/>
      <c r="E78" s="246"/>
      <c r="F78" s="246"/>
      <c r="G78" s="246"/>
      <c r="H78" s="282">
        <v>23</v>
      </c>
      <c r="I78" s="337" t="s">
        <v>160</v>
      </c>
      <c r="J78" s="286" t="s">
        <v>159</v>
      </c>
      <c r="K78" s="337" t="s">
        <v>158</v>
      </c>
      <c r="L78" s="337">
        <v>2</v>
      </c>
      <c r="M78" s="335">
        <f t="shared" si="5"/>
        <v>72</v>
      </c>
      <c r="N78" s="246"/>
      <c r="O78" s="247"/>
      <c r="P78" s="247"/>
      <c r="Q78" s="247"/>
      <c r="R78" s="247"/>
      <c r="S78" s="247"/>
      <c r="T78" s="247"/>
      <c r="U78" s="246"/>
    </row>
    <row r="79" spans="1:21" ht="16" thickBot="1" x14ac:dyDescent="0.25">
      <c r="A79" s="246"/>
      <c r="B79" s="246"/>
      <c r="C79" s="246"/>
      <c r="D79" s="246"/>
      <c r="E79" s="246"/>
      <c r="F79" s="246"/>
      <c r="G79" s="246"/>
      <c r="H79" s="282"/>
      <c r="I79" s="335"/>
      <c r="J79" s="335"/>
      <c r="K79" s="335"/>
      <c r="L79" s="473">
        <f>SUM(L56:L78)</f>
        <v>158</v>
      </c>
      <c r="M79" s="473">
        <f>SUM(M56:M78)</f>
        <v>5688</v>
      </c>
      <c r="N79" s="246"/>
      <c r="O79" s="247"/>
      <c r="P79" s="247"/>
      <c r="Q79" s="247"/>
      <c r="R79" s="247"/>
      <c r="S79" s="247"/>
      <c r="T79" s="247"/>
      <c r="U79" s="246"/>
    </row>
    <row r="80" spans="1:21" ht="15" x14ac:dyDescent="0.2">
      <c r="A80" s="246"/>
      <c r="B80" s="246"/>
      <c r="C80" s="246"/>
      <c r="D80" s="246"/>
      <c r="E80" s="246"/>
      <c r="F80" s="246"/>
      <c r="G80" s="246"/>
      <c r="H80" s="247"/>
      <c r="I80" s="247"/>
      <c r="J80" s="247"/>
      <c r="K80" s="247"/>
      <c r="L80" s="247"/>
      <c r="M80" s="247"/>
      <c r="N80" s="246"/>
      <c r="O80" s="247"/>
      <c r="P80" s="247"/>
      <c r="Q80" s="247"/>
      <c r="R80" s="247"/>
      <c r="S80" s="247"/>
      <c r="T80" s="247"/>
      <c r="U80" s="246"/>
    </row>
    <row r="81" spans="1:21" ht="15" x14ac:dyDescent="0.2">
      <c r="A81" s="246"/>
      <c r="B81" s="246"/>
      <c r="C81" s="246"/>
      <c r="D81" s="246"/>
      <c r="E81" s="246"/>
      <c r="F81" s="246"/>
      <c r="G81" s="246"/>
      <c r="H81" s="247"/>
      <c r="I81" s="247"/>
      <c r="J81" s="247"/>
      <c r="K81" s="247"/>
      <c r="L81" s="247"/>
      <c r="M81" s="247"/>
      <c r="N81" s="246"/>
      <c r="O81" s="247"/>
      <c r="P81" s="247"/>
      <c r="Q81" s="247"/>
      <c r="R81" s="247"/>
      <c r="S81" s="247"/>
      <c r="T81" s="247"/>
      <c r="U81" s="246"/>
    </row>
    <row r="82" spans="1:21" ht="15" x14ac:dyDescent="0.2">
      <c r="A82" s="246"/>
      <c r="B82" s="246"/>
      <c r="C82" s="246"/>
      <c r="D82" s="246"/>
      <c r="E82" s="246"/>
      <c r="F82" s="246"/>
      <c r="G82" s="246"/>
      <c r="H82" s="247"/>
      <c r="I82" s="247"/>
      <c r="J82" s="247"/>
      <c r="K82" s="247"/>
      <c r="L82" s="247"/>
      <c r="M82" s="247"/>
      <c r="N82" s="246"/>
      <c r="O82" s="247"/>
      <c r="P82" s="247"/>
      <c r="Q82" s="247"/>
      <c r="R82" s="247"/>
      <c r="S82" s="247"/>
      <c r="T82" s="247"/>
      <c r="U82" s="246"/>
    </row>
    <row r="83" spans="1:21" ht="15" x14ac:dyDescent="0.2">
      <c r="A83" s="246"/>
      <c r="B83" s="246"/>
      <c r="C83" s="246"/>
      <c r="D83" s="246"/>
      <c r="E83" s="246"/>
      <c r="F83" s="246"/>
      <c r="G83" s="246"/>
      <c r="H83" s="247"/>
      <c r="I83" s="247"/>
      <c r="J83" s="247"/>
      <c r="K83" s="247"/>
      <c r="L83" s="247"/>
      <c r="M83" s="247"/>
      <c r="N83" s="246"/>
      <c r="O83" s="247"/>
      <c r="P83" s="247"/>
      <c r="Q83" s="247"/>
      <c r="R83" s="247"/>
      <c r="S83" s="247"/>
      <c r="T83" s="247"/>
      <c r="U83" s="246"/>
    </row>
    <row r="84" spans="1:21" ht="15" x14ac:dyDescent="0.2">
      <c r="A84" s="246"/>
      <c r="B84" s="246"/>
      <c r="C84" s="246"/>
      <c r="D84" s="246"/>
      <c r="E84" s="246"/>
      <c r="F84" s="246"/>
      <c r="G84" s="246"/>
      <c r="H84" s="247"/>
      <c r="I84" s="247"/>
      <c r="J84" s="247"/>
      <c r="K84" s="247"/>
      <c r="L84" s="247"/>
      <c r="M84" s="247"/>
      <c r="N84" s="246"/>
      <c r="O84" s="247"/>
      <c r="P84" s="247"/>
      <c r="Q84" s="247"/>
      <c r="R84" s="247"/>
      <c r="S84" s="247"/>
      <c r="T84" s="247"/>
      <c r="U84" s="246"/>
    </row>
    <row r="85" spans="1:21" ht="15" x14ac:dyDescent="0.2">
      <c r="A85" s="246"/>
      <c r="B85" s="246"/>
      <c r="C85" s="246"/>
      <c r="D85" s="246"/>
      <c r="E85" s="246"/>
      <c r="F85" s="246"/>
      <c r="G85" s="246"/>
      <c r="H85" s="247"/>
      <c r="I85" s="247"/>
      <c r="J85" s="247"/>
      <c r="K85" s="247"/>
      <c r="L85" s="247"/>
      <c r="M85" s="247"/>
      <c r="N85" s="246"/>
      <c r="O85" s="247"/>
      <c r="P85" s="247"/>
      <c r="Q85" s="247"/>
      <c r="R85" s="247"/>
      <c r="S85" s="247"/>
      <c r="T85" s="247"/>
      <c r="U85" s="246"/>
    </row>
    <row r="86" spans="1:21" ht="15" x14ac:dyDescent="0.2">
      <c r="A86" s="246"/>
      <c r="B86" s="246"/>
      <c r="C86" s="246"/>
      <c r="D86" s="246"/>
      <c r="E86" s="246"/>
      <c r="F86" s="246"/>
      <c r="G86" s="246"/>
      <c r="H86" s="247"/>
      <c r="I86" s="247"/>
      <c r="J86" s="247"/>
      <c r="K86" s="247"/>
      <c r="L86" s="247"/>
      <c r="M86" s="247"/>
      <c r="N86" s="246"/>
      <c r="O86" s="247"/>
      <c r="P86" s="247"/>
      <c r="Q86" s="247"/>
      <c r="R86" s="247"/>
      <c r="S86" s="247"/>
      <c r="T86" s="247"/>
      <c r="U86" s="246"/>
    </row>
    <row r="87" spans="1:21" ht="15" x14ac:dyDescent="0.2">
      <c r="A87" s="246"/>
      <c r="B87" s="246"/>
      <c r="C87" s="246"/>
      <c r="D87" s="246"/>
      <c r="E87" s="246"/>
      <c r="F87" s="246"/>
      <c r="G87" s="246"/>
      <c r="H87" s="247"/>
      <c r="I87" s="247"/>
      <c r="J87" s="247"/>
      <c r="K87" s="247"/>
      <c r="L87" s="247"/>
      <c r="M87" s="247"/>
      <c r="N87" s="246"/>
      <c r="O87" s="247"/>
      <c r="P87" s="247"/>
      <c r="Q87" s="247"/>
      <c r="R87" s="247"/>
      <c r="S87" s="247"/>
      <c r="T87" s="247"/>
      <c r="U87" s="246"/>
    </row>
    <row r="88" spans="1:21" ht="15" x14ac:dyDescent="0.2">
      <c r="A88" s="246"/>
      <c r="B88" s="246"/>
      <c r="C88" s="246"/>
      <c r="D88" s="246"/>
      <c r="E88" s="246"/>
      <c r="F88" s="246"/>
      <c r="G88" s="246"/>
      <c r="H88" s="247"/>
      <c r="I88" s="247"/>
      <c r="J88" s="247"/>
      <c r="K88" s="247"/>
      <c r="L88" s="247"/>
      <c r="M88" s="247"/>
      <c r="N88" s="246"/>
      <c r="O88" s="247"/>
      <c r="P88" s="247"/>
      <c r="Q88" s="247"/>
      <c r="R88" s="247"/>
      <c r="S88" s="247"/>
      <c r="T88" s="247"/>
      <c r="U88" s="246"/>
    </row>
    <row r="89" spans="1:21" ht="15" x14ac:dyDescent="0.2">
      <c r="A89" s="246"/>
      <c r="B89" s="246"/>
      <c r="C89" s="246"/>
      <c r="D89" s="246"/>
      <c r="E89" s="246"/>
      <c r="F89" s="246"/>
      <c r="G89" s="246"/>
      <c r="H89" s="247"/>
      <c r="I89" s="247"/>
      <c r="J89" s="247"/>
      <c r="K89" s="247"/>
      <c r="L89" s="247"/>
      <c r="M89" s="247"/>
      <c r="N89" s="246"/>
      <c r="O89" s="247"/>
      <c r="P89" s="247"/>
      <c r="Q89" s="247"/>
      <c r="R89" s="247"/>
      <c r="S89" s="247"/>
      <c r="T89" s="247"/>
      <c r="U89" s="246"/>
    </row>
    <row r="90" spans="1:21" ht="15" x14ac:dyDescent="0.2">
      <c r="A90" s="246"/>
      <c r="B90" s="246"/>
      <c r="C90" s="246"/>
      <c r="D90" s="246"/>
      <c r="E90" s="246"/>
      <c r="F90" s="246"/>
      <c r="G90" s="246"/>
      <c r="H90" s="247"/>
      <c r="I90" s="247"/>
      <c r="J90" s="247"/>
      <c r="K90" s="247"/>
      <c r="L90" s="247"/>
      <c r="M90" s="247"/>
      <c r="N90" s="246"/>
      <c r="O90" s="247"/>
      <c r="P90" s="247"/>
      <c r="Q90" s="247"/>
      <c r="R90" s="247"/>
      <c r="S90" s="247"/>
      <c r="T90" s="247"/>
      <c r="U90" s="246"/>
    </row>
    <row r="91" spans="1:21" ht="15" x14ac:dyDescent="0.2">
      <c r="A91" s="246"/>
      <c r="B91" s="246"/>
      <c r="C91" s="246"/>
      <c r="D91" s="246"/>
      <c r="E91" s="246"/>
      <c r="F91" s="246"/>
      <c r="G91" s="246"/>
      <c r="H91" s="247"/>
      <c r="I91" s="247"/>
      <c r="J91" s="247"/>
      <c r="K91" s="247"/>
      <c r="L91" s="247"/>
      <c r="M91" s="247"/>
      <c r="N91" s="246"/>
      <c r="O91" s="247"/>
      <c r="P91" s="247"/>
      <c r="Q91" s="247"/>
      <c r="R91" s="247"/>
      <c r="S91" s="247"/>
      <c r="T91" s="247"/>
      <c r="U91" s="246"/>
    </row>
    <row r="92" spans="1:21" ht="15" x14ac:dyDescent="0.2">
      <c r="A92" s="246"/>
      <c r="B92" s="246"/>
      <c r="C92" s="246"/>
      <c r="D92" s="246"/>
      <c r="E92" s="246"/>
      <c r="F92" s="246"/>
      <c r="G92" s="246"/>
      <c r="H92" s="247"/>
      <c r="I92" s="247"/>
      <c r="J92" s="247"/>
      <c r="K92" s="247"/>
      <c r="L92" s="247"/>
      <c r="M92" s="247"/>
      <c r="N92" s="246"/>
      <c r="O92" s="247"/>
      <c r="P92" s="247"/>
      <c r="Q92" s="247"/>
      <c r="R92" s="247"/>
      <c r="S92" s="247"/>
      <c r="T92" s="247"/>
      <c r="U92" s="246"/>
    </row>
    <row r="93" spans="1:21" ht="15" x14ac:dyDescent="0.2">
      <c r="A93" s="246"/>
      <c r="B93" s="246"/>
      <c r="C93" s="246"/>
      <c r="D93" s="246"/>
      <c r="E93" s="246"/>
      <c r="F93" s="246"/>
      <c r="G93" s="246"/>
      <c r="H93" s="247"/>
      <c r="I93" s="247"/>
      <c r="J93" s="247"/>
      <c r="K93" s="247"/>
      <c r="L93" s="247"/>
      <c r="M93" s="247"/>
      <c r="N93" s="246"/>
      <c r="O93" s="247"/>
      <c r="P93" s="247"/>
      <c r="Q93" s="247"/>
      <c r="R93" s="247"/>
      <c r="S93" s="247"/>
      <c r="T93" s="247"/>
      <c r="U93" s="246"/>
    </row>
    <row r="94" spans="1:21" ht="15" x14ac:dyDescent="0.2">
      <c r="A94" s="246"/>
      <c r="B94" s="246"/>
      <c r="C94" s="246"/>
      <c r="D94" s="246"/>
      <c r="E94" s="246"/>
      <c r="F94" s="246"/>
      <c r="G94" s="246"/>
      <c r="H94" s="247"/>
      <c r="I94" s="247"/>
      <c r="J94" s="247"/>
      <c r="K94" s="247"/>
      <c r="L94" s="247"/>
      <c r="M94" s="247"/>
      <c r="N94" s="246"/>
      <c r="O94" s="247"/>
      <c r="P94" s="247"/>
      <c r="Q94" s="247"/>
      <c r="R94" s="247"/>
      <c r="S94" s="247"/>
      <c r="T94" s="247"/>
      <c r="U94" s="246"/>
    </row>
    <row r="95" spans="1:21" ht="15" x14ac:dyDescent="0.2">
      <c r="A95" s="246"/>
      <c r="B95" s="246"/>
      <c r="C95" s="246"/>
      <c r="D95" s="246"/>
      <c r="E95" s="246"/>
      <c r="F95" s="246"/>
      <c r="G95" s="246"/>
      <c r="H95" s="247"/>
      <c r="I95" s="247"/>
      <c r="J95" s="247"/>
      <c r="K95" s="247"/>
      <c r="L95" s="247"/>
      <c r="M95" s="247"/>
      <c r="N95" s="246"/>
      <c r="O95" s="247"/>
      <c r="P95" s="247"/>
      <c r="Q95" s="247"/>
      <c r="R95" s="247"/>
      <c r="S95" s="247"/>
      <c r="T95" s="247"/>
      <c r="U95" s="246"/>
    </row>
  </sheetData>
  <mergeCells count="4">
    <mergeCell ref="A23:F23"/>
    <mergeCell ref="A34:C34"/>
    <mergeCell ref="A25:C25"/>
    <mergeCell ref="A40:C40"/>
  </mergeCells>
  <hyperlinks>
    <hyperlink ref="A47:C47" location="'ВЫБОР РАЙОНА'!A1" display="Назад к выбору района" xr:uid="{00000000-0004-0000-0100-000000000000}"/>
  </hyperlinks>
  <pageMargins left="0.70866141732283472" right="0.70866141732283472" top="0.74803149606299213" bottom="0.74803149606299213" header="0.31496062992125984" footer="0.31496062992125984"/>
  <pageSetup paperSize="9" orientation="landscape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0000"/>
    <pageSetUpPr fitToPage="1"/>
  </sheetPr>
  <dimension ref="A1:W108"/>
  <sheetViews>
    <sheetView showGridLines="0" showRowColHeaders="0" zoomScale="51" workbookViewId="0">
      <selection activeCell="F35" sqref="F35"/>
    </sheetView>
  </sheetViews>
  <sheetFormatPr baseColWidth="10" defaultColWidth="9.1640625" defaultRowHeight="14" x14ac:dyDescent="0.15"/>
  <cols>
    <col min="1" max="1" width="22.83203125" style="6" customWidth="1"/>
    <col min="2" max="2" width="17.83203125" style="6" customWidth="1"/>
    <col min="3" max="3" width="18.1640625" style="6" customWidth="1"/>
    <col min="4" max="5" width="17.5" style="6" customWidth="1"/>
    <col min="6" max="6" width="17.6640625" style="6" customWidth="1"/>
    <col min="7" max="8" width="9.1640625" style="6"/>
    <col min="9" max="9" width="6" style="7" customWidth="1"/>
    <col min="10" max="10" width="26.83203125" style="7" customWidth="1"/>
    <col min="11" max="11" width="21.1640625" style="7" customWidth="1"/>
    <col min="12" max="12" width="12.6640625" style="7" customWidth="1"/>
    <col min="13" max="13" width="8.5" style="7" customWidth="1"/>
    <col min="14" max="14" width="12.5" style="7" customWidth="1"/>
    <col min="15" max="15" width="9.1640625" style="6"/>
    <col min="16" max="16" width="9.1640625" style="7"/>
    <col min="17" max="17" width="20" style="7" customWidth="1"/>
    <col min="18" max="18" width="23.6640625" style="7" customWidth="1"/>
    <col min="19" max="20" width="9.1640625" style="7"/>
    <col min="21" max="21" width="13.1640625" style="7" customWidth="1"/>
    <col min="22" max="16384" width="9.1640625" style="6"/>
  </cols>
  <sheetData>
    <row r="1" spans="1:23" ht="16" thickBot="1" x14ac:dyDescent="0.25">
      <c r="A1" s="129"/>
      <c r="B1" s="129"/>
      <c r="C1" s="129"/>
      <c r="D1" s="129"/>
      <c r="E1" s="129"/>
      <c r="F1" s="129"/>
      <c r="G1" s="129"/>
      <c r="H1" s="129"/>
      <c r="I1" s="109" t="s">
        <v>42</v>
      </c>
      <c r="J1" s="109" t="s">
        <v>41</v>
      </c>
      <c r="K1" s="109" t="s">
        <v>40</v>
      </c>
      <c r="L1" s="109" t="s">
        <v>39</v>
      </c>
      <c r="M1" s="109" t="s">
        <v>1070</v>
      </c>
      <c r="N1" s="109" t="s">
        <v>38</v>
      </c>
      <c r="O1" s="129"/>
      <c r="P1" s="109" t="s">
        <v>42</v>
      </c>
      <c r="Q1" s="109" t="s">
        <v>41</v>
      </c>
      <c r="R1" s="109" t="s">
        <v>40</v>
      </c>
      <c r="S1" s="109" t="s">
        <v>39</v>
      </c>
      <c r="T1" s="109" t="s">
        <v>23</v>
      </c>
      <c r="U1" s="109" t="s">
        <v>38</v>
      </c>
      <c r="V1" s="129"/>
      <c r="W1" s="129"/>
    </row>
    <row r="2" spans="1:23" ht="16" thickBot="1" x14ac:dyDescent="0.25">
      <c r="A2" s="129"/>
      <c r="B2" s="129"/>
      <c r="C2" s="129"/>
      <c r="D2" s="129"/>
      <c r="E2" s="129"/>
      <c r="F2" s="129"/>
      <c r="G2" s="129"/>
      <c r="H2" s="129"/>
      <c r="I2" s="112">
        <v>1</v>
      </c>
      <c r="J2" s="145" t="s">
        <v>1104</v>
      </c>
      <c r="K2" s="145" t="s">
        <v>1112</v>
      </c>
      <c r="L2" s="145" t="s">
        <v>1109</v>
      </c>
      <c r="M2" s="145">
        <v>1</v>
      </c>
      <c r="N2" s="145">
        <v>110</v>
      </c>
      <c r="O2" s="129"/>
      <c r="P2" s="111">
        <v>1</v>
      </c>
      <c r="Q2" s="410" t="s">
        <v>322</v>
      </c>
      <c r="R2" s="178" t="s">
        <v>348</v>
      </c>
      <c r="S2" s="178" t="s">
        <v>248</v>
      </c>
      <c r="T2" s="178">
        <v>4</v>
      </c>
      <c r="U2" s="410">
        <f t="shared" ref="U2:U21" si="0">T2*36</f>
        <v>144</v>
      </c>
      <c r="V2" s="129"/>
      <c r="W2" s="129"/>
    </row>
    <row r="3" spans="1:23" ht="16" thickBot="1" x14ac:dyDescent="0.25">
      <c r="A3" s="129"/>
      <c r="B3" s="129"/>
      <c r="C3" s="129"/>
      <c r="D3" s="129"/>
      <c r="E3" s="129"/>
      <c r="F3" s="129"/>
      <c r="G3" s="129"/>
      <c r="H3" s="129"/>
      <c r="I3" s="222"/>
      <c r="J3" s="222"/>
      <c r="K3" s="222"/>
      <c r="L3" s="222"/>
      <c r="M3" s="222"/>
      <c r="N3" s="222"/>
      <c r="O3" s="129"/>
      <c r="P3" s="111">
        <v>2</v>
      </c>
      <c r="Q3" s="410" t="s">
        <v>322</v>
      </c>
      <c r="R3" s="178" t="s">
        <v>348</v>
      </c>
      <c r="S3" s="178" t="s">
        <v>264</v>
      </c>
      <c r="T3" s="178">
        <v>2</v>
      </c>
      <c r="U3" s="410">
        <f t="shared" si="0"/>
        <v>72</v>
      </c>
      <c r="V3" s="129"/>
      <c r="W3" s="129"/>
    </row>
    <row r="4" spans="1:23" ht="16" thickBot="1" x14ac:dyDescent="0.25">
      <c r="A4" s="129"/>
      <c r="B4" s="129"/>
      <c r="C4" s="129"/>
      <c r="D4" s="129"/>
      <c r="E4" s="129"/>
      <c r="F4" s="129"/>
      <c r="G4" s="129"/>
      <c r="H4" s="129"/>
      <c r="I4" s="109" t="s">
        <v>42</v>
      </c>
      <c r="J4" s="109" t="s">
        <v>41</v>
      </c>
      <c r="K4" s="109" t="s">
        <v>40</v>
      </c>
      <c r="L4" s="109" t="s">
        <v>39</v>
      </c>
      <c r="M4" s="109" t="s">
        <v>23</v>
      </c>
      <c r="N4" s="109" t="s">
        <v>38</v>
      </c>
      <c r="O4" s="129"/>
      <c r="P4" s="111">
        <v>3</v>
      </c>
      <c r="Q4" s="410" t="s">
        <v>322</v>
      </c>
      <c r="R4" s="178" t="s">
        <v>348</v>
      </c>
      <c r="S4" s="178" t="s">
        <v>177</v>
      </c>
      <c r="T4" s="178">
        <v>6</v>
      </c>
      <c r="U4" s="410">
        <f t="shared" si="0"/>
        <v>216</v>
      </c>
      <c r="V4" s="129"/>
      <c r="W4" s="129"/>
    </row>
    <row r="5" spans="1:23" ht="16" thickBot="1" x14ac:dyDescent="0.25">
      <c r="A5" s="129"/>
      <c r="B5" s="129"/>
      <c r="C5" s="129"/>
      <c r="D5" s="129"/>
      <c r="E5" s="129"/>
      <c r="F5" s="129"/>
      <c r="G5" s="129"/>
      <c r="H5" s="129"/>
      <c r="I5" s="110">
        <v>1</v>
      </c>
      <c r="J5" s="110" t="s">
        <v>1050</v>
      </c>
      <c r="K5" s="110" t="s">
        <v>1052</v>
      </c>
      <c r="L5" s="110" t="s">
        <v>186</v>
      </c>
      <c r="M5" s="110">
        <v>18</v>
      </c>
      <c r="N5" s="110">
        <v>1081</v>
      </c>
      <c r="O5" s="129"/>
      <c r="P5" s="111">
        <v>4</v>
      </c>
      <c r="Q5" s="410" t="s">
        <v>322</v>
      </c>
      <c r="R5" s="178" t="s">
        <v>348</v>
      </c>
      <c r="S5" s="178" t="s">
        <v>181</v>
      </c>
      <c r="T5" s="178">
        <v>2</v>
      </c>
      <c r="U5" s="410">
        <f t="shared" si="0"/>
        <v>72</v>
      </c>
      <c r="V5" s="129"/>
      <c r="W5" s="129"/>
    </row>
    <row r="6" spans="1:23" ht="16" thickBot="1" x14ac:dyDescent="0.25">
      <c r="A6" s="129"/>
      <c r="B6" s="129"/>
      <c r="C6" s="129"/>
      <c r="D6" s="129"/>
      <c r="E6" s="129"/>
      <c r="F6" s="129"/>
      <c r="G6" s="129"/>
      <c r="H6" s="129"/>
      <c r="I6" s="110">
        <v>2</v>
      </c>
      <c r="J6" s="110" t="s">
        <v>1050</v>
      </c>
      <c r="K6" s="110" t="s">
        <v>1052</v>
      </c>
      <c r="L6" s="110" t="s">
        <v>457</v>
      </c>
      <c r="M6" s="110">
        <v>6</v>
      </c>
      <c r="N6" s="110">
        <v>317</v>
      </c>
      <c r="O6" s="129"/>
      <c r="P6" s="111">
        <v>5</v>
      </c>
      <c r="Q6" s="410" t="s">
        <v>322</v>
      </c>
      <c r="R6" s="178" t="s">
        <v>348</v>
      </c>
      <c r="S6" s="178" t="s">
        <v>352</v>
      </c>
      <c r="T6" s="178">
        <v>1</v>
      </c>
      <c r="U6" s="410">
        <f t="shared" si="0"/>
        <v>36</v>
      </c>
      <c r="V6" s="129"/>
      <c r="W6" s="129"/>
    </row>
    <row r="7" spans="1:23" ht="16" thickBot="1" x14ac:dyDescent="0.25">
      <c r="A7" s="129"/>
      <c r="B7" s="129"/>
      <c r="C7" s="129"/>
      <c r="D7" s="129"/>
      <c r="E7" s="129"/>
      <c r="F7" s="129"/>
      <c r="G7" s="129"/>
      <c r="H7" s="129"/>
      <c r="I7" s="110">
        <v>3</v>
      </c>
      <c r="J7" s="110" t="s">
        <v>1050</v>
      </c>
      <c r="K7" s="110" t="s">
        <v>1052</v>
      </c>
      <c r="L7" s="110" t="s">
        <v>1051</v>
      </c>
      <c r="M7" s="110">
        <v>3</v>
      </c>
      <c r="N7" s="110">
        <v>174</v>
      </c>
      <c r="O7" s="129"/>
      <c r="P7" s="111">
        <v>6</v>
      </c>
      <c r="Q7" s="410" t="s">
        <v>322</v>
      </c>
      <c r="R7" s="178" t="s">
        <v>348</v>
      </c>
      <c r="S7" s="178" t="s">
        <v>351</v>
      </c>
      <c r="T7" s="178">
        <v>3</v>
      </c>
      <c r="U7" s="410">
        <f t="shared" si="0"/>
        <v>108</v>
      </c>
      <c r="V7" s="129"/>
      <c r="W7" s="129"/>
    </row>
    <row r="8" spans="1:23" ht="16" thickBot="1" x14ac:dyDescent="0.25">
      <c r="A8" s="129"/>
      <c r="B8" s="129"/>
      <c r="C8" s="129"/>
      <c r="D8" s="129"/>
      <c r="E8" s="129"/>
      <c r="F8" s="129"/>
      <c r="G8" s="129"/>
      <c r="H8" s="129"/>
      <c r="I8" s="110"/>
      <c r="J8" s="113"/>
      <c r="K8" s="113"/>
      <c r="L8" s="113"/>
      <c r="M8" s="114">
        <f>SUM(M5:M7)</f>
        <v>27</v>
      </c>
      <c r="N8" s="411">
        <f>SUM(N5:N7)</f>
        <v>1572</v>
      </c>
      <c r="O8" s="129"/>
      <c r="P8" s="111">
        <v>7</v>
      </c>
      <c r="Q8" s="410" t="s">
        <v>322</v>
      </c>
      <c r="R8" s="178" t="s">
        <v>348</v>
      </c>
      <c r="S8" s="178" t="s">
        <v>137</v>
      </c>
      <c r="T8" s="178">
        <v>6</v>
      </c>
      <c r="U8" s="410">
        <f t="shared" si="0"/>
        <v>216</v>
      </c>
      <c r="V8" s="129"/>
      <c r="W8" s="129"/>
    </row>
    <row r="9" spans="1:23" ht="16" thickBot="1" x14ac:dyDescent="0.25">
      <c r="A9" s="129"/>
      <c r="B9" s="129"/>
      <c r="C9" s="129"/>
      <c r="D9" s="129"/>
      <c r="E9" s="129"/>
      <c r="F9" s="129"/>
      <c r="G9" s="129"/>
      <c r="H9" s="129"/>
      <c r="I9" s="109" t="s">
        <v>42</v>
      </c>
      <c r="J9" s="109" t="s">
        <v>41</v>
      </c>
      <c r="K9" s="109" t="s">
        <v>40</v>
      </c>
      <c r="L9" s="109" t="s">
        <v>39</v>
      </c>
      <c r="M9" s="109" t="s">
        <v>23</v>
      </c>
      <c r="N9" s="109" t="s">
        <v>38</v>
      </c>
      <c r="O9" s="129"/>
      <c r="P9" s="111">
        <v>8</v>
      </c>
      <c r="Q9" s="410" t="s">
        <v>322</v>
      </c>
      <c r="R9" s="178" t="s">
        <v>348</v>
      </c>
      <c r="S9" s="178" t="s">
        <v>349</v>
      </c>
      <c r="T9" s="178">
        <v>6</v>
      </c>
      <c r="U9" s="410">
        <f t="shared" si="0"/>
        <v>216</v>
      </c>
      <c r="V9" s="129"/>
      <c r="W9" s="129"/>
    </row>
    <row r="10" spans="1:23" ht="16" thickBot="1" x14ac:dyDescent="0.25">
      <c r="A10" s="129"/>
      <c r="B10" s="129"/>
      <c r="C10" s="129"/>
      <c r="D10" s="129"/>
      <c r="E10" s="129"/>
      <c r="F10" s="129"/>
      <c r="G10" s="129"/>
      <c r="H10" s="129"/>
      <c r="I10" s="110">
        <v>1</v>
      </c>
      <c r="J10" s="285" t="s">
        <v>1162</v>
      </c>
      <c r="K10" s="285" t="s">
        <v>1021</v>
      </c>
      <c r="L10" s="152" t="s">
        <v>1020</v>
      </c>
      <c r="M10" s="152">
        <v>22</v>
      </c>
      <c r="N10" s="110">
        <v>611</v>
      </c>
      <c r="O10" s="129"/>
      <c r="P10" s="111">
        <v>9</v>
      </c>
      <c r="Q10" s="410" t="s">
        <v>322</v>
      </c>
      <c r="R10" s="178" t="s">
        <v>348</v>
      </c>
      <c r="S10" s="178" t="s">
        <v>347</v>
      </c>
      <c r="T10" s="178">
        <v>2</v>
      </c>
      <c r="U10" s="410">
        <f t="shared" si="0"/>
        <v>72</v>
      </c>
      <c r="V10" s="129"/>
      <c r="W10" s="129"/>
    </row>
    <row r="11" spans="1:23" ht="16" thickBot="1" x14ac:dyDescent="0.25">
      <c r="A11" s="129"/>
      <c r="B11" s="129"/>
      <c r="C11" s="129"/>
      <c r="D11" s="129"/>
      <c r="E11" s="129"/>
      <c r="F11" s="129"/>
      <c r="G11" s="129"/>
      <c r="H11" s="129"/>
      <c r="I11" s="110"/>
      <c r="J11" s="412"/>
      <c r="K11" s="412"/>
      <c r="L11" s="412"/>
      <c r="M11" s="413">
        <f>M10</f>
        <v>22</v>
      </c>
      <c r="N11" s="413">
        <f>SUM(N10:N10)</f>
        <v>611</v>
      </c>
      <c r="O11" s="129"/>
      <c r="P11" s="111">
        <v>10</v>
      </c>
      <c r="Q11" s="410" t="s">
        <v>322</v>
      </c>
      <c r="R11" s="178" t="s">
        <v>344</v>
      </c>
      <c r="S11" s="178" t="s">
        <v>179</v>
      </c>
      <c r="T11" s="178">
        <v>4</v>
      </c>
      <c r="U11" s="410">
        <f t="shared" si="0"/>
        <v>144</v>
      </c>
      <c r="V11" s="129"/>
      <c r="W11" s="129"/>
    </row>
    <row r="12" spans="1:23" ht="16" thickBot="1" x14ac:dyDescent="0.25">
      <c r="A12" s="129"/>
      <c r="B12" s="129"/>
      <c r="C12" s="129"/>
      <c r="D12" s="129"/>
      <c r="E12" s="129"/>
      <c r="F12" s="129"/>
      <c r="G12" s="129"/>
      <c r="H12" s="129"/>
      <c r="I12" s="222"/>
      <c r="J12" s="222"/>
      <c r="K12" s="222"/>
      <c r="L12" s="222"/>
      <c r="M12" s="222"/>
      <c r="N12" s="222"/>
      <c r="O12" s="129"/>
      <c r="P12" s="111">
        <v>11</v>
      </c>
      <c r="Q12" s="410" t="s">
        <v>322</v>
      </c>
      <c r="R12" s="178" t="s">
        <v>344</v>
      </c>
      <c r="S12" s="178" t="s">
        <v>346</v>
      </c>
      <c r="T12" s="178">
        <v>4</v>
      </c>
      <c r="U12" s="410">
        <f t="shared" si="0"/>
        <v>144</v>
      </c>
      <c r="V12" s="129"/>
      <c r="W12" s="129"/>
    </row>
    <row r="13" spans="1:23" ht="16" thickBot="1" x14ac:dyDescent="0.25">
      <c r="A13" s="129"/>
      <c r="B13" s="129"/>
      <c r="C13" s="129"/>
      <c r="D13" s="129"/>
      <c r="E13" s="129"/>
      <c r="F13" s="129"/>
      <c r="G13" s="129"/>
      <c r="H13" s="129"/>
      <c r="I13" s="109" t="s">
        <v>42</v>
      </c>
      <c r="J13" s="109" t="s">
        <v>41</v>
      </c>
      <c r="K13" s="109" t="s">
        <v>40</v>
      </c>
      <c r="L13" s="109" t="s">
        <v>39</v>
      </c>
      <c r="M13" s="109" t="s">
        <v>23</v>
      </c>
      <c r="N13" s="109" t="s">
        <v>38</v>
      </c>
      <c r="O13" s="129"/>
      <c r="P13" s="111">
        <v>12</v>
      </c>
      <c r="Q13" s="410" t="s">
        <v>322</v>
      </c>
      <c r="R13" s="178" t="s">
        <v>339</v>
      </c>
      <c r="S13" s="178" t="s">
        <v>341</v>
      </c>
      <c r="T13" s="178">
        <v>2</v>
      </c>
      <c r="U13" s="410">
        <f t="shared" si="0"/>
        <v>72</v>
      </c>
      <c r="V13" s="129"/>
      <c r="W13" s="129"/>
    </row>
    <row r="14" spans="1:23" ht="16.5" customHeight="1" thickBot="1" x14ac:dyDescent="0.25">
      <c r="A14" s="129"/>
      <c r="B14" s="129"/>
      <c r="C14" s="129"/>
      <c r="D14" s="129"/>
      <c r="E14" s="129"/>
      <c r="F14" s="129"/>
      <c r="G14" s="129"/>
      <c r="H14" s="129"/>
      <c r="I14" s="111">
        <v>1</v>
      </c>
      <c r="J14" s="414" t="s">
        <v>327</v>
      </c>
      <c r="K14" s="415" t="s">
        <v>355</v>
      </c>
      <c r="L14" s="415" t="s">
        <v>357</v>
      </c>
      <c r="M14" s="415">
        <v>7</v>
      </c>
      <c r="N14" s="237">
        <f>M14*36</f>
        <v>252</v>
      </c>
      <c r="O14" s="129"/>
      <c r="P14" s="111">
        <v>13</v>
      </c>
      <c r="Q14" s="410" t="s">
        <v>322</v>
      </c>
      <c r="R14" s="178" t="s">
        <v>339</v>
      </c>
      <c r="S14" s="178" t="s">
        <v>338</v>
      </c>
      <c r="T14" s="178">
        <v>3</v>
      </c>
      <c r="U14" s="410">
        <f t="shared" si="0"/>
        <v>108</v>
      </c>
      <c r="V14" s="129"/>
      <c r="W14" s="129"/>
    </row>
    <row r="15" spans="1:23" ht="16" thickBot="1" x14ac:dyDescent="0.25">
      <c r="A15" s="129"/>
      <c r="B15" s="129"/>
      <c r="C15" s="129"/>
      <c r="D15" s="129"/>
      <c r="E15" s="129"/>
      <c r="F15" s="129"/>
      <c r="G15" s="129"/>
      <c r="H15" s="129"/>
      <c r="I15" s="111">
        <v>2</v>
      </c>
      <c r="J15" s="414" t="s">
        <v>327</v>
      </c>
      <c r="K15" s="415" t="s">
        <v>355</v>
      </c>
      <c r="L15" s="415" t="s">
        <v>356</v>
      </c>
      <c r="M15" s="415">
        <v>3</v>
      </c>
      <c r="N15" s="237">
        <f t="shared" ref="N15:N31" si="1">M15*36</f>
        <v>108</v>
      </c>
      <c r="O15" s="129"/>
      <c r="P15" s="111">
        <v>14</v>
      </c>
      <c r="Q15" s="410" t="s">
        <v>322</v>
      </c>
      <c r="R15" s="178" t="s">
        <v>331</v>
      </c>
      <c r="S15" s="178" t="s">
        <v>336</v>
      </c>
      <c r="T15" s="178">
        <v>1</v>
      </c>
      <c r="U15" s="410">
        <f t="shared" si="0"/>
        <v>36</v>
      </c>
      <c r="V15" s="129"/>
      <c r="W15" s="129"/>
    </row>
    <row r="16" spans="1:23" ht="16" thickBot="1" x14ac:dyDescent="0.25">
      <c r="A16" s="129"/>
      <c r="B16" s="129"/>
      <c r="C16" s="129"/>
      <c r="D16" s="129"/>
      <c r="E16" s="129"/>
      <c r="F16" s="129"/>
      <c r="G16" s="129"/>
      <c r="H16" s="129"/>
      <c r="I16" s="111">
        <v>3</v>
      </c>
      <c r="J16" s="414" t="s">
        <v>327</v>
      </c>
      <c r="K16" s="415" t="s">
        <v>355</v>
      </c>
      <c r="L16" s="415" t="s">
        <v>354</v>
      </c>
      <c r="M16" s="415">
        <v>4</v>
      </c>
      <c r="N16" s="237">
        <f t="shared" si="1"/>
        <v>144</v>
      </c>
      <c r="O16" s="129"/>
      <c r="P16" s="111">
        <v>15</v>
      </c>
      <c r="Q16" s="410" t="s">
        <v>322</v>
      </c>
      <c r="R16" s="178" t="s">
        <v>331</v>
      </c>
      <c r="S16" s="178" t="s">
        <v>335</v>
      </c>
      <c r="T16" s="178">
        <v>1</v>
      </c>
      <c r="U16" s="410">
        <f t="shared" si="0"/>
        <v>36</v>
      </c>
      <c r="V16" s="129"/>
      <c r="W16" s="129"/>
    </row>
    <row r="17" spans="1:23" ht="16" thickBot="1" x14ac:dyDescent="0.25">
      <c r="A17" s="129"/>
      <c r="B17" s="129"/>
      <c r="C17" s="129"/>
      <c r="D17" s="129"/>
      <c r="E17" s="129"/>
      <c r="F17" s="129"/>
      <c r="G17" s="129"/>
      <c r="H17" s="129"/>
      <c r="I17" s="111">
        <v>4</v>
      </c>
      <c r="J17" s="414" t="s">
        <v>327</v>
      </c>
      <c r="K17" s="415" t="s">
        <v>329</v>
      </c>
      <c r="L17" s="415" t="s">
        <v>353</v>
      </c>
      <c r="M17" s="415">
        <v>4</v>
      </c>
      <c r="N17" s="237">
        <f t="shared" si="1"/>
        <v>144</v>
      </c>
      <c r="O17" s="129"/>
      <c r="P17" s="111">
        <v>16</v>
      </c>
      <c r="Q17" s="410" t="s">
        <v>322</v>
      </c>
      <c r="R17" s="178" t="s">
        <v>331</v>
      </c>
      <c r="S17" s="178" t="s">
        <v>333</v>
      </c>
      <c r="T17" s="178">
        <v>4</v>
      </c>
      <c r="U17" s="410">
        <f t="shared" si="0"/>
        <v>144</v>
      </c>
      <c r="V17" s="129"/>
      <c r="W17" s="129"/>
    </row>
    <row r="18" spans="1:23" ht="16" thickBot="1" x14ac:dyDescent="0.25">
      <c r="A18" s="129"/>
      <c r="B18" s="129"/>
      <c r="C18" s="129"/>
      <c r="D18" s="129"/>
      <c r="E18" s="129"/>
      <c r="F18" s="129"/>
      <c r="G18" s="129"/>
      <c r="H18" s="129"/>
      <c r="I18" s="111">
        <v>5</v>
      </c>
      <c r="J18" s="414" t="s">
        <v>327</v>
      </c>
      <c r="K18" s="415" t="s">
        <v>329</v>
      </c>
      <c r="L18" s="415" t="s">
        <v>335</v>
      </c>
      <c r="M18" s="415">
        <v>4</v>
      </c>
      <c r="N18" s="237">
        <f t="shared" si="1"/>
        <v>144</v>
      </c>
      <c r="O18" s="129"/>
      <c r="P18" s="111">
        <v>17</v>
      </c>
      <c r="Q18" s="410" t="s">
        <v>322</v>
      </c>
      <c r="R18" s="178" t="s">
        <v>331</v>
      </c>
      <c r="S18" s="178" t="s">
        <v>192</v>
      </c>
      <c r="T18" s="178">
        <v>8</v>
      </c>
      <c r="U18" s="410">
        <f t="shared" si="0"/>
        <v>288</v>
      </c>
      <c r="V18" s="129"/>
      <c r="W18" s="129"/>
    </row>
    <row r="19" spans="1:23" ht="16" thickBot="1" x14ac:dyDescent="0.25">
      <c r="A19" s="129"/>
      <c r="B19" s="129"/>
      <c r="C19" s="129"/>
      <c r="D19" s="129"/>
      <c r="E19" s="129"/>
      <c r="F19" s="129"/>
      <c r="G19" s="129"/>
      <c r="H19" s="129"/>
      <c r="I19" s="111">
        <v>6</v>
      </c>
      <c r="J19" s="414" t="s">
        <v>327</v>
      </c>
      <c r="K19" s="415" t="s">
        <v>329</v>
      </c>
      <c r="L19" s="415" t="s">
        <v>81</v>
      </c>
      <c r="M19" s="415">
        <v>4</v>
      </c>
      <c r="N19" s="237">
        <f>M19*36</f>
        <v>144</v>
      </c>
      <c r="O19" s="129"/>
      <c r="P19" s="111">
        <v>18</v>
      </c>
      <c r="Q19" s="410" t="s">
        <v>322</v>
      </c>
      <c r="R19" s="178" t="s">
        <v>331</v>
      </c>
      <c r="S19" s="178" t="s">
        <v>332</v>
      </c>
      <c r="T19" s="178">
        <v>3</v>
      </c>
      <c r="U19" s="410">
        <f t="shared" si="0"/>
        <v>108</v>
      </c>
      <c r="V19" s="129"/>
      <c r="W19" s="129"/>
    </row>
    <row r="20" spans="1:23" ht="16" thickBot="1" x14ac:dyDescent="0.25">
      <c r="A20" s="129"/>
      <c r="B20" s="129"/>
      <c r="C20" s="129"/>
      <c r="D20" s="129"/>
      <c r="E20" s="129"/>
      <c r="F20" s="129"/>
      <c r="G20" s="129"/>
      <c r="H20" s="129"/>
      <c r="I20" s="111">
        <v>7</v>
      </c>
      <c r="J20" s="414" t="s">
        <v>327</v>
      </c>
      <c r="K20" s="415" t="s">
        <v>329</v>
      </c>
      <c r="L20" s="415" t="s">
        <v>264</v>
      </c>
      <c r="M20" s="415">
        <v>7</v>
      </c>
      <c r="N20" s="237">
        <f t="shared" si="1"/>
        <v>252</v>
      </c>
      <c r="O20" s="129"/>
      <c r="P20" s="111">
        <v>19</v>
      </c>
      <c r="Q20" s="410" t="s">
        <v>322</v>
      </c>
      <c r="R20" s="178" t="s">
        <v>331</v>
      </c>
      <c r="S20" s="178" t="s">
        <v>294</v>
      </c>
      <c r="T20" s="178">
        <v>1</v>
      </c>
      <c r="U20" s="410">
        <f t="shared" si="0"/>
        <v>36</v>
      </c>
      <c r="V20" s="129"/>
      <c r="W20" s="129"/>
    </row>
    <row r="21" spans="1:23" ht="16" thickBot="1" x14ac:dyDescent="0.25">
      <c r="A21" s="129"/>
      <c r="B21" s="129"/>
      <c r="C21" s="129"/>
      <c r="D21" s="129"/>
      <c r="E21" s="129"/>
      <c r="F21" s="129"/>
      <c r="G21" s="129"/>
      <c r="H21" s="129"/>
      <c r="I21" s="111">
        <v>8</v>
      </c>
      <c r="J21" s="414" t="s">
        <v>327</v>
      </c>
      <c r="K21" s="415" t="s">
        <v>329</v>
      </c>
      <c r="L21" s="415" t="s">
        <v>350</v>
      </c>
      <c r="M21" s="415">
        <v>5</v>
      </c>
      <c r="N21" s="237">
        <f t="shared" si="1"/>
        <v>180</v>
      </c>
      <c r="O21" s="129"/>
      <c r="P21" s="111">
        <v>20</v>
      </c>
      <c r="Q21" s="410" t="s">
        <v>322</v>
      </c>
      <c r="R21" s="178" t="s">
        <v>331</v>
      </c>
      <c r="S21" s="178" t="s">
        <v>330</v>
      </c>
      <c r="T21" s="178">
        <v>1</v>
      </c>
      <c r="U21" s="410">
        <f t="shared" si="0"/>
        <v>36</v>
      </c>
      <c r="V21" s="129"/>
      <c r="W21" s="129"/>
    </row>
    <row r="22" spans="1:23" ht="16" thickBot="1" x14ac:dyDescent="0.25">
      <c r="A22" s="129"/>
      <c r="B22" s="129"/>
      <c r="C22" s="129"/>
      <c r="D22" s="129"/>
      <c r="E22" s="129"/>
      <c r="F22" s="129"/>
      <c r="G22" s="129"/>
      <c r="H22" s="129"/>
      <c r="I22" s="111">
        <v>9</v>
      </c>
      <c r="J22" s="414" t="s">
        <v>327</v>
      </c>
      <c r="K22" s="415" t="s">
        <v>329</v>
      </c>
      <c r="L22" s="415" t="s">
        <v>112</v>
      </c>
      <c r="M22" s="415">
        <v>3</v>
      </c>
      <c r="N22" s="237">
        <f t="shared" si="1"/>
        <v>108</v>
      </c>
      <c r="O22" s="129"/>
      <c r="P22" s="111">
        <v>21</v>
      </c>
      <c r="Q22" s="410" t="s">
        <v>322</v>
      </c>
      <c r="R22" s="416" t="s">
        <v>1057</v>
      </c>
      <c r="S22" s="417" t="s">
        <v>1058</v>
      </c>
      <c r="T22" s="416">
        <v>8</v>
      </c>
      <c r="U22" s="410">
        <f>T22*36</f>
        <v>288</v>
      </c>
      <c r="V22" s="129"/>
      <c r="W22" s="129"/>
    </row>
    <row r="23" spans="1:23" ht="16" thickBot="1" x14ac:dyDescent="0.25">
      <c r="A23" s="129"/>
      <c r="B23" s="129"/>
      <c r="C23" s="129"/>
      <c r="D23" s="129"/>
      <c r="E23" s="129"/>
      <c r="F23" s="129"/>
      <c r="G23" s="129"/>
      <c r="H23" s="129"/>
      <c r="I23" s="111">
        <v>10</v>
      </c>
      <c r="J23" s="414" t="s">
        <v>327</v>
      </c>
      <c r="K23" s="415" t="s">
        <v>329</v>
      </c>
      <c r="L23" s="415">
        <v>5</v>
      </c>
      <c r="M23" s="415">
        <v>1</v>
      </c>
      <c r="N23" s="237">
        <f t="shared" si="1"/>
        <v>36</v>
      </c>
      <c r="O23" s="129"/>
      <c r="P23" s="111">
        <v>22</v>
      </c>
      <c r="Q23" s="410" t="s">
        <v>322</v>
      </c>
      <c r="R23" s="416" t="s">
        <v>1059</v>
      </c>
      <c r="S23" s="417">
        <v>40</v>
      </c>
      <c r="T23" s="416">
        <v>6</v>
      </c>
      <c r="U23" s="410">
        <f t="shared" ref="U23:U25" si="2">T23*36</f>
        <v>216</v>
      </c>
      <c r="V23" s="129"/>
      <c r="W23" s="129"/>
    </row>
    <row r="24" spans="1:23" ht="16" thickBot="1" x14ac:dyDescent="0.25">
      <c r="A24" s="129"/>
      <c r="B24" s="129"/>
      <c r="C24" s="129"/>
      <c r="D24" s="129"/>
      <c r="E24" s="129"/>
      <c r="F24" s="129"/>
      <c r="G24" s="129"/>
      <c r="H24" s="129"/>
      <c r="I24" s="111">
        <v>11</v>
      </c>
      <c r="J24" s="414" t="s">
        <v>327</v>
      </c>
      <c r="K24" s="415" t="s">
        <v>329</v>
      </c>
      <c r="L24" s="415" t="s">
        <v>142</v>
      </c>
      <c r="M24" s="415">
        <v>7</v>
      </c>
      <c r="N24" s="237">
        <f t="shared" si="1"/>
        <v>252</v>
      </c>
      <c r="O24" s="129"/>
      <c r="P24" s="111">
        <v>23</v>
      </c>
      <c r="Q24" s="410" t="s">
        <v>322</v>
      </c>
      <c r="R24" s="178" t="s">
        <v>331</v>
      </c>
      <c r="S24" s="417" t="s">
        <v>1060</v>
      </c>
      <c r="T24" s="416">
        <v>4</v>
      </c>
      <c r="U24" s="410">
        <f t="shared" si="2"/>
        <v>144</v>
      </c>
      <c r="V24" s="129"/>
      <c r="W24" s="129"/>
    </row>
    <row r="25" spans="1:23" ht="16" thickBot="1" x14ac:dyDescent="0.25">
      <c r="A25" s="129"/>
      <c r="B25" s="129"/>
      <c r="C25" s="129"/>
      <c r="D25" s="129"/>
      <c r="E25" s="129"/>
      <c r="F25" s="129"/>
      <c r="G25" s="129"/>
      <c r="H25" s="129"/>
      <c r="I25" s="111">
        <v>12</v>
      </c>
      <c r="J25" s="414" t="s">
        <v>327</v>
      </c>
      <c r="K25" s="415" t="s">
        <v>320</v>
      </c>
      <c r="L25" s="415" t="s">
        <v>345</v>
      </c>
      <c r="M25" s="415">
        <v>4</v>
      </c>
      <c r="N25" s="237">
        <f t="shared" si="1"/>
        <v>144</v>
      </c>
      <c r="O25" s="129"/>
      <c r="P25" s="111">
        <v>24</v>
      </c>
      <c r="Q25" s="410" t="s">
        <v>322</v>
      </c>
      <c r="R25" s="416" t="s">
        <v>1059</v>
      </c>
      <c r="S25" s="417" t="s">
        <v>343</v>
      </c>
      <c r="T25" s="416">
        <v>5</v>
      </c>
      <c r="U25" s="410">
        <f t="shared" si="2"/>
        <v>180</v>
      </c>
      <c r="V25" s="129"/>
      <c r="W25" s="129"/>
    </row>
    <row r="26" spans="1:23" ht="16" thickBot="1" x14ac:dyDescent="0.25">
      <c r="A26" s="418" t="s">
        <v>578</v>
      </c>
      <c r="B26" s="418"/>
      <c r="C26" s="418"/>
      <c r="D26" s="418"/>
      <c r="E26" s="418"/>
      <c r="F26" s="418"/>
      <c r="G26" s="129"/>
      <c r="H26" s="129"/>
      <c r="I26" s="111">
        <v>13</v>
      </c>
      <c r="J26" s="414" t="s">
        <v>327</v>
      </c>
      <c r="K26" s="415" t="s">
        <v>320</v>
      </c>
      <c r="L26" s="415" t="s">
        <v>342</v>
      </c>
      <c r="M26" s="415">
        <v>7</v>
      </c>
      <c r="N26" s="237">
        <f t="shared" si="1"/>
        <v>252</v>
      </c>
      <c r="O26" s="129"/>
      <c r="P26" s="111"/>
      <c r="Q26" s="419"/>
      <c r="R26" s="419"/>
      <c r="S26" s="419"/>
      <c r="T26" s="420">
        <f>SUM(T2:T25)</f>
        <v>87</v>
      </c>
      <c r="U26" s="420">
        <f>SUM(U2:U25)</f>
        <v>3132</v>
      </c>
      <c r="V26" s="129"/>
      <c r="W26" s="129"/>
    </row>
    <row r="27" spans="1:23" ht="30.75" customHeight="1" thickBot="1" x14ac:dyDescent="0.25">
      <c r="A27" s="421" t="s">
        <v>129</v>
      </c>
      <c r="B27" s="421" t="s">
        <v>1092</v>
      </c>
      <c r="C27" s="422" t="s">
        <v>128</v>
      </c>
      <c r="D27" s="421" t="s">
        <v>127</v>
      </c>
      <c r="E27" s="421" t="s">
        <v>126</v>
      </c>
      <c r="F27" s="421" t="s">
        <v>125</v>
      </c>
      <c r="G27" s="129"/>
      <c r="H27" s="226"/>
      <c r="I27" s="111">
        <v>14</v>
      </c>
      <c r="J27" s="414" t="s">
        <v>327</v>
      </c>
      <c r="K27" s="415" t="s">
        <v>307</v>
      </c>
      <c r="L27" s="415" t="s">
        <v>340</v>
      </c>
      <c r="M27" s="415">
        <v>2</v>
      </c>
      <c r="N27" s="237">
        <f t="shared" si="1"/>
        <v>72</v>
      </c>
      <c r="O27" s="129"/>
      <c r="P27" s="222"/>
      <c r="Q27" s="222"/>
      <c r="R27" s="222"/>
      <c r="S27" s="222"/>
      <c r="T27" s="222"/>
      <c r="U27" s="222"/>
      <c r="V27" s="129"/>
      <c r="W27" s="129"/>
    </row>
    <row r="28" spans="1:23" ht="17.25" customHeight="1" thickBot="1" x14ac:dyDescent="0.25">
      <c r="A28" s="357" t="s">
        <v>122</v>
      </c>
      <c r="B28" s="357"/>
      <c r="C28" s="357"/>
      <c r="D28" s="423">
        <v>600</v>
      </c>
      <c r="E28" s="423">
        <v>350</v>
      </c>
      <c r="F28" s="423">
        <v>210</v>
      </c>
      <c r="G28" s="129"/>
      <c r="H28" s="129"/>
      <c r="I28" s="111">
        <v>15</v>
      </c>
      <c r="J28" s="414" t="s">
        <v>327</v>
      </c>
      <c r="K28" s="415" t="s">
        <v>307</v>
      </c>
      <c r="L28" s="415" t="s">
        <v>337</v>
      </c>
      <c r="M28" s="415">
        <v>6</v>
      </c>
      <c r="N28" s="237">
        <f t="shared" si="1"/>
        <v>216</v>
      </c>
      <c r="O28" s="129"/>
      <c r="P28" s="109" t="s">
        <v>42</v>
      </c>
      <c r="Q28" s="109" t="s">
        <v>41</v>
      </c>
      <c r="R28" s="109" t="s">
        <v>40</v>
      </c>
      <c r="S28" s="109" t="s">
        <v>39</v>
      </c>
      <c r="T28" s="109" t="s">
        <v>23</v>
      </c>
      <c r="U28" s="109" t="s">
        <v>38</v>
      </c>
      <c r="V28" s="129"/>
      <c r="W28" s="129"/>
    </row>
    <row r="29" spans="1:23" ht="17.25" customHeight="1" thickBot="1" x14ac:dyDescent="0.25">
      <c r="A29" s="123" t="s">
        <v>327</v>
      </c>
      <c r="B29" s="123" t="s">
        <v>1150</v>
      </c>
      <c r="C29" s="360">
        <f>M41</f>
        <v>121</v>
      </c>
      <c r="D29" s="424">
        <f>C29*D28</f>
        <v>72600</v>
      </c>
      <c r="E29" s="424">
        <f>C29*E28</f>
        <v>42350</v>
      </c>
      <c r="F29" s="424">
        <f>C29*F28</f>
        <v>25410</v>
      </c>
      <c r="G29" s="129"/>
      <c r="H29" s="129"/>
      <c r="I29" s="111">
        <v>16</v>
      </c>
      <c r="J29" s="414" t="s">
        <v>327</v>
      </c>
      <c r="K29" s="415" t="s">
        <v>307</v>
      </c>
      <c r="L29" s="415" t="s">
        <v>84</v>
      </c>
      <c r="M29" s="415">
        <v>3</v>
      </c>
      <c r="N29" s="237">
        <f t="shared" si="1"/>
        <v>108</v>
      </c>
      <c r="O29" s="129"/>
      <c r="P29" s="111">
        <v>1</v>
      </c>
      <c r="Q29" s="425" t="s">
        <v>271</v>
      </c>
      <c r="R29" s="178" t="s">
        <v>319</v>
      </c>
      <c r="S29" s="178" t="s">
        <v>247</v>
      </c>
      <c r="T29" s="178">
        <v>3</v>
      </c>
      <c r="U29" s="410">
        <f>T29*36</f>
        <v>108</v>
      </c>
      <c r="V29" s="129"/>
      <c r="W29" s="129"/>
    </row>
    <row r="30" spans="1:23" ht="18" customHeight="1" thickBot="1" x14ac:dyDescent="0.25">
      <c r="A30" s="123" t="s">
        <v>260</v>
      </c>
      <c r="B30" s="123" t="s">
        <v>1150</v>
      </c>
      <c r="C30" s="360">
        <f>M78</f>
        <v>119</v>
      </c>
      <c r="D30" s="424">
        <f>C30*D28</f>
        <v>71400</v>
      </c>
      <c r="E30" s="424">
        <f>C30*E28</f>
        <v>41650</v>
      </c>
      <c r="F30" s="424">
        <f>C30*F28</f>
        <v>24990</v>
      </c>
      <c r="G30" s="129"/>
      <c r="H30" s="129"/>
      <c r="I30" s="111">
        <v>17</v>
      </c>
      <c r="J30" s="414" t="s">
        <v>327</v>
      </c>
      <c r="K30" s="415" t="s">
        <v>307</v>
      </c>
      <c r="L30" s="415" t="s">
        <v>334</v>
      </c>
      <c r="M30" s="415">
        <v>4</v>
      </c>
      <c r="N30" s="237">
        <f t="shared" si="1"/>
        <v>144</v>
      </c>
      <c r="O30" s="129"/>
      <c r="P30" s="111">
        <v>2</v>
      </c>
      <c r="Q30" s="425" t="s">
        <v>271</v>
      </c>
      <c r="R30" s="178" t="s">
        <v>319</v>
      </c>
      <c r="S30" s="178" t="s">
        <v>323</v>
      </c>
      <c r="T30" s="178">
        <v>4</v>
      </c>
      <c r="U30" s="410">
        <f t="shared" ref="U30:U70" si="3">T30*36</f>
        <v>144</v>
      </c>
      <c r="V30" s="129"/>
      <c r="W30" s="129"/>
    </row>
    <row r="31" spans="1:23" ht="18.75" customHeight="1" thickBot="1" x14ac:dyDescent="0.25">
      <c r="A31" s="123" t="s">
        <v>244</v>
      </c>
      <c r="B31" s="123" t="s">
        <v>1150</v>
      </c>
      <c r="C31" s="111">
        <f>M106</f>
        <v>111</v>
      </c>
      <c r="D31" s="424">
        <f>C31*D28</f>
        <v>66600</v>
      </c>
      <c r="E31" s="424">
        <f>C31*E28</f>
        <v>38850</v>
      </c>
      <c r="F31" s="424">
        <f>C31*F28</f>
        <v>23310</v>
      </c>
      <c r="G31" s="129"/>
      <c r="H31" s="129"/>
      <c r="I31" s="111">
        <v>18</v>
      </c>
      <c r="J31" s="414" t="s">
        <v>327</v>
      </c>
      <c r="K31" s="415" t="s">
        <v>307</v>
      </c>
      <c r="L31" s="415" t="s">
        <v>74</v>
      </c>
      <c r="M31" s="415">
        <v>4</v>
      </c>
      <c r="N31" s="237">
        <f t="shared" si="1"/>
        <v>144</v>
      </c>
      <c r="O31" s="129"/>
      <c r="P31" s="111">
        <v>3</v>
      </c>
      <c r="Q31" s="425" t="s">
        <v>271</v>
      </c>
      <c r="R31" s="178" t="s">
        <v>319</v>
      </c>
      <c r="S31" s="178" t="s">
        <v>321</v>
      </c>
      <c r="T31" s="178">
        <v>2</v>
      </c>
      <c r="U31" s="410">
        <f t="shared" si="3"/>
        <v>72</v>
      </c>
      <c r="V31" s="129"/>
      <c r="W31" s="129"/>
    </row>
    <row r="32" spans="1:23" ht="16" thickBot="1" x14ac:dyDescent="0.25">
      <c r="A32" s="123" t="s">
        <v>322</v>
      </c>
      <c r="B32" s="123" t="s">
        <v>1150</v>
      </c>
      <c r="C32" s="360">
        <f>T26</f>
        <v>87</v>
      </c>
      <c r="D32" s="424">
        <f>C32*D28</f>
        <v>52200</v>
      </c>
      <c r="E32" s="424">
        <f>E28*C32</f>
        <v>30450</v>
      </c>
      <c r="F32" s="424">
        <f>C32*F28</f>
        <v>18270</v>
      </c>
      <c r="G32" s="129"/>
      <c r="H32" s="129"/>
      <c r="I32" s="111">
        <v>19</v>
      </c>
      <c r="J32" s="414" t="s">
        <v>327</v>
      </c>
      <c r="K32" s="426" t="s">
        <v>329</v>
      </c>
      <c r="L32" s="426" t="s">
        <v>328</v>
      </c>
      <c r="M32" s="426">
        <v>8</v>
      </c>
      <c r="N32" s="236">
        <f t="shared" ref="N32:N40" si="4">M32*36</f>
        <v>288</v>
      </c>
      <c r="O32" s="129"/>
      <c r="P32" s="111">
        <v>4</v>
      </c>
      <c r="Q32" s="425" t="s">
        <v>271</v>
      </c>
      <c r="R32" s="178" t="s">
        <v>319</v>
      </c>
      <c r="S32" s="178" t="s">
        <v>318</v>
      </c>
      <c r="T32" s="178">
        <v>2</v>
      </c>
      <c r="U32" s="410">
        <f t="shared" si="3"/>
        <v>72</v>
      </c>
      <c r="V32" s="129"/>
      <c r="W32" s="129"/>
    </row>
    <row r="33" spans="1:23" ht="16" thickBot="1" x14ac:dyDescent="0.25">
      <c r="A33" s="123" t="s">
        <v>271</v>
      </c>
      <c r="B33" s="123" t="s">
        <v>1150</v>
      </c>
      <c r="C33" s="360">
        <f>T71</f>
        <v>128</v>
      </c>
      <c r="D33" s="424">
        <f>C33*D28</f>
        <v>76800</v>
      </c>
      <c r="E33" s="424">
        <f>E28*C33</f>
        <v>44800</v>
      </c>
      <c r="F33" s="424">
        <f>F28*C33</f>
        <v>26880</v>
      </c>
      <c r="G33" s="129"/>
      <c r="H33" s="129"/>
      <c r="I33" s="111">
        <v>20</v>
      </c>
      <c r="J33" s="414" t="s">
        <v>327</v>
      </c>
      <c r="K33" s="426" t="s">
        <v>253</v>
      </c>
      <c r="L33" s="426" t="s">
        <v>326</v>
      </c>
      <c r="M33" s="426">
        <v>5</v>
      </c>
      <c r="N33" s="236">
        <f t="shared" si="4"/>
        <v>180</v>
      </c>
      <c r="O33" s="129"/>
      <c r="P33" s="111">
        <v>5</v>
      </c>
      <c r="Q33" s="425" t="s">
        <v>271</v>
      </c>
      <c r="R33" s="178" t="s">
        <v>315</v>
      </c>
      <c r="S33" s="178" t="s">
        <v>317</v>
      </c>
      <c r="T33" s="178">
        <v>2</v>
      </c>
      <c r="U33" s="410">
        <f t="shared" si="3"/>
        <v>72</v>
      </c>
      <c r="V33" s="129"/>
      <c r="W33" s="129"/>
    </row>
    <row r="34" spans="1:23" ht="16" thickBot="1" x14ac:dyDescent="0.25">
      <c r="A34" s="427" t="s">
        <v>6</v>
      </c>
      <c r="B34" s="427"/>
      <c r="C34" s="428">
        <f>SUM(C29:C33)</f>
        <v>566</v>
      </c>
      <c r="D34" s="429">
        <f>SUM(D29:D33)</f>
        <v>339600</v>
      </c>
      <c r="E34" s="429">
        <f>SUM(E29:E33)</f>
        <v>198100</v>
      </c>
      <c r="F34" s="429">
        <f>SUM(F29:F33)</f>
        <v>118860</v>
      </c>
      <c r="G34" s="129"/>
      <c r="H34" s="129"/>
      <c r="I34" s="111">
        <v>21</v>
      </c>
      <c r="J34" s="414" t="s">
        <v>327</v>
      </c>
      <c r="K34" s="426" t="s">
        <v>268</v>
      </c>
      <c r="L34" s="426" t="s">
        <v>324</v>
      </c>
      <c r="M34" s="426">
        <v>7</v>
      </c>
      <c r="N34" s="236">
        <f t="shared" si="4"/>
        <v>252</v>
      </c>
      <c r="O34" s="129"/>
      <c r="P34" s="111">
        <v>6</v>
      </c>
      <c r="Q34" s="425" t="s">
        <v>271</v>
      </c>
      <c r="R34" s="178" t="s">
        <v>315</v>
      </c>
      <c r="S34" s="178" t="s">
        <v>142</v>
      </c>
      <c r="T34" s="178">
        <v>2</v>
      </c>
      <c r="U34" s="410">
        <f t="shared" si="3"/>
        <v>72</v>
      </c>
      <c r="V34" s="129"/>
      <c r="W34" s="129"/>
    </row>
    <row r="35" spans="1:23" ht="16" thickBot="1" x14ac:dyDescent="0.25">
      <c r="A35" s="357" t="s">
        <v>122</v>
      </c>
      <c r="B35" s="357"/>
      <c r="C35" s="357"/>
      <c r="D35" s="423">
        <v>1150</v>
      </c>
      <c r="E35" s="423">
        <v>640</v>
      </c>
      <c r="F35" s="423">
        <v>360</v>
      </c>
      <c r="G35" s="129"/>
      <c r="H35" s="129"/>
      <c r="I35" s="111">
        <v>22</v>
      </c>
      <c r="J35" s="414" t="s">
        <v>327</v>
      </c>
      <c r="K35" s="426" t="s">
        <v>320</v>
      </c>
      <c r="L35" s="426" t="s">
        <v>97</v>
      </c>
      <c r="M35" s="426">
        <v>1</v>
      </c>
      <c r="N35" s="236">
        <f t="shared" si="4"/>
        <v>36</v>
      </c>
      <c r="O35" s="129"/>
      <c r="P35" s="111">
        <v>7</v>
      </c>
      <c r="Q35" s="425" t="s">
        <v>271</v>
      </c>
      <c r="R35" s="178" t="s">
        <v>310</v>
      </c>
      <c r="S35" s="178" t="s">
        <v>228</v>
      </c>
      <c r="T35" s="178">
        <v>1</v>
      </c>
      <c r="U35" s="410">
        <f t="shared" si="3"/>
        <v>36</v>
      </c>
      <c r="V35" s="129"/>
      <c r="W35" s="129"/>
    </row>
    <row r="36" spans="1:23" ht="16" thickBot="1" x14ac:dyDescent="0.25">
      <c r="A36" s="123" t="s">
        <v>1162</v>
      </c>
      <c r="B36" s="123" t="s">
        <v>1150</v>
      </c>
      <c r="C36" s="360">
        <f>M11</f>
        <v>22</v>
      </c>
      <c r="D36" s="424">
        <f>C36*D35</f>
        <v>25300</v>
      </c>
      <c r="E36" s="424">
        <f>C36*E35</f>
        <v>14080</v>
      </c>
      <c r="F36" s="424">
        <f>C36*F35</f>
        <v>7920</v>
      </c>
      <c r="G36" s="129"/>
      <c r="H36" s="129"/>
      <c r="I36" s="111">
        <v>23</v>
      </c>
      <c r="J36" s="414" t="s">
        <v>327</v>
      </c>
      <c r="K36" s="426" t="s">
        <v>320</v>
      </c>
      <c r="L36" s="426">
        <v>72</v>
      </c>
      <c r="M36" s="426">
        <v>1</v>
      </c>
      <c r="N36" s="236">
        <f t="shared" si="4"/>
        <v>36</v>
      </c>
      <c r="O36" s="129"/>
      <c r="P36" s="111">
        <v>8</v>
      </c>
      <c r="Q36" s="425" t="s">
        <v>271</v>
      </c>
      <c r="R36" s="178" t="s">
        <v>310</v>
      </c>
      <c r="S36" s="178" t="s">
        <v>312</v>
      </c>
      <c r="T36" s="178">
        <v>2</v>
      </c>
      <c r="U36" s="410">
        <f t="shared" si="3"/>
        <v>72</v>
      </c>
      <c r="V36" s="129"/>
      <c r="W36" s="129"/>
    </row>
    <row r="37" spans="1:23" ht="16" thickBot="1" x14ac:dyDescent="0.25">
      <c r="A37" s="427" t="s">
        <v>6</v>
      </c>
      <c r="B37" s="427"/>
      <c r="C37" s="428">
        <f>SUM(C36)</f>
        <v>22</v>
      </c>
      <c r="D37" s="430">
        <f>SUM(D36)</f>
        <v>25300</v>
      </c>
      <c r="E37" s="430">
        <f>SUM(E36)</f>
        <v>14080</v>
      </c>
      <c r="F37" s="430">
        <f>SUM(F36)</f>
        <v>7920</v>
      </c>
      <c r="G37" s="129"/>
      <c r="H37" s="129"/>
      <c r="I37" s="111">
        <v>24</v>
      </c>
      <c r="J37" s="414" t="s">
        <v>327</v>
      </c>
      <c r="K37" s="426" t="s">
        <v>307</v>
      </c>
      <c r="L37" s="426" t="s">
        <v>177</v>
      </c>
      <c r="M37" s="426">
        <v>9</v>
      </c>
      <c r="N37" s="236">
        <f t="shared" si="4"/>
        <v>324</v>
      </c>
      <c r="O37" s="129"/>
      <c r="P37" s="111">
        <v>9</v>
      </c>
      <c r="Q37" s="425" t="s">
        <v>271</v>
      </c>
      <c r="R37" s="178" t="s">
        <v>310</v>
      </c>
      <c r="S37" s="178" t="s">
        <v>88</v>
      </c>
      <c r="T37" s="178">
        <v>1</v>
      </c>
      <c r="U37" s="410">
        <f t="shared" si="3"/>
        <v>36</v>
      </c>
      <c r="V37" s="129"/>
      <c r="W37" s="129"/>
    </row>
    <row r="38" spans="1:23" ht="16" thickBot="1" x14ac:dyDescent="0.25">
      <c r="A38" s="357" t="s">
        <v>122</v>
      </c>
      <c r="B38" s="357"/>
      <c r="C38" s="357"/>
      <c r="D38" s="423">
        <v>1400</v>
      </c>
      <c r="E38" s="423">
        <v>750</v>
      </c>
      <c r="F38" s="423">
        <v>450</v>
      </c>
      <c r="G38" s="226"/>
      <c r="H38" s="129"/>
      <c r="I38" s="111">
        <v>25</v>
      </c>
      <c r="J38" s="414" t="s">
        <v>327</v>
      </c>
      <c r="K38" s="426" t="s">
        <v>307</v>
      </c>
      <c r="L38" s="426" t="s">
        <v>314</v>
      </c>
      <c r="M38" s="426">
        <v>4</v>
      </c>
      <c r="N38" s="236">
        <f t="shared" si="4"/>
        <v>144</v>
      </c>
      <c r="O38" s="129"/>
      <c r="P38" s="111">
        <v>10</v>
      </c>
      <c r="Q38" s="425" t="s">
        <v>271</v>
      </c>
      <c r="R38" s="178" t="s">
        <v>309</v>
      </c>
      <c r="S38" s="178" t="s">
        <v>308</v>
      </c>
      <c r="T38" s="178">
        <v>2</v>
      </c>
      <c r="U38" s="410">
        <f t="shared" si="3"/>
        <v>72</v>
      </c>
      <c r="V38" s="129"/>
      <c r="W38" s="129"/>
    </row>
    <row r="39" spans="1:23" ht="16" thickBot="1" x14ac:dyDescent="0.25">
      <c r="A39" s="123" t="s">
        <v>1050</v>
      </c>
      <c r="B39" s="123" t="s">
        <v>1150</v>
      </c>
      <c r="C39" s="360">
        <f>M8</f>
        <v>27</v>
      </c>
      <c r="D39" s="424">
        <f>C39*D38</f>
        <v>37800</v>
      </c>
      <c r="E39" s="424">
        <f>C39*E38</f>
        <v>20250</v>
      </c>
      <c r="F39" s="424">
        <f>C39*F38</f>
        <v>12150</v>
      </c>
      <c r="G39" s="129"/>
      <c r="H39" s="129"/>
      <c r="I39" s="111">
        <v>26</v>
      </c>
      <c r="J39" s="414" t="s">
        <v>327</v>
      </c>
      <c r="K39" s="426" t="s">
        <v>307</v>
      </c>
      <c r="L39" s="426" t="s">
        <v>313</v>
      </c>
      <c r="M39" s="426">
        <v>1</v>
      </c>
      <c r="N39" s="236">
        <f t="shared" si="4"/>
        <v>36</v>
      </c>
      <c r="O39" s="129"/>
      <c r="P39" s="111">
        <v>11</v>
      </c>
      <c r="Q39" s="425" t="s">
        <v>271</v>
      </c>
      <c r="R39" s="178" t="s">
        <v>306</v>
      </c>
      <c r="S39" s="178" t="s">
        <v>81</v>
      </c>
      <c r="T39" s="178">
        <v>4</v>
      </c>
      <c r="U39" s="410">
        <f t="shared" si="3"/>
        <v>144</v>
      </c>
      <c r="V39" s="129"/>
      <c r="W39" s="129"/>
    </row>
    <row r="40" spans="1:23" ht="16" thickBot="1" x14ac:dyDescent="0.25">
      <c r="A40" s="427" t="s">
        <v>6</v>
      </c>
      <c r="B40" s="362"/>
      <c r="C40" s="362">
        <f>SUM(C39:C39)</f>
        <v>27</v>
      </c>
      <c r="D40" s="429">
        <f>SUM(D39:D39)</f>
        <v>37800</v>
      </c>
      <c r="E40" s="429">
        <f>SUM(E39:E39)</f>
        <v>20250</v>
      </c>
      <c r="F40" s="429">
        <f>SUM(F39:F39)</f>
        <v>12150</v>
      </c>
      <c r="G40" s="129"/>
      <c r="H40" s="129"/>
      <c r="I40" s="111">
        <v>27</v>
      </c>
      <c r="J40" s="414" t="s">
        <v>327</v>
      </c>
      <c r="K40" s="426" t="s">
        <v>307</v>
      </c>
      <c r="L40" s="426" t="s">
        <v>311</v>
      </c>
      <c r="M40" s="426">
        <v>6</v>
      </c>
      <c r="N40" s="236">
        <f t="shared" si="4"/>
        <v>216</v>
      </c>
      <c r="O40" s="129"/>
      <c r="P40" s="111">
        <v>12</v>
      </c>
      <c r="Q40" s="425" t="s">
        <v>271</v>
      </c>
      <c r="R40" s="178" t="s">
        <v>306</v>
      </c>
      <c r="S40" s="178" t="s">
        <v>84</v>
      </c>
      <c r="T40" s="178">
        <v>4</v>
      </c>
      <c r="U40" s="410">
        <f t="shared" si="3"/>
        <v>144</v>
      </c>
      <c r="V40" s="129"/>
      <c r="W40" s="129"/>
    </row>
    <row r="41" spans="1:23" ht="16" thickBot="1" x14ac:dyDescent="0.25">
      <c r="A41" s="129"/>
      <c r="B41" s="129"/>
      <c r="C41" s="129"/>
      <c r="D41" s="129"/>
      <c r="E41" s="129"/>
      <c r="F41" s="129"/>
      <c r="G41" s="129"/>
      <c r="H41" s="129"/>
      <c r="I41" s="111"/>
      <c r="J41" s="111"/>
      <c r="K41" s="111"/>
      <c r="L41" s="111"/>
      <c r="M41" s="431">
        <f>SUM(M14:M40)</f>
        <v>121</v>
      </c>
      <c r="N41" s="431">
        <f>SUM(N14:N40)</f>
        <v>4356</v>
      </c>
      <c r="O41" s="129"/>
      <c r="P41" s="111">
        <v>13</v>
      </c>
      <c r="Q41" s="425" t="s">
        <v>271</v>
      </c>
      <c r="R41" s="178" t="s">
        <v>293</v>
      </c>
      <c r="S41" s="178">
        <v>1</v>
      </c>
      <c r="T41" s="178">
        <v>2</v>
      </c>
      <c r="U41" s="410">
        <f t="shared" si="3"/>
        <v>72</v>
      </c>
      <c r="V41" s="129"/>
      <c r="W41" s="129"/>
    </row>
    <row r="42" spans="1:23" ht="26.25" customHeight="1" thickBot="1" x14ac:dyDescent="0.25">
      <c r="A42" s="119" t="s">
        <v>129</v>
      </c>
      <c r="B42" s="119" t="s">
        <v>1092</v>
      </c>
      <c r="C42" s="164" t="s">
        <v>1075</v>
      </c>
      <c r="D42" s="164" t="s">
        <v>1073</v>
      </c>
      <c r="E42" s="129"/>
      <c r="F42" s="129"/>
      <c r="G42" s="129"/>
      <c r="H42" s="129"/>
      <c r="I42" s="111"/>
      <c r="J42" s="111"/>
      <c r="K42" s="111"/>
      <c r="L42" s="111"/>
      <c r="M42" s="111"/>
      <c r="N42" s="111"/>
      <c r="O42" s="129"/>
      <c r="P42" s="111">
        <v>14</v>
      </c>
      <c r="Q42" s="425" t="s">
        <v>271</v>
      </c>
      <c r="R42" s="178" t="s">
        <v>293</v>
      </c>
      <c r="S42" s="178" t="s">
        <v>303</v>
      </c>
      <c r="T42" s="178">
        <v>2</v>
      </c>
      <c r="U42" s="410">
        <f t="shared" si="3"/>
        <v>72</v>
      </c>
      <c r="V42" s="129"/>
      <c r="W42" s="129"/>
    </row>
    <row r="43" spans="1:23" ht="17" thickBot="1" x14ac:dyDescent="0.25">
      <c r="A43" s="165" t="s">
        <v>1074</v>
      </c>
      <c r="B43" s="165"/>
      <c r="C43" s="165"/>
      <c r="D43" s="128">
        <v>5000</v>
      </c>
      <c r="E43" s="129"/>
      <c r="F43" s="129"/>
      <c r="G43" s="129"/>
      <c r="H43" s="129"/>
      <c r="I43" s="109" t="s">
        <v>42</v>
      </c>
      <c r="J43" s="109" t="s">
        <v>41</v>
      </c>
      <c r="K43" s="109" t="s">
        <v>40</v>
      </c>
      <c r="L43" s="109" t="s">
        <v>39</v>
      </c>
      <c r="M43" s="109" t="s">
        <v>23</v>
      </c>
      <c r="N43" s="109" t="s">
        <v>38</v>
      </c>
      <c r="O43" s="129"/>
      <c r="P43" s="111">
        <v>15</v>
      </c>
      <c r="Q43" s="425" t="s">
        <v>271</v>
      </c>
      <c r="R43" s="178" t="s">
        <v>293</v>
      </c>
      <c r="S43" s="178" t="s">
        <v>301</v>
      </c>
      <c r="T43" s="178">
        <v>3</v>
      </c>
      <c r="U43" s="410">
        <f t="shared" si="3"/>
        <v>108</v>
      </c>
      <c r="V43" s="129"/>
      <c r="W43" s="129"/>
    </row>
    <row r="44" spans="1:23" ht="17" thickBot="1" x14ac:dyDescent="0.25">
      <c r="A44" s="166" t="s">
        <v>1104</v>
      </c>
      <c r="B44" s="122" t="s">
        <v>1093</v>
      </c>
      <c r="C44" s="364">
        <v>1</v>
      </c>
      <c r="D44" s="265">
        <f>D43*C44</f>
        <v>5000</v>
      </c>
      <c r="E44" s="129"/>
      <c r="F44" s="129"/>
      <c r="G44" s="129"/>
      <c r="H44" s="129"/>
      <c r="I44" s="111">
        <v>1</v>
      </c>
      <c r="J44" s="285" t="s">
        <v>260</v>
      </c>
      <c r="K44" s="426" t="s">
        <v>298</v>
      </c>
      <c r="L44" s="426" t="s">
        <v>274</v>
      </c>
      <c r="M44" s="426">
        <v>5</v>
      </c>
      <c r="N44" s="236">
        <f t="shared" ref="N44:N52" si="5">M44*36</f>
        <v>180</v>
      </c>
      <c r="O44" s="129"/>
      <c r="P44" s="111">
        <v>16</v>
      </c>
      <c r="Q44" s="425" t="s">
        <v>271</v>
      </c>
      <c r="R44" s="178" t="s">
        <v>293</v>
      </c>
      <c r="S44" s="178" t="s">
        <v>88</v>
      </c>
      <c r="T44" s="178">
        <v>8</v>
      </c>
      <c r="U44" s="410">
        <f t="shared" si="3"/>
        <v>288</v>
      </c>
      <c r="V44" s="129"/>
      <c r="W44" s="129"/>
    </row>
    <row r="45" spans="1:23" ht="17" thickBot="1" x14ac:dyDescent="0.25">
      <c r="A45" s="126" t="s">
        <v>6</v>
      </c>
      <c r="B45" s="126"/>
      <c r="C45" s="127">
        <f>M2</f>
        <v>1</v>
      </c>
      <c r="D45" s="128">
        <f>SUM(D44)</f>
        <v>5000</v>
      </c>
      <c r="E45" s="129"/>
      <c r="F45" s="129"/>
      <c r="G45" s="129"/>
      <c r="H45" s="129"/>
      <c r="I45" s="111">
        <v>2</v>
      </c>
      <c r="J45" s="285" t="s">
        <v>260</v>
      </c>
      <c r="K45" s="426" t="s">
        <v>298</v>
      </c>
      <c r="L45" s="426" t="s">
        <v>305</v>
      </c>
      <c r="M45" s="426">
        <v>3</v>
      </c>
      <c r="N45" s="236">
        <f t="shared" si="5"/>
        <v>108</v>
      </c>
      <c r="O45" s="129"/>
      <c r="P45" s="111">
        <v>17</v>
      </c>
      <c r="Q45" s="425" t="s">
        <v>271</v>
      </c>
      <c r="R45" s="178" t="s">
        <v>293</v>
      </c>
      <c r="S45" s="178" t="s">
        <v>299</v>
      </c>
      <c r="T45" s="178">
        <v>8</v>
      </c>
      <c r="U45" s="410">
        <f t="shared" si="3"/>
        <v>288</v>
      </c>
      <c r="V45" s="129"/>
      <c r="W45" s="129"/>
    </row>
    <row r="46" spans="1:23" ht="16" thickBot="1" x14ac:dyDescent="0.25">
      <c r="A46" s="129"/>
      <c r="B46" s="129"/>
      <c r="C46" s="129"/>
      <c r="D46" s="129"/>
      <c r="E46" s="129"/>
      <c r="F46" s="129"/>
      <c r="G46" s="129"/>
      <c r="H46" s="129"/>
      <c r="I46" s="111">
        <v>3</v>
      </c>
      <c r="J46" s="285" t="s">
        <v>260</v>
      </c>
      <c r="K46" s="426" t="s">
        <v>298</v>
      </c>
      <c r="L46" s="426" t="s">
        <v>304</v>
      </c>
      <c r="M46" s="426">
        <v>2</v>
      </c>
      <c r="N46" s="236">
        <f t="shared" si="5"/>
        <v>72</v>
      </c>
      <c r="O46" s="129"/>
      <c r="P46" s="111">
        <v>18</v>
      </c>
      <c r="Q46" s="425" t="s">
        <v>271</v>
      </c>
      <c r="R46" s="178" t="s">
        <v>293</v>
      </c>
      <c r="S46" s="178" t="s">
        <v>297</v>
      </c>
      <c r="T46" s="178">
        <v>7</v>
      </c>
      <c r="U46" s="410">
        <f t="shared" si="3"/>
        <v>252</v>
      </c>
      <c r="V46" s="129"/>
      <c r="W46" s="129"/>
    </row>
    <row r="47" spans="1:23" ht="16" thickBot="1" x14ac:dyDescent="0.25">
      <c r="A47" s="129"/>
      <c r="B47" s="129"/>
      <c r="C47" s="129"/>
      <c r="D47" s="129"/>
      <c r="E47" s="129"/>
      <c r="F47" s="129"/>
      <c r="G47" s="129"/>
      <c r="H47" s="129"/>
      <c r="I47" s="111">
        <v>4</v>
      </c>
      <c r="J47" s="285" t="s">
        <v>260</v>
      </c>
      <c r="K47" s="426" t="s">
        <v>298</v>
      </c>
      <c r="L47" s="426" t="s">
        <v>302</v>
      </c>
      <c r="M47" s="426">
        <v>4</v>
      </c>
      <c r="N47" s="236">
        <f t="shared" si="5"/>
        <v>144</v>
      </c>
      <c r="O47" s="129"/>
      <c r="P47" s="111">
        <v>19</v>
      </c>
      <c r="Q47" s="425" t="s">
        <v>271</v>
      </c>
      <c r="R47" s="178" t="s">
        <v>293</v>
      </c>
      <c r="S47" s="178" t="s">
        <v>296</v>
      </c>
      <c r="T47" s="178">
        <v>0</v>
      </c>
      <c r="U47" s="410">
        <f t="shared" si="3"/>
        <v>0</v>
      </c>
      <c r="V47" s="129"/>
      <c r="W47" s="129"/>
    </row>
    <row r="48" spans="1:23" ht="16" thickBot="1" x14ac:dyDescent="0.25">
      <c r="A48" s="129"/>
      <c r="B48" s="129"/>
      <c r="C48" s="129"/>
      <c r="D48" s="129"/>
      <c r="E48" s="129"/>
      <c r="F48" s="129"/>
      <c r="G48" s="129"/>
      <c r="H48" s="129"/>
      <c r="I48" s="111">
        <v>5</v>
      </c>
      <c r="J48" s="285" t="s">
        <v>260</v>
      </c>
      <c r="K48" s="426" t="s">
        <v>298</v>
      </c>
      <c r="L48" s="426" t="s">
        <v>300</v>
      </c>
      <c r="M48" s="426">
        <v>2</v>
      </c>
      <c r="N48" s="236">
        <f t="shared" si="5"/>
        <v>72</v>
      </c>
      <c r="O48" s="129"/>
      <c r="P48" s="111">
        <v>20</v>
      </c>
      <c r="Q48" s="425" t="s">
        <v>271</v>
      </c>
      <c r="R48" s="178" t="s">
        <v>293</v>
      </c>
      <c r="S48" s="178" t="s">
        <v>292</v>
      </c>
      <c r="T48" s="178">
        <v>2</v>
      </c>
      <c r="U48" s="410">
        <f t="shared" si="3"/>
        <v>72</v>
      </c>
      <c r="V48" s="129"/>
      <c r="W48" s="129"/>
    </row>
    <row r="49" spans="1:23" ht="16" thickBot="1" x14ac:dyDescent="0.25">
      <c r="A49" s="172" t="s">
        <v>1139</v>
      </c>
      <c r="B49" s="173">
        <f>C34+C37+C40+C45</f>
        <v>616</v>
      </c>
      <c r="C49" s="129"/>
      <c r="D49" s="129"/>
      <c r="E49" s="129"/>
      <c r="F49" s="129"/>
      <c r="G49" s="129"/>
      <c r="H49" s="129"/>
      <c r="I49" s="111">
        <v>6</v>
      </c>
      <c r="J49" s="285" t="s">
        <v>260</v>
      </c>
      <c r="K49" s="426" t="s">
        <v>295</v>
      </c>
      <c r="L49" s="426" t="s">
        <v>142</v>
      </c>
      <c r="M49" s="426">
        <v>4</v>
      </c>
      <c r="N49" s="236">
        <f t="shared" si="5"/>
        <v>144</v>
      </c>
      <c r="O49" s="129"/>
      <c r="P49" s="111">
        <v>21</v>
      </c>
      <c r="Q49" s="425" t="s">
        <v>271</v>
      </c>
      <c r="R49" s="178" t="s">
        <v>1170</v>
      </c>
      <c r="S49" s="178" t="s">
        <v>1171</v>
      </c>
      <c r="T49" s="178">
        <v>4</v>
      </c>
      <c r="U49" s="410">
        <f t="shared" si="3"/>
        <v>144</v>
      </c>
      <c r="V49" s="129"/>
      <c r="W49" s="129"/>
    </row>
    <row r="50" spans="1:23" ht="16" thickBot="1" x14ac:dyDescent="0.25">
      <c r="A50" s="129"/>
      <c r="B50" s="129"/>
      <c r="C50" s="129"/>
      <c r="D50" s="129"/>
      <c r="E50" s="129"/>
      <c r="F50" s="129"/>
      <c r="G50" s="129"/>
      <c r="H50" s="129"/>
      <c r="I50" s="111">
        <v>7</v>
      </c>
      <c r="J50" s="285" t="s">
        <v>260</v>
      </c>
      <c r="K50" s="426" t="s">
        <v>290</v>
      </c>
      <c r="L50" s="426">
        <v>6</v>
      </c>
      <c r="M50" s="426">
        <v>2</v>
      </c>
      <c r="N50" s="236">
        <f t="shared" si="5"/>
        <v>72</v>
      </c>
      <c r="O50" s="129"/>
      <c r="P50" s="111">
        <v>22</v>
      </c>
      <c r="Q50" s="425" t="s">
        <v>271</v>
      </c>
      <c r="R50" s="178" t="s">
        <v>289</v>
      </c>
      <c r="S50" s="178" t="s">
        <v>291</v>
      </c>
      <c r="T50" s="178">
        <v>3</v>
      </c>
      <c r="U50" s="410">
        <f t="shared" si="3"/>
        <v>108</v>
      </c>
      <c r="V50" s="129"/>
      <c r="W50" s="129"/>
    </row>
    <row r="51" spans="1:23" ht="16" thickBot="1" x14ac:dyDescent="0.25">
      <c r="A51" s="432" t="s">
        <v>1056</v>
      </c>
      <c r="B51" s="432"/>
      <c r="C51" s="432"/>
      <c r="D51" s="433"/>
      <c r="E51" s="129"/>
      <c r="F51" s="129"/>
      <c r="G51" s="129"/>
      <c r="H51" s="129"/>
      <c r="I51" s="111">
        <v>8</v>
      </c>
      <c r="J51" s="285" t="s">
        <v>260</v>
      </c>
      <c r="K51" s="426" t="s">
        <v>272</v>
      </c>
      <c r="L51" s="426" t="s">
        <v>325</v>
      </c>
      <c r="M51" s="426">
        <v>4</v>
      </c>
      <c r="N51" s="236">
        <f t="shared" si="5"/>
        <v>144</v>
      </c>
      <c r="O51" s="129"/>
      <c r="P51" s="111">
        <v>23</v>
      </c>
      <c r="Q51" s="425" t="s">
        <v>271</v>
      </c>
      <c r="R51" s="178" t="s">
        <v>289</v>
      </c>
      <c r="S51" s="178">
        <v>3</v>
      </c>
      <c r="T51" s="178">
        <v>2</v>
      </c>
      <c r="U51" s="410">
        <f t="shared" si="3"/>
        <v>72</v>
      </c>
      <c r="V51" s="129"/>
      <c r="W51" s="129"/>
    </row>
    <row r="52" spans="1:23" ht="16" thickBot="1" x14ac:dyDescent="0.25">
      <c r="A52" s="129"/>
      <c r="B52" s="129"/>
      <c r="C52" s="129"/>
      <c r="D52" s="129"/>
      <c r="E52" s="129"/>
      <c r="F52" s="129"/>
      <c r="G52" s="129"/>
      <c r="H52" s="129"/>
      <c r="I52" s="111">
        <v>9</v>
      </c>
      <c r="J52" s="285" t="s">
        <v>260</v>
      </c>
      <c r="K52" s="426" t="s">
        <v>290</v>
      </c>
      <c r="L52" s="426" t="s">
        <v>258</v>
      </c>
      <c r="M52" s="426">
        <v>4</v>
      </c>
      <c r="N52" s="236">
        <f t="shared" si="5"/>
        <v>144</v>
      </c>
      <c r="O52" s="129"/>
      <c r="P52" s="111">
        <v>24</v>
      </c>
      <c r="Q52" s="425" t="s">
        <v>271</v>
      </c>
      <c r="R52" s="178" t="s">
        <v>289</v>
      </c>
      <c r="S52" s="178" t="s">
        <v>288</v>
      </c>
      <c r="T52" s="178">
        <v>1</v>
      </c>
      <c r="U52" s="410">
        <f t="shared" si="3"/>
        <v>36</v>
      </c>
      <c r="V52" s="129"/>
      <c r="W52" s="129"/>
    </row>
    <row r="53" spans="1:23" ht="16" thickBot="1" x14ac:dyDescent="0.25">
      <c r="A53" s="129"/>
      <c r="B53" s="129"/>
      <c r="C53" s="129"/>
      <c r="D53" s="129"/>
      <c r="E53" s="129"/>
      <c r="F53" s="129"/>
      <c r="G53" s="129"/>
      <c r="H53" s="129"/>
      <c r="I53" s="111">
        <v>10</v>
      </c>
      <c r="J53" s="285" t="s">
        <v>260</v>
      </c>
      <c r="K53" s="152" t="s">
        <v>256</v>
      </c>
      <c r="L53" s="152" t="s">
        <v>284</v>
      </c>
      <c r="M53" s="152">
        <v>4</v>
      </c>
      <c r="N53" s="236">
        <f t="shared" ref="N53:N77" si="6">M53*36</f>
        <v>144</v>
      </c>
      <c r="O53" s="129"/>
      <c r="P53" s="111">
        <v>25</v>
      </c>
      <c r="Q53" s="425" t="s">
        <v>271</v>
      </c>
      <c r="R53" s="178" t="s">
        <v>287</v>
      </c>
      <c r="S53" s="178" t="s">
        <v>286</v>
      </c>
      <c r="T53" s="178">
        <v>1</v>
      </c>
      <c r="U53" s="410">
        <f t="shared" si="3"/>
        <v>36</v>
      </c>
      <c r="V53" s="129"/>
      <c r="W53" s="129"/>
    </row>
    <row r="54" spans="1:23" ht="16" thickBot="1" x14ac:dyDescent="0.25">
      <c r="A54" s="129"/>
      <c r="B54" s="129"/>
      <c r="C54" s="129"/>
      <c r="D54" s="129"/>
      <c r="E54" s="129"/>
      <c r="F54" s="129"/>
      <c r="G54" s="129"/>
      <c r="H54" s="129"/>
      <c r="I54" s="111">
        <v>11</v>
      </c>
      <c r="J54" s="285" t="s">
        <v>260</v>
      </c>
      <c r="K54" s="152" t="s">
        <v>256</v>
      </c>
      <c r="L54" s="152" t="s">
        <v>282</v>
      </c>
      <c r="M54" s="152">
        <v>2</v>
      </c>
      <c r="N54" s="236">
        <f t="shared" si="6"/>
        <v>72</v>
      </c>
      <c r="O54" s="129"/>
      <c r="P54" s="111">
        <v>26</v>
      </c>
      <c r="Q54" s="425" t="s">
        <v>271</v>
      </c>
      <c r="R54" s="178" t="s">
        <v>281</v>
      </c>
      <c r="S54" s="178" t="s">
        <v>284</v>
      </c>
      <c r="T54" s="178">
        <v>1</v>
      </c>
      <c r="U54" s="410">
        <f t="shared" si="3"/>
        <v>36</v>
      </c>
      <c r="V54" s="129"/>
      <c r="W54" s="129"/>
    </row>
    <row r="55" spans="1:23" ht="16" thickBot="1" x14ac:dyDescent="0.25">
      <c r="A55" s="129"/>
      <c r="B55" s="129"/>
      <c r="C55" s="129"/>
      <c r="D55" s="129"/>
      <c r="E55" s="129"/>
      <c r="F55" s="129"/>
      <c r="G55" s="129"/>
      <c r="H55" s="129"/>
      <c r="I55" s="111">
        <v>12</v>
      </c>
      <c r="J55" s="285" t="s">
        <v>260</v>
      </c>
      <c r="K55" s="152" t="s">
        <v>256</v>
      </c>
      <c r="L55" s="152" t="s">
        <v>279</v>
      </c>
      <c r="M55" s="152">
        <v>1</v>
      </c>
      <c r="N55" s="236">
        <f t="shared" si="6"/>
        <v>36</v>
      </c>
      <c r="O55" s="129"/>
      <c r="P55" s="111">
        <v>27</v>
      </c>
      <c r="Q55" s="425" t="s">
        <v>271</v>
      </c>
      <c r="R55" s="178" t="s">
        <v>281</v>
      </c>
      <c r="S55" s="178" t="s">
        <v>285</v>
      </c>
      <c r="T55" s="178">
        <v>1</v>
      </c>
      <c r="U55" s="410">
        <f t="shared" si="3"/>
        <v>36</v>
      </c>
      <c r="V55" s="129"/>
      <c r="W55" s="129"/>
    </row>
    <row r="56" spans="1:23" ht="16" thickBot="1" x14ac:dyDescent="0.25">
      <c r="A56" s="129"/>
      <c r="B56" s="129"/>
      <c r="C56" s="129"/>
      <c r="D56" s="129"/>
      <c r="E56" s="129"/>
      <c r="F56" s="129"/>
      <c r="G56" s="129"/>
      <c r="H56" s="129"/>
      <c r="I56" s="111">
        <v>13</v>
      </c>
      <c r="J56" s="285" t="s">
        <v>260</v>
      </c>
      <c r="K56" s="152" t="s">
        <v>256</v>
      </c>
      <c r="L56" s="152" t="s">
        <v>278</v>
      </c>
      <c r="M56" s="152">
        <v>7</v>
      </c>
      <c r="N56" s="236">
        <f t="shared" si="6"/>
        <v>252</v>
      </c>
      <c r="O56" s="129"/>
      <c r="P56" s="111">
        <v>28</v>
      </c>
      <c r="Q56" s="425" t="s">
        <v>271</v>
      </c>
      <c r="R56" s="178" t="s">
        <v>281</v>
      </c>
      <c r="S56" s="178" t="s">
        <v>283</v>
      </c>
      <c r="T56" s="178">
        <v>3</v>
      </c>
      <c r="U56" s="410">
        <f t="shared" si="3"/>
        <v>108</v>
      </c>
      <c r="V56" s="129"/>
      <c r="W56" s="129"/>
    </row>
    <row r="57" spans="1:23" ht="16" thickBot="1" x14ac:dyDescent="0.25">
      <c r="A57" s="129"/>
      <c r="B57" s="129"/>
      <c r="C57" s="129"/>
      <c r="D57" s="129"/>
      <c r="E57" s="129"/>
      <c r="F57" s="129"/>
      <c r="G57" s="129"/>
      <c r="H57" s="129"/>
      <c r="I57" s="111">
        <v>14</v>
      </c>
      <c r="J57" s="285" t="s">
        <v>260</v>
      </c>
      <c r="K57" s="152" t="s">
        <v>256</v>
      </c>
      <c r="L57" s="152" t="s">
        <v>277</v>
      </c>
      <c r="M57" s="152">
        <v>7</v>
      </c>
      <c r="N57" s="236">
        <f t="shared" si="6"/>
        <v>252</v>
      </c>
      <c r="O57" s="129"/>
      <c r="P57" s="111">
        <v>29</v>
      </c>
      <c r="Q57" s="425" t="s">
        <v>271</v>
      </c>
      <c r="R57" s="178" t="s">
        <v>281</v>
      </c>
      <c r="S57" s="178" t="s">
        <v>280</v>
      </c>
      <c r="T57" s="178">
        <v>1</v>
      </c>
      <c r="U57" s="410">
        <f t="shared" si="3"/>
        <v>36</v>
      </c>
      <c r="V57" s="129"/>
      <c r="W57" s="129"/>
    </row>
    <row r="58" spans="1:23" ht="16" thickBot="1" x14ac:dyDescent="0.25">
      <c r="A58" s="129"/>
      <c r="B58" s="129"/>
      <c r="C58" s="129"/>
      <c r="D58" s="129"/>
      <c r="E58" s="129"/>
      <c r="F58" s="129"/>
      <c r="G58" s="129"/>
      <c r="H58" s="129"/>
      <c r="I58" s="111">
        <v>15</v>
      </c>
      <c r="J58" s="285" t="s">
        <v>260</v>
      </c>
      <c r="K58" s="152" t="s">
        <v>255</v>
      </c>
      <c r="L58" s="152">
        <v>100</v>
      </c>
      <c r="M58" s="152">
        <v>10</v>
      </c>
      <c r="N58" s="236">
        <f t="shared" si="6"/>
        <v>360</v>
      </c>
      <c r="O58" s="129"/>
      <c r="P58" s="111">
        <v>30</v>
      </c>
      <c r="Q58" s="425" t="s">
        <v>271</v>
      </c>
      <c r="R58" s="178" t="s">
        <v>275</v>
      </c>
      <c r="S58" s="178" t="s">
        <v>87</v>
      </c>
      <c r="T58" s="178">
        <v>8</v>
      </c>
      <c r="U58" s="410">
        <f t="shared" si="3"/>
        <v>288</v>
      </c>
      <c r="V58" s="129"/>
      <c r="W58" s="129"/>
    </row>
    <row r="59" spans="1:23" ht="16" thickBot="1" x14ac:dyDescent="0.25">
      <c r="A59" s="129"/>
      <c r="B59" s="129"/>
      <c r="C59" s="129"/>
      <c r="D59" s="129"/>
      <c r="E59" s="129"/>
      <c r="F59" s="129"/>
      <c r="G59" s="129"/>
      <c r="H59" s="129"/>
      <c r="I59" s="111">
        <v>16</v>
      </c>
      <c r="J59" s="285" t="s">
        <v>260</v>
      </c>
      <c r="K59" s="152" t="s">
        <v>253</v>
      </c>
      <c r="L59" s="152" t="s">
        <v>276</v>
      </c>
      <c r="M59" s="152">
        <v>1</v>
      </c>
      <c r="N59" s="236">
        <f t="shared" si="6"/>
        <v>36</v>
      </c>
      <c r="O59" s="129"/>
      <c r="P59" s="111">
        <v>31</v>
      </c>
      <c r="Q59" s="425" t="s">
        <v>271</v>
      </c>
      <c r="R59" s="178" t="s">
        <v>275</v>
      </c>
      <c r="S59" s="178" t="s">
        <v>248</v>
      </c>
      <c r="T59" s="178">
        <v>5</v>
      </c>
      <c r="U59" s="410">
        <f t="shared" si="3"/>
        <v>180</v>
      </c>
      <c r="V59" s="129"/>
      <c r="W59" s="129"/>
    </row>
    <row r="60" spans="1:23" ht="16" thickBot="1" x14ac:dyDescent="0.25">
      <c r="A60" s="129"/>
      <c r="B60" s="129"/>
      <c r="C60" s="129"/>
      <c r="D60" s="129"/>
      <c r="E60" s="129"/>
      <c r="F60" s="129"/>
      <c r="G60" s="129"/>
      <c r="H60" s="129"/>
      <c r="I60" s="111">
        <v>17</v>
      </c>
      <c r="J60" s="285" t="s">
        <v>260</v>
      </c>
      <c r="K60" s="152" t="s">
        <v>253</v>
      </c>
      <c r="L60" s="152" t="s">
        <v>274</v>
      </c>
      <c r="M60" s="152">
        <v>4</v>
      </c>
      <c r="N60" s="236">
        <f t="shared" si="6"/>
        <v>144</v>
      </c>
      <c r="O60" s="129"/>
      <c r="P60" s="111">
        <v>32</v>
      </c>
      <c r="Q60" s="425" t="s">
        <v>271</v>
      </c>
      <c r="R60" s="178" t="s">
        <v>275</v>
      </c>
      <c r="S60" s="178" t="s">
        <v>86</v>
      </c>
      <c r="T60" s="178">
        <v>8</v>
      </c>
      <c r="U60" s="410">
        <f t="shared" si="3"/>
        <v>288</v>
      </c>
      <c r="V60" s="129"/>
      <c r="W60" s="129"/>
    </row>
    <row r="61" spans="1:23" ht="16" thickBot="1" x14ac:dyDescent="0.25">
      <c r="A61" s="129"/>
      <c r="B61" s="129"/>
      <c r="C61" s="129"/>
      <c r="D61" s="129"/>
      <c r="E61" s="129"/>
      <c r="F61" s="129"/>
      <c r="G61" s="129"/>
      <c r="H61" s="129"/>
      <c r="I61" s="111">
        <v>18</v>
      </c>
      <c r="J61" s="285" t="s">
        <v>260</v>
      </c>
      <c r="K61" s="152" t="s">
        <v>272</v>
      </c>
      <c r="L61" s="152">
        <v>105</v>
      </c>
      <c r="M61" s="152">
        <v>2</v>
      </c>
      <c r="N61" s="236">
        <f t="shared" si="6"/>
        <v>72</v>
      </c>
      <c r="O61" s="129"/>
      <c r="P61" s="111">
        <v>33</v>
      </c>
      <c r="Q61" s="425" t="s">
        <v>271</v>
      </c>
      <c r="R61" s="178" t="s">
        <v>275</v>
      </c>
      <c r="S61" s="178" t="s">
        <v>179</v>
      </c>
      <c r="T61" s="178">
        <v>8</v>
      </c>
      <c r="U61" s="410">
        <f t="shared" si="3"/>
        <v>288</v>
      </c>
      <c r="V61" s="129"/>
      <c r="W61" s="129"/>
    </row>
    <row r="62" spans="1:23" ht="16" thickBot="1" x14ac:dyDescent="0.25">
      <c r="A62" s="129"/>
      <c r="B62" s="129"/>
      <c r="C62" s="129"/>
      <c r="D62" s="129"/>
      <c r="E62" s="129"/>
      <c r="F62" s="129"/>
      <c r="G62" s="129"/>
      <c r="H62" s="129"/>
      <c r="I62" s="111">
        <v>19</v>
      </c>
      <c r="J62" s="285" t="s">
        <v>260</v>
      </c>
      <c r="K62" s="152" t="s">
        <v>272</v>
      </c>
      <c r="L62" s="152">
        <v>95</v>
      </c>
      <c r="M62" s="152">
        <v>2</v>
      </c>
      <c r="N62" s="236">
        <f t="shared" si="6"/>
        <v>72</v>
      </c>
      <c r="O62" s="129"/>
      <c r="P62" s="111">
        <v>34</v>
      </c>
      <c r="Q62" s="425" t="s">
        <v>271</v>
      </c>
      <c r="R62" s="178" t="s">
        <v>275</v>
      </c>
      <c r="S62" s="178" t="s">
        <v>186</v>
      </c>
      <c r="T62" s="178">
        <v>4</v>
      </c>
      <c r="U62" s="410">
        <f t="shared" si="3"/>
        <v>144</v>
      </c>
      <c r="V62" s="129"/>
      <c r="W62" s="129"/>
    </row>
    <row r="63" spans="1:23" ht="16" thickBot="1" x14ac:dyDescent="0.25">
      <c r="A63" s="129"/>
      <c r="B63" s="129"/>
      <c r="C63" s="129"/>
      <c r="D63" s="129"/>
      <c r="E63" s="129"/>
      <c r="F63" s="129"/>
      <c r="G63" s="129"/>
      <c r="H63" s="129"/>
      <c r="I63" s="111">
        <v>20</v>
      </c>
      <c r="J63" s="285" t="s">
        <v>260</v>
      </c>
      <c r="K63" s="152" t="s">
        <v>272</v>
      </c>
      <c r="L63" s="152">
        <v>97</v>
      </c>
      <c r="M63" s="152">
        <v>3</v>
      </c>
      <c r="N63" s="236">
        <f t="shared" si="6"/>
        <v>108</v>
      </c>
      <c r="O63" s="129"/>
      <c r="P63" s="111">
        <v>35</v>
      </c>
      <c r="Q63" s="425" t="s">
        <v>271</v>
      </c>
      <c r="R63" s="178" t="s">
        <v>273</v>
      </c>
      <c r="S63" s="178" t="s">
        <v>79</v>
      </c>
      <c r="T63" s="178">
        <v>1</v>
      </c>
      <c r="U63" s="410">
        <f t="shared" si="3"/>
        <v>36</v>
      </c>
      <c r="V63" s="129"/>
      <c r="W63" s="129"/>
    </row>
    <row r="64" spans="1:23" ht="16" thickBot="1" x14ac:dyDescent="0.25">
      <c r="A64" s="129"/>
      <c r="B64" s="129"/>
      <c r="C64" s="129"/>
      <c r="D64" s="129"/>
      <c r="E64" s="129"/>
      <c r="F64" s="129"/>
      <c r="G64" s="129"/>
      <c r="H64" s="129"/>
      <c r="I64" s="111">
        <v>21</v>
      </c>
      <c r="J64" s="285" t="s">
        <v>260</v>
      </c>
      <c r="K64" s="152" t="s">
        <v>268</v>
      </c>
      <c r="L64" s="152">
        <v>93</v>
      </c>
      <c r="M64" s="152">
        <v>6</v>
      </c>
      <c r="N64" s="236">
        <f t="shared" si="6"/>
        <v>216</v>
      </c>
      <c r="O64" s="129"/>
      <c r="P64" s="111">
        <v>36</v>
      </c>
      <c r="Q64" s="425" t="s">
        <v>271</v>
      </c>
      <c r="R64" s="178" t="s">
        <v>273</v>
      </c>
      <c r="S64" s="178">
        <v>8</v>
      </c>
      <c r="T64" s="178">
        <v>1</v>
      </c>
      <c r="U64" s="410">
        <f t="shared" si="3"/>
        <v>36</v>
      </c>
      <c r="V64" s="129"/>
      <c r="W64" s="129"/>
    </row>
    <row r="65" spans="1:23" ht="16" thickBot="1" x14ac:dyDescent="0.25">
      <c r="A65" s="129"/>
      <c r="B65" s="129"/>
      <c r="C65" s="129"/>
      <c r="D65" s="129"/>
      <c r="E65" s="129"/>
      <c r="F65" s="129"/>
      <c r="G65" s="129"/>
      <c r="H65" s="129"/>
      <c r="I65" s="111">
        <v>22</v>
      </c>
      <c r="J65" s="285" t="s">
        <v>260</v>
      </c>
      <c r="K65" s="152" t="s">
        <v>267</v>
      </c>
      <c r="L65" s="152">
        <v>95</v>
      </c>
      <c r="M65" s="152">
        <v>5</v>
      </c>
      <c r="N65" s="236">
        <f t="shared" si="6"/>
        <v>180</v>
      </c>
      <c r="O65" s="129"/>
      <c r="P65" s="111">
        <v>37</v>
      </c>
      <c r="Q65" s="425" t="s">
        <v>271</v>
      </c>
      <c r="R65" s="178" t="s">
        <v>270</v>
      </c>
      <c r="S65" s="178" t="s">
        <v>193</v>
      </c>
      <c r="T65" s="178">
        <v>2</v>
      </c>
      <c r="U65" s="410">
        <f t="shared" si="3"/>
        <v>72</v>
      </c>
      <c r="V65" s="129"/>
      <c r="W65" s="129"/>
    </row>
    <row r="66" spans="1:23" ht="16" thickBot="1" x14ac:dyDescent="0.25">
      <c r="A66" s="129"/>
      <c r="B66" s="129"/>
      <c r="C66" s="129"/>
      <c r="D66" s="129"/>
      <c r="E66" s="129"/>
      <c r="F66" s="129"/>
      <c r="G66" s="129"/>
      <c r="H66" s="129"/>
      <c r="I66" s="111">
        <v>23</v>
      </c>
      <c r="J66" s="285" t="s">
        <v>260</v>
      </c>
      <c r="K66" s="152" t="s">
        <v>266</v>
      </c>
      <c r="L66" s="152">
        <v>12</v>
      </c>
      <c r="M66" s="152">
        <v>3</v>
      </c>
      <c r="N66" s="236">
        <f t="shared" si="6"/>
        <v>108</v>
      </c>
      <c r="O66" s="129"/>
      <c r="P66" s="111">
        <v>38</v>
      </c>
      <c r="Q66" s="425" t="s">
        <v>271</v>
      </c>
      <c r="R66" s="178" t="s">
        <v>270</v>
      </c>
      <c r="S66" s="178" t="s">
        <v>269</v>
      </c>
      <c r="T66" s="178">
        <v>2</v>
      </c>
      <c r="U66" s="410">
        <f t="shared" si="3"/>
        <v>72</v>
      </c>
      <c r="V66" s="129"/>
      <c r="W66" s="129"/>
    </row>
    <row r="67" spans="1:23" ht="16" thickBot="1" x14ac:dyDescent="0.25">
      <c r="A67" s="129"/>
      <c r="B67" s="129"/>
      <c r="C67" s="129"/>
      <c r="D67" s="129"/>
      <c r="E67" s="129"/>
      <c r="F67" s="129"/>
      <c r="G67" s="129"/>
      <c r="H67" s="129"/>
      <c r="I67" s="111">
        <v>24</v>
      </c>
      <c r="J67" s="285" t="s">
        <v>260</v>
      </c>
      <c r="K67" s="152" t="s">
        <v>266</v>
      </c>
      <c r="L67" s="152">
        <v>15</v>
      </c>
      <c r="M67" s="152">
        <v>2</v>
      </c>
      <c r="N67" s="236">
        <f t="shared" si="6"/>
        <v>72</v>
      </c>
      <c r="O67" s="129"/>
      <c r="P67" s="111">
        <v>39</v>
      </c>
      <c r="Q67" s="425" t="s">
        <v>271</v>
      </c>
      <c r="R67" s="416" t="s">
        <v>1061</v>
      </c>
      <c r="S67" s="417" t="s">
        <v>1062</v>
      </c>
      <c r="T67" s="416">
        <v>2</v>
      </c>
      <c r="U67" s="410">
        <f t="shared" si="3"/>
        <v>72</v>
      </c>
      <c r="V67" s="129"/>
      <c r="W67" s="129"/>
    </row>
    <row r="68" spans="1:23" ht="16" thickBot="1" x14ac:dyDescent="0.25">
      <c r="A68" s="129"/>
      <c r="B68" s="129"/>
      <c r="C68" s="129"/>
      <c r="D68" s="129"/>
      <c r="E68" s="129"/>
      <c r="F68" s="129"/>
      <c r="G68" s="129"/>
      <c r="H68" s="129"/>
      <c r="I68" s="111">
        <v>25</v>
      </c>
      <c r="J68" s="285" t="s">
        <v>260</v>
      </c>
      <c r="K68" s="152" t="s">
        <v>266</v>
      </c>
      <c r="L68" s="152">
        <v>17</v>
      </c>
      <c r="M68" s="152">
        <v>1</v>
      </c>
      <c r="N68" s="236">
        <f t="shared" si="6"/>
        <v>36</v>
      </c>
      <c r="O68" s="129"/>
      <c r="P68" s="111">
        <v>40</v>
      </c>
      <c r="Q68" s="425" t="s">
        <v>271</v>
      </c>
      <c r="R68" s="416" t="s">
        <v>1063</v>
      </c>
      <c r="S68" s="417">
        <v>16</v>
      </c>
      <c r="T68" s="416">
        <v>3</v>
      </c>
      <c r="U68" s="410">
        <f t="shared" si="3"/>
        <v>108</v>
      </c>
      <c r="V68" s="129"/>
      <c r="W68" s="129"/>
    </row>
    <row r="69" spans="1:23" ht="16" thickBot="1" x14ac:dyDescent="0.25">
      <c r="A69" s="129"/>
      <c r="B69" s="129"/>
      <c r="C69" s="129"/>
      <c r="D69" s="129"/>
      <c r="E69" s="129"/>
      <c r="F69" s="129"/>
      <c r="G69" s="129"/>
      <c r="H69" s="129"/>
      <c r="I69" s="111">
        <v>26</v>
      </c>
      <c r="J69" s="285" t="s">
        <v>260</v>
      </c>
      <c r="K69" s="152" t="s">
        <v>265</v>
      </c>
      <c r="L69" s="152">
        <v>16</v>
      </c>
      <c r="M69" s="152">
        <v>4</v>
      </c>
      <c r="N69" s="236">
        <f t="shared" si="6"/>
        <v>144</v>
      </c>
      <c r="O69" s="129"/>
      <c r="P69" s="111">
        <v>41</v>
      </c>
      <c r="Q69" s="425" t="s">
        <v>271</v>
      </c>
      <c r="R69" s="416" t="s">
        <v>1064</v>
      </c>
      <c r="S69" s="417">
        <v>18</v>
      </c>
      <c r="T69" s="416">
        <v>2</v>
      </c>
      <c r="U69" s="410">
        <f t="shared" si="3"/>
        <v>72</v>
      </c>
      <c r="V69" s="129"/>
      <c r="W69" s="129"/>
    </row>
    <row r="70" spans="1:23" ht="16" thickBot="1" x14ac:dyDescent="0.25">
      <c r="A70" s="129"/>
      <c r="B70" s="129"/>
      <c r="C70" s="129"/>
      <c r="D70" s="129"/>
      <c r="E70" s="129"/>
      <c r="F70" s="129"/>
      <c r="G70" s="129"/>
      <c r="H70" s="129"/>
      <c r="I70" s="111">
        <v>27</v>
      </c>
      <c r="J70" s="285" t="s">
        <v>260</v>
      </c>
      <c r="K70" s="152" t="s">
        <v>265</v>
      </c>
      <c r="L70" s="152" t="s">
        <v>177</v>
      </c>
      <c r="M70" s="152">
        <v>4</v>
      </c>
      <c r="N70" s="236">
        <f t="shared" si="6"/>
        <v>144</v>
      </c>
      <c r="O70" s="129"/>
      <c r="P70" s="111">
        <v>42</v>
      </c>
      <c r="Q70" s="425" t="s">
        <v>271</v>
      </c>
      <c r="R70" s="178" t="s">
        <v>306</v>
      </c>
      <c r="S70" s="434">
        <v>47</v>
      </c>
      <c r="T70" s="416">
        <v>4</v>
      </c>
      <c r="U70" s="410">
        <f t="shared" si="3"/>
        <v>144</v>
      </c>
      <c r="V70" s="129"/>
      <c r="W70" s="129"/>
    </row>
    <row r="71" spans="1:23" ht="16" thickBot="1" x14ac:dyDescent="0.25">
      <c r="A71" s="129"/>
      <c r="B71" s="129"/>
      <c r="C71" s="129"/>
      <c r="D71" s="129"/>
      <c r="E71" s="129"/>
      <c r="F71" s="129"/>
      <c r="G71" s="129"/>
      <c r="H71" s="129"/>
      <c r="I71" s="111">
        <v>28</v>
      </c>
      <c r="J71" s="285" t="s">
        <v>260</v>
      </c>
      <c r="K71" s="152" t="s">
        <v>265</v>
      </c>
      <c r="L71" s="152" t="s">
        <v>212</v>
      </c>
      <c r="M71" s="152">
        <v>6</v>
      </c>
      <c r="N71" s="236">
        <f t="shared" si="6"/>
        <v>216</v>
      </c>
      <c r="O71" s="129"/>
      <c r="P71" s="111"/>
      <c r="Q71" s="419"/>
      <c r="R71" s="419"/>
      <c r="S71" s="419"/>
      <c r="T71" s="420">
        <f>SUM(T29:T70)</f>
        <v>128</v>
      </c>
      <c r="U71" s="420">
        <f>SUM(U29:U70)</f>
        <v>4608</v>
      </c>
      <c r="V71" s="129"/>
      <c r="W71" s="129"/>
    </row>
    <row r="72" spans="1:23" ht="16" thickBot="1" x14ac:dyDescent="0.25">
      <c r="A72" s="129"/>
      <c r="B72" s="129"/>
      <c r="C72" s="129"/>
      <c r="D72" s="129"/>
      <c r="E72" s="129"/>
      <c r="F72" s="129"/>
      <c r="G72" s="129"/>
      <c r="H72" s="129"/>
      <c r="I72" s="111">
        <v>29</v>
      </c>
      <c r="J72" s="285" t="s">
        <v>260</v>
      </c>
      <c r="K72" s="152" t="s">
        <v>259</v>
      </c>
      <c r="L72" s="152" t="s">
        <v>263</v>
      </c>
      <c r="M72" s="152">
        <v>2</v>
      </c>
      <c r="N72" s="236">
        <f t="shared" si="6"/>
        <v>72</v>
      </c>
      <c r="O72" s="129"/>
      <c r="P72" s="222"/>
      <c r="Q72" s="222"/>
      <c r="R72" s="222"/>
      <c r="S72" s="222"/>
      <c r="T72" s="222"/>
      <c r="U72" s="222"/>
      <c r="V72" s="129"/>
      <c r="W72" s="129"/>
    </row>
    <row r="73" spans="1:23" ht="16" thickBot="1" x14ac:dyDescent="0.25">
      <c r="A73" s="129"/>
      <c r="B73" s="129"/>
      <c r="C73" s="129"/>
      <c r="D73" s="129"/>
      <c r="E73" s="129"/>
      <c r="F73" s="129"/>
      <c r="G73" s="129"/>
      <c r="H73" s="129"/>
      <c r="I73" s="111">
        <v>30</v>
      </c>
      <c r="J73" s="285" t="s">
        <v>260</v>
      </c>
      <c r="K73" s="152" t="s">
        <v>259</v>
      </c>
      <c r="L73" s="152" t="s">
        <v>158</v>
      </c>
      <c r="M73" s="152">
        <v>4</v>
      </c>
      <c r="N73" s="236">
        <f t="shared" si="6"/>
        <v>144</v>
      </c>
      <c r="O73" s="129"/>
      <c r="P73" s="222"/>
      <c r="Q73" s="222"/>
      <c r="R73" s="222"/>
      <c r="S73" s="222"/>
      <c r="T73" s="222"/>
      <c r="U73" s="222"/>
      <c r="V73" s="129"/>
      <c r="W73" s="129"/>
    </row>
    <row r="74" spans="1:23" ht="16" thickBot="1" x14ac:dyDescent="0.25">
      <c r="A74" s="129"/>
      <c r="B74" s="129"/>
      <c r="C74" s="129"/>
      <c r="D74" s="129"/>
      <c r="E74" s="129"/>
      <c r="F74" s="129"/>
      <c r="G74" s="129"/>
      <c r="H74" s="129"/>
      <c r="I74" s="111">
        <v>31</v>
      </c>
      <c r="J74" s="285" t="s">
        <v>260</v>
      </c>
      <c r="K74" s="152" t="s">
        <v>259</v>
      </c>
      <c r="L74" s="152" t="s">
        <v>262</v>
      </c>
      <c r="M74" s="152">
        <v>2</v>
      </c>
      <c r="N74" s="236">
        <f t="shared" si="6"/>
        <v>72</v>
      </c>
      <c r="O74" s="129"/>
      <c r="P74" s="222"/>
      <c r="Q74" s="222"/>
      <c r="R74" s="222"/>
      <c r="S74" s="222"/>
      <c r="T74" s="222"/>
      <c r="U74" s="222"/>
      <c r="V74" s="129"/>
      <c r="W74" s="129"/>
    </row>
    <row r="75" spans="1:23" ht="16" thickBot="1" x14ac:dyDescent="0.25">
      <c r="A75" s="129"/>
      <c r="B75" s="129"/>
      <c r="C75" s="129"/>
      <c r="D75" s="129"/>
      <c r="E75" s="129"/>
      <c r="F75" s="129"/>
      <c r="G75" s="129"/>
      <c r="H75" s="129"/>
      <c r="I75" s="111">
        <v>32</v>
      </c>
      <c r="J75" s="285" t="s">
        <v>260</v>
      </c>
      <c r="K75" s="152" t="s">
        <v>259</v>
      </c>
      <c r="L75" s="152" t="s">
        <v>261</v>
      </c>
      <c r="M75" s="152">
        <v>2</v>
      </c>
      <c r="N75" s="236">
        <f t="shared" si="6"/>
        <v>72</v>
      </c>
      <c r="O75" s="129"/>
      <c r="P75" s="222"/>
      <c r="Q75" s="222"/>
      <c r="R75" s="222"/>
      <c r="S75" s="222"/>
      <c r="T75" s="222"/>
      <c r="U75" s="222"/>
      <c r="V75" s="129"/>
      <c r="W75" s="129"/>
    </row>
    <row r="76" spans="1:23" ht="16" thickBot="1" x14ac:dyDescent="0.25">
      <c r="A76" s="129"/>
      <c r="B76" s="129"/>
      <c r="C76" s="129"/>
      <c r="D76" s="129"/>
      <c r="E76" s="129"/>
      <c r="F76" s="129"/>
      <c r="G76" s="129"/>
      <c r="H76" s="129"/>
      <c r="I76" s="111">
        <v>33</v>
      </c>
      <c r="J76" s="285" t="s">
        <v>260</v>
      </c>
      <c r="K76" s="152" t="s">
        <v>259</v>
      </c>
      <c r="L76" s="152">
        <v>4</v>
      </c>
      <c r="M76" s="152">
        <v>1</v>
      </c>
      <c r="N76" s="236">
        <f t="shared" si="6"/>
        <v>36</v>
      </c>
      <c r="O76" s="129"/>
      <c r="P76" s="222"/>
      <c r="Q76" s="222"/>
      <c r="R76" s="222"/>
      <c r="S76" s="222"/>
      <c r="T76" s="222"/>
      <c r="U76" s="222"/>
      <c r="V76" s="129"/>
      <c r="W76" s="129"/>
    </row>
    <row r="77" spans="1:23" ht="16" thickBot="1" x14ac:dyDescent="0.25">
      <c r="A77" s="129"/>
      <c r="B77" s="129"/>
      <c r="C77" s="129"/>
      <c r="D77" s="129"/>
      <c r="E77" s="129"/>
      <c r="F77" s="129"/>
      <c r="G77" s="129"/>
      <c r="H77" s="129"/>
      <c r="I77" s="111">
        <v>34</v>
      </c>
      <c r="J77" s="285" t="s">
        <v>260</v>
      </c>
      <c r="K77" s="152" t="s">
        <v>259</v>
      </c>
      <c r="L77" s="152" t="s">
        <v>258</v>
      </c>
      <c r="M77" s="152">
        <v>4</v>
      </c>
      <c r="N77" s="236">
        <f t="shared" si="6"/>
        <v>144</v>
      </c>
      <c r="O77" s="129"/>
      <c r="P77" s="222"/>
      <c r="Q77" s="222"/>
      <c r="R77" s="222"/>
      <c r="S77" s="222"/>
      <c r="T77" s="222"/>
      <c r="U77" s="222"/>
      <c r="V77" s="129"/>
      <c r="W77" s="129"/>
    </row>
    <row r="78" spans="1:23" ht="16" thickBot="1" x14ac:dyDescent="0.25">
      <c r="A78" s="129"/>
      <c r="B78" s="129"/>
      <c r="C78" s="129"/>
      <c r="D78" s="129"/>
      <c r="E78" s="129"/>
      <c r="F78" s="129"/>
      <c r="G78" s="129"/>
      <c r="H78" s="129"/>
      <c r="I78" s="111"/>
      <c r="J78" s="412"/>
      <c r="K78" s="412"/>
      <c r="L78" s="412"/>
      <c r="M78" s="435">
        <f>SUM(M44:M77)</f>
        <v>119</v>
      </c>
      <c r="N78" s="435">
        <f>SUM(N44:N77)</f>
        <v>4284</v>
      </c>
      <c r="O78" s="129"/>
      <c r="P78" s="222"/>
      <c r="Q78" s="222"/>
      <c r="R78" s="222"/>
      <c r="S78" s="222"/>
      <c r="T78" s="222"/>
      <c r="U78" s="222"/>
      <c r="V78" s="129"/>
      <c r="W78" s="129"/>
    </row>
    <row r="79" spans="1:23" ht="16" thickBot="1" x14ac:dyDescent="0.25">
      <c r="A79" s="129"/>
      <c r="B79" s="129"/>
      <c r="C79" s="129"/>
      <c r="D79" s="129"/>
      <c r="E79" s="129"/>
      <c r="F79" s="129"/>
      <c r="G79" s="129"/>
      <c r="H79" s="129"/>
      <c r="I79" s="111"/>
      <c r="J79" s="412"/>
      <c r="K79" s="412"/>
      <c r="L79" s="412"/>
      <c r="M79" s="412"/>
      <c r="N79" s="111"/>
      <c r="O79" s="129"/>
      <c r="P79" s="222"/>
      <c r="Q79" s="222"/>
      <c r="R79" s="222"/>
      <c r="S79" s="222"/>
      <c r="T79" s="222"/>
      <c r="U79" s="222"/>
      <c r="V79" s="129"/>
      <c r="W79" s="129"/>
    </row>
    <row r="80" spans="1:23" ht="16" thickBot="1" x14ac:dyDescent="0.25">
      <c r="A80" s="129"/>
      <c r="B80" s="129"/>
      <c r="C80" s="129"/>
      <c r="D80" s="129"/>
      <c r="E80" s="129"/>
      <c r="F80" s="129"/>
      <c r="G80" s="129"/>
      <c r="H80" s="129"/>
      <c r="I80" s="109" t="s">
        <v>42</v>
      </c>
      <c r="J80" s="109" t="s">
        <v>41</v>
      </c>
      <c r="K80" s="109" t="s">
        <v>40</v>
      </c>
      <c r="L80" s="109" t="s">
        <v>39</v>
      </c>
      <c r="M80" s="109" t="s">
        <v>23</v>
      </c>
      <c r="N80" s="109" t="s">
        <v>38</v>
      </c>
      <c r="O80" s="129"/>
      <c r="P80" s="222"/>
      <c r="Q80" s="222"/>
      <c r="R80" s="222"/>
      <c r="S80" s="222"/>
      <c r="T80" s="222"/>
      <c r="U80" s="222"/>
      <c r="V80" s="129"/>
      <c r="W80" s="129"/>
    </row>
    <row r="81" spans="1:23" ht="16" thickBot="1" x14ac:dyDescent="0.25">
      <c r="A81" s="129"/>
      <c r="B81" s="129"/>
      <c r="C81" s="129"/>
      <c r="D81" s="129"/>
      <c r="E81" s="129"/>
      <c r="F81" s="129"/>
      <c r="G81" s="129"/>
      <c r="H81" s="129"/>
      <c r="I81" s="111">
        <v>1</v>
      </c>
      <c r="J81" s="285" t="s">
        <v>244</v>
      </c>
      <c r="K81" s="152" t="s">
        <v>256</v>
      </c>
      <c r="L81" s="152" t="s">
        <v>257</v>
      </c>
      <c r="M81" s="152">
        <v>6</v>
      </c>
      <c r="N81" s="236">
        <f t="shared" ref="N81:N105" si="7">M81*36</f>
        <v>216</v>
      </c>
      <c r="O81" s="129"/>
      <c r="P81" s="222"/>
      <c r="Q81" s="222"/>
      <c r="R81" s="222"/>
      <c r="S81" s="222"/>
      <c r="T81" s="222"/>
      <c r="U81" s="222"/>
      <c r="V81" s="129"/>
      <c r="W81" s="129"/>
    </row>
    <row r="82" spans="1:23" ht="16" thickBot="1" x14ac:dyDescent="0.25">
      <c r="A82" s="129"/>
      <c r="B82" s="129"/>
      <c r="C82" s="129"/>
      <c r="D82" s="129"/>
      <c r="E82" s="129"/>
      <c r="F82" s="129"/>
      <c r="G82" s="129"/>
      <c r="H82" s="129"/>
      <c r="I82" s="111">
        <v>2</v>
      </c>
      <c r="J82" s="285" t="s">
        <v>244</v>
      </c>
      <c r="K82" s="152" t="s">
        <v>256</v>
      </c>
      <c r="L82" s="152">
        <v>127</v>
      </c>
      <c r="M82" s="152">
        <v>4</v>
      </c>
      <c r="N82" s="236">
        <f t="shared" si="7"/>
        <v>144</v>
      </c>
      <c r="O82" s="129"/>
      <c r="P82" s="222"/>
      <c r="Q82" s="222"/>
      <c r="R82" s="222"/>
      <c r="S82" s="222"/>
      <c r="T82" s="222"/>
      <c r="U82" s="222"/>
      <c r="V82" s="129"/>
      <c r="W82" s="129"/>
    </row>
    <row r="83" spans="1:23" ht="16" thickBot="1" x14ac:dyDescent="0.25">
      <c r="A83" s="129"/>
      <c r="B83" s="129"/>
      <c r="C83" s="129"/>
      <c r="D83" s="129"/>
      <c r="E83" s="129"/>
      <c r="F83" s="129"/>
      <c r="G83" s="129"/>
      <c r="H83" s="129"/>
      <c r="I83" s="111">
        <v>3</v>
      </c>
      <c r="J83" s="285" t="s">
        <v>244</v>
      </c>
      <c r="K83" s="152" t="s">
        <v>255</v>
      </c>
      <c r="L83" s="152" t="s">
        <v>254</v>
      </c>
      <c r="M83" s="152">
        <v>2</v>
      </c>
      <c r="N83" s="236">
        <f t="shared" si="7"/>
        <v>72</v>
      </c>
      <c r="O83" s="129"/>
      <c r="P83" s="222"/>
      <c r="Q83" s="222"/>
      <c r="R83" s="222"/>
      <c r="S83" s="222"/>
      <c r="T83" s="222"/>
      <c r="U83" s="222"/>
      <c r="V83" s="129"/>
      <c r="W83" s="129"/>
    </row>
    <row r="84" spans="1:23" ht="16" thickBot="1" x14ac:dyDescent="0.25">
      <c r="A84" s="129"/>
      <c r="B84" s="129"/>
      <c r="C84" s="129"/>
      <c r="D84" s="129"/>
      <c r="E84" s="129"/>
      <c r="F84" s="129"/>
      <c r="G84" s="129"/>
      <c r="H84" s="129"/>
      <c r="I84" s="111">
        <v>4</v>
      </c>
      <c r="J84" s="285" t="s">
        <v>244</v>
      </c>
      <c r="K84" s="152" t="s">
        <v>253</v>
      </c>
      <c r="L84" s="152">
        <v>104</v>
      </c>
      <c r="M84" s="152">
        <v>4</v>
      </c>
      <c r="N84" s="236">
        <f t="shared" si="7"/>
        <v>144</v>
      </c>
      <c r="O84" s="129"/>
      <c r="P84" s="222"/>
      <c r="Q84" s="222"/>
      <c r="R84" s="222"/>
      <c r="S84" s="222"/>
      <c r="T84" s="222"/>
      <c r="U84" s="222"/>
      <c r="V84" s="129"/>
      <c r="W84" s="129"/>
    </row>
    <row r="85" spans="1:23" ht="16" thickBot="1" x14ac:dyDescent="0.25">
      <c r="A85" s="129"/>
      <c r="B85" s="129"/>
      <c r="C85" s="129"/>
      <c r="D85" s="129"/>
      <c r="E85" s="129"/>
      <c r="F85" s="129"/>
      <c r="G85" s="129"/>
      <c r="H85" s="129"/>
      <c r="I85" s="111">
        <v>5</v>
      </c>
      <c r="J85" s="285" t="s">
        <v>244</v>
      </c>
      <c r="K85" s="152" t="s">
        <v>253</v>
      </c>
      <c r="L85" s="152">
        <v>106</v>
      </c>
      <c r="M85" s="152">
        <v>3</v>
      </c>
      <c r="N85" s="236">
        <f t="shared" si="7"/>
        <v>108</v>
      </c>
      <c r="O85" s="129"/>
      <c r="P85" s="222"/>
      <c r="Q85" s="222"/>
      <c r="R85" s="222"/>
      <c r="S85" s="222"/>
      <c r="T85" s="222"/>
      <c r="U85" s="222"/>
      <c r="V85" s="129"/>
      <c r="W85" s="129"/>
    </row>
    <row r="86" spans="1:23" ht="16" thickBot="1" x14ac:dyDescent="0.25">
      <c r="A86" s="129"/>
      <c r="B86" s="129"/>
      <c r="C86" s="129"/>
      <c r="D86" s="129"/>
      <c r="E86" s="129"/>
      <c r="F86" s="129"/>
      <c r="G86" s="129"/>
      <c r="H86" s="129"/>
      <c r="I86" s="111">
        <v>6</v>
      </c>
      <c r="J86" s="285" t="s">
        <v>244</v>
      </c>
      <c r="K86" s="152" t="s">
        <v>252</v>
      </c>
      <c r="L86" s="152">
        <v>5</v>
      </c>
      <c r="M86" s="152">
        <v>5</v>
      </c>
      <c r="N86" s="236">
        <f t="shared" si="7"/>
        <v>180</v>
      </c>
      <c r="O86" s="129"/>
      <c r="P86" s="222"/>
      <c r="Q86" s="222"/>
      <c r="R86" s="222"/>
      <c r="S86" s="222"/>
      <c r="T86" s="222"/>
      <c r="U86" s="222"/>
      <c r="V86" s="129"/>
      <c r="W86" s="129"/>
    </row>
    <row r="87" spans="1:23" ht="16" thickBot="1" x14ac:dyDescent="0.25">
      <c r="A87" s="129"/>
      <c r="B87" s="129"/>
      <c r="C87" s="129"/>
      <c r="D87" s="129"/>
      <c r="E87" s="129"/>
      <c r="F87" s="129"/>
      <c r="G87" s="129"/>
      <c r="H87" s="129"/>
      <c r="I87" s="111">
        <v>7</v>
      </c>
      <c r="J87" s="285" t="s">
        <v>244</v>
      </c>
      <c r="K87" s="152" t="s">
        <v>251</v>
      </c>
      <c r="L87" s="152" t="s">
        <v>86</v>
      </c>
      <c r="M87" s="152">
        <v>8</v>
      </c>
      <c r="N87" s="236">
        <f t="shared" si="7"/>
        <v>288</v>
      </c>
      <c r="O87" s="129"/>
      <c r="P87" s="222"/>
      <c r="Q87" s="222"/>
      <c r="R87" s="222"/>
      <c r="S87" s="222"/>
      <c r="T87" s="222"/>
      <c r="U87" s="222"/>
      <c r="V87" s="129"/>
      <c r="W87" s="129"/>
    </row>
    <row r="88" spans="1:23" ht="16" thickBot="1" x14ac:dyDescent="0.25">
      <c r="A88" s="129"/>
      <c r="B88" s="129"/>
      <c r="C88" s="129"/>
      <c r="D88" s="129"/>
      <c r="E88" s="129"/>
      <c r="F88" s="129"/>
      <c r="G88" s="129"/>
      <c r="H88" s="129"/>
      <c r="I88" s="111">
        <v>8</v>
      </c>
      <c r="J88" s="285" t="s">
        <v>244</v>
      </c>
      <c r="K88" s="152" t="s">
        <v>251</v>
      </c>
      <c r="L88" s="152" t="s">
        <v>76</v>
      </c>
      <c r="M88" s="152">
        <v>8</v>
      </c>
      <c r="N88" s="236">
        <f t="shared" si="7"/>
        <v>288</v>
      </c>
      <c r="O88" s="129"/>
      <c r="P88" s="222"/>
      <c r="Q88" s="222"/>
      <c r="R88" s="222"/>
      <c r="S88" s="222"/>
      <c r="T88" s="222"/>
      <c r="U88" s="222"/>
      <c r="V88" s="129"/>
      <c r="W88" s="129"/>
    </row>
    <row r="89" spans="1:23" ht="16" thickBot="1" x14ac:dyDescent="0.25">
      <c r="A89" s="129"/>
      <c r="B89" s="129"/>
      <c r="C89" s="129"/>
      <c r="D89" s="129"/>
      <c r="E89" s="129"/>
      <c r="F89" s="129"/>
      <c r="G89" s="129"/>
      <c r="H89" s="129"/>
      <c r="I89" s="111">
        <v>9</v>
      </c>
      <c r="J89" s="285" t="s">
        <v>244</v>
      </c>
      <c r="K89" s="152" t="s">
        <v>249</v>
      </c>
      <c r="L89" s="152" t="s">
        <v>250</v>
      </c>
      <c r="M89" s="152">
        <v>2</v>
      </c>
      <c r="N89" s="236">
        <f t="shared" si="7"/>
        <v>72</v>
      </c>
      <c r="O89" s="129"/>
      <c r="P89" s="222"/>
      <c r="Q89" s="222"/>
      <c r="R89" s="222"/>
      <c r="S89" s="222"/>
      <c r="T89" s="222"/>
      <c r="U89" s="222"/>
      <c r="V89" s="129"/>
      <c r="W89" s="129"/>
    </row>
    <row r="90" spans="1:23" ht="16" thickBot="1" x14ac:dyDescent="0.25">
      <c r="A90" s="129"/>
      <c r="B90" s="129"/>
      <c r="C90" s="129"/>
      <c r="D90" s="129"/>
      <c r="E90" s="129"/>
      <c r="F90" s="129"/>
      <c r="G90" s="129"/>
      <c r="H90" s="129"/>
      <c r="I90" s="111">
        <v>10</v>
      </c>
      <c r="J90" s="285" t="s">
        <v>244</v>
      </c>
      <c r="K90" s="152" t="s">
        <v>249</v>
      </c>
      <c r="L90" s="152">
        <v>52</v>
      </c>
      <c r="M90" s="152">
        <v>5</v>
      </c>
      <c r="N90" s="236">
        <f t="shared" si="7"/>
        <v>180</v>
      </c>
      <c r="O90" s="129"/>
      <c r="P90" s="222"/>
      <c r="Q90" s="222"/>
      <c r="R90" s="222"/>
      <c r="S90" s="222"/>
      <c r="T90" s="222"/>
      <c r="U90" s="222"/>
      <c r="V90" s="129"/>
      <c r="W90" s="129"/>
    </row>
    <row r="91" spans="1:23" ht="16" thickBot="1" x14ac:dyDescent="0.25">
      <c r="A91" s="129"/>
      <c r="B91" s="129"/>
      <c r="C91" s="129"/>
      <c r="D91" s="129"/>
      <c r="E91" s="129"/>
      <c r="F91" s="129"/>
      <c r="G91" s="129"/>
      <c r="H91" s="129"/>
      <c r="I91" s="111">
        <v>11</v>
      </c>
      <c r="J91" s="285" t="s">
        <v>244</v>
      </c>
      <c r="K91" s="152" t="s">
        <v>249</v>
      </c>
      <c r="L91" s="152">
        <v>56</v>
      </c>
      <c r="M91" s="152">
        <v>1</v>
      </c>
      <c r="N91" s="236">
        <f t="shared" si="7"/>
        <v>36</v>
      </c>
      <c r="O91" s="129"/>
      <c r="P91" s="222"/>
      <c r="Q91" s="222"/>
      <c r="R91" s="222"/>
      <c r="S91" s="222"/>
      <c r="T91" s="222"/>
      <c r="U91" s="222"/>
      <c r="V91" s="129"/>
      <c r="W91" s="129"/>
    </row>
    <row r="92" spans="1:23" ht="16" thickBot="1" x14ac:dyDescent="0.25">
      <c r="A92" s="129"/>
      <c r="B92" s="129"/>
      <c r="C92" s="129"/>
      <c r="D92" s="129"/>
      <c r="E92" s="129"/>
      <c r="F92" s="129"/>
      <c r="G92" s="129"/>
      <c r="H92" s="129"/>
      <c r="I92" s="111">
        <v>12</v>
      </c>
      <c r="J92" s="285" t="s">
        <v>244</v>
      </c>
      <c r="K92" s="152" t="s">
        <v>249</v>
      </c>
      <c r="L92" s="152">
        <v>58</v>
      </c>
      <c r="M92" s="152">
        <v>7</v>
      </c>
      <c r="N92" s="236">
        <f t="shared" si="7"/>
        <v>252</v>
      </c>
      <c r="O92" s="129"/>
      <c r="P92" s="222"/>
      <c r="Q92" s="222"/>
      <c r="R92" s="222"/>
      <c r="S92" s="222"/>
      <c r="T92" s="222"/>
      <c r="U92" s="222"/>
      <c r="V92" s="129"/>
      <c r="W92" s="129"/>
    </row>
    <row r="93" spans="1:23" ht="16" thickBot="1" x14ac:dyDescent="0.25">
      <c r="A93" s="129"/>
      <c r="B93" s="129"/>
      <c r="C93" s="129"/>
      <c r="D93" s="129"/>
      <c r="E93" s="129"/>
      <c r="F93" s="129"/>
      <c r="G93" s="129"/>
      <c r="H93" s="129"/>
      <c r="I93" s="111">
        <v>13</v>
      </c>
      <c r="J93" s="285" t="s">
        <v>244</v>
      </c>
      <c r="K93" s="152" t="s">
        <v>243</v>
      </c>
      <c r="L93" s="152" t="s">
        <v>87</v>
      </c>
      <c r="M93" s="152">
        <v>2</v>
      </c>
      <c r="N93" s="236">
        <f t="shared" si="7"/>
        <v>72</v>
      </c>
      <c r="O93" s="129"/>
      <c r="P93" s="222"/>
      <c r="Q93" s="222"/>
      <c r="R93" s="222"/>
      <c r="S93" s="222"/>
      <c r="T93" s="222"/>
      <c r="U93" s="222"/>
      <c r="V93" s="129"/>
      <c r="W93" s="129"/>
    </row>
    <row r="94" spans="1:23" ht="16" thickBot="1" x14ac:dyDescent="0.25">
      <c r="A94" s="129"/>
      <c r="B94" s="129"/>
      <c r="C94" s="129"/>
      <c r="D94" s="129"/>
      <c r="E94" s="129"/>
      <c r="F94" s="129"/>
      <c r="G94" s="129"/>
      <c r="H94" s="129"/>
      <c r="I94" s="111">
        <v>14</v>
      </c>
      <c r="J94" s="285" t="s">
        <v>244</v>
      </c>
      <c r="K94" s="152" t="s">
        <v>243</v>
      </c>
      <c r="L94" s="152" t="s">
        <v>193</v>
      </c>
      <c r="M94" s="152">
        <v>4</v>
      </c>
      <c r="N94" s="236">
        <f t="shared" si="7"/>
        <v>144</v>
      </c>
      <c r="O94" s="129"/>
      <c r="P94" s="222"/>
      <c r="Q94" s="222"/>
      <c r="R94" s="222"/>
      <c r="S94" s="222"/>
      <c r="T94" s="222"/>
      <c r="U94" s="222"/>
      <c r="V94" s="129"/>
      <c r="W94" s="129"/>
    </row>
    <row r="95" spans="1:23" ht="16" thickBot="1" x14ac:dyDescent="0.25">
      <c r="A95" s="129"/>
      <c r="B95" s="129"/>
      <c r="C95" s="129"/>
      <c r="D95" s="129"/>
      <c r="E95" s="129"/>
      <c r="F95" s="129"/>
      <c r="G95" s="129"/>
      <c r="H95" s="129"/>
      <c r="I95" s="111">
        <v>15</v>
      </c>
      <c r="J95" s="285" t="s">
        <v>244</v>
      </c>
      <c r="K95" s="152" t="s">
        <v>243</v>
      </c>
      <c r="L95" s="152" t="s">
        <v>248</v>
      </c>
      <c r="M95" s="152">
        <v>5</v>
      </c>
      <c r="N95" s="236">
        <f t="shared" si="7"/>
        <v>180</v>
      </c>
      <c r="O95" s="129"/>
      <c r="P95" s="222"/>
      <c r="Q95" s="222"/>
      <c r="R95" s="222"/>
      <c r="S95" s="222"/>
      <c r="T95" s="222"/>
      <c r="U95" s="222"/>
      <c r="V95" s="129"/>
      <c r="W95" s="129"/>
    </row>
    <row r="96" spans="1:23" ht="16" thickBot="1" x14ac:dyDescent="0.25">
      <c r="A96" s="129"/>
      <c r="B96" s="129"/>
      <c r="C96" s="129"/>
      <c r="D96" s="129"/>
      <c r="E96" s="129"/>
      <c r="F96" s="129"/>
      <c r="G96" s="129"/>
      <c r="H96" s="129"/>
      <c r="I96" s="111">
        <v>16</v>
      </c>
      <c r="J96" s="285" t="s">
        <v>244</v>
      </c>
      <c r="K96" s="152" t="s">
        <v>243</v>
      </c>
      <c r="L96" s="152" t="s">
        <v>247</v>
      </c>
      <c r="M96" s="152">
        <v>4</v>
      </c>
      <c r="N96" s="236">
        <f t="shared" si="7"/>
        <v>144</v>
      </c>
      <c r="O96" s="129"/>
      <c r="P96" s="222"/>
      <c r="Q96" s="222"/>
      <c r="R96" s="222"/>
      <c r="S96" s="222"/>
      <c r="T96" s="222"/>
      <c r="U96" s="222"/>
      <c r="V96" s="129"/>
      <c r="W96" s="129"/>
    </row>
    <row r="97" spans="1:23" ht="16" thickBot="1" x14ac:dyDescent="0.25">
      <c r="A97" s="129"/>
      <c r="B97" s="129"/>
      <c r="C97" s="129"/>
      <c r="D97" s="129"/>
      <c r="E97" s="129"/>
      <c r="F97" s="129"/>
      <c r="G97" s="129"/>
      <c r="H97" s="129"/>
      <c r="I97" s="111">
        <v>17</v>
      </c>
      <c r="J97" s="285" t="s">
        <v>244</v>
      </c>
      <c r="K97" s="152" t="s">
        <v>243</v>
      </c>
      <c r="L97" s="152" t="s">
        <v>110</v>
      </c>
      <c r="M97" s="152">
        <v>4</v>
      </c>
      <c r="N97" s="236">
        <f t="shared" si="7"/>
        <v>144</v>
      </c>
      <c r="O97" s="129"/>
      <c r="P97" s="222"/>
      <c r="Q97" s="222"/>
      <c r="R97" s="222"/>
      <c r="S97" s="222"/>
      <c r="T97" s="222"/>
      <c r="U97" s="222"/>
      <c r="V97" s="129"/>
      <c r="W97" s="129"/>
    </row>
    <row r="98" spans="1:23" ht="16" thickBot="1" x14ac:dyDescent="0.25">
      <c r="A98" s="129"/>
      <c r="B98" s="129"/>
      <c r="C98" s="129"/>
      <c r="D98" s="129"/>
      <c r="E98" s="129"/>
      <c r="F98" s="129"/>
      <c r="G98" s="129"/>
      <c r="H98" s="129"/>
      <c r="I98" s="111">
        <v>18</v>
      </c>
      <c r="J98" s="285" t="s">
        <v>244</v>
      </c>
      <c r="K98" s="152" t="s">
        <v>243</v>
      </c>
      <c r="L98" s="152">
        <v>2</v>
      </c>
      <c r="M98" s="152">
        <v>3</v>
      </c>
      <c r="N98" s="236">
        <f t="shared" si="7"/>
        <v>108</v>
      </c>
      <c r="O98" s="129"/>
      <c r="P98" s="222"/>
      <c r="Q98" s="222"/>
      <c r="R98" s="222"/>
      <c r="S98" s="222"/>
      <c r="T98" s="222"/>
      <c r="U98" s="222"/>
      <c r="V98" s="129"/>
      <c r="W98" s="129"/>
    </row>
    <row r="99" spans="1:23" ht="16" thickBot="1" x14ac:dyDescent="0.25">
      <c r="A99" s="129"/>
      <c r="B99" s="129"/>
      <c r="C99" s="129"/>
      <c r="D99" s="129"/>
      <c r="E99" s="129"/>
      <c r="F99" s="129"/>
      <c r="G99" s="129"/>
      <c r="H99" s="129"/>
      <c r="I99" s="111">
        <v>19</v>
      </c>
      <c r="J99" s="285" t="s">
        <v>244</v>
      </c>
      <c r="K99" s="152" t="s">
        <v>243</v>
      </c>
      <c r="L99" s="152" t="s">
        <v>76</v>
      </c>
      <c r="M99" s="152">
        <v>8</v>
      </c>
      <c r="N99" s="236">
        <f t="shared" si="7"/>
        <v>288</v>
      </c>
      <c r="O99" s="129"/>
      <c r="P99" s="222"/>
      <c r="Q99" s="222"/>
      <c r="R99" s="222"/>
      <c r="S99" s="222"/>
      <c r="T99" s="222"/>
      <c r="U99" s="222"/>
      <c r="V99" s="129"/>
      <c r="W99" s="129"/>
    </row>
    <row r="100" spans="1:23" ht="16" thickBot="1" x14ac:dyDescent="0.25">
      <c r="A100" s="129"/>
      <c r="B100" s="129"/>
      <c r="C100" s="129"/>
      <c r="D100" s="129"/>
      <c r="E100" s="129"/>
      <c r="F100" s="129"/>
      <c r="G100" s="129"/>
      <c r="H100" s="129"/>
      <c r="I100" s="111">
        <v>20</v>
      </c>
      <c r="J100" s="285" t="s">
        <v>244</v>
      </c>
      <c r="K100" s="152" t="s">
        <v>243</v>
      </c>
      <c r="L100" s="152" t="s">
        <v>246</v>
      </c>
      <c r="M100" s="152">
        <v>5</v>
      </c>
      <c r="N100" s="236">
        <f t="shared" si="7"/>
        <v>180</v>
      </c>
      <c r="O100" s="129"/>
      <c r="P100" s="222"/>
      <c r="Q100" s="222"/>
      <c r="R100" s="222"/>
      <c r="S100" s="222"/>
      <c r="T100" s="222"/>
      <c r="U100" s="222"/>
      <c r="V100" s="129"/>
      <c r="W100" s="129"/>
    </row>
    <row r="101" spans="1:23" ht="16" thickBot="1" x14ac:dyDescent="0.25">
      <c r="A101" s="129"/>
      <c r="B101" s="129"/>
      <c r="C101" s="129"/>
      <c r="D101" s="129"/>
      <c r="E101" s="129"/>
      <c r="F101" s="129"/>
      <c r="G101" s="129"/>
      <c r="H101" s="129"/>
      <c r="I101" s="111">
        <v>21</v>
      </c>
      <c r="J101" s="285" t="s">
        <v>244</v>
      </c>
      <c r="K101" s="152" t="s">
        <v>243</v>
      </c>
      <c r="L101" s="152" t="s">
        <v>245</v>
      </c>
      <c r="M101" s="152">
        <v>5</v>
      </c>
      <c r="N101" s="236">
        <f t="shared" si="7"/>
        <v>180</v>
      </c>
      <c r="O101" s="129"/>
      <c r="P101" s="222"/>
      <c r="Q101" s="222"/>
      <c r="R101" s="222"/>
      <c r="S101" s="222"/>
      <c r="T101" s="222"/>
      <c r="U101" s="222"/>
      <c r="V101" s="129"/>
      <c r="W101" s="129"/>
    </row>
    <row r="102" spans="1:23" ht="16" thickBot="1" x14ac:dyDescent="0.25">
      <c r="A102" s="129"/>
      <c r="B102" s="129"/>
      <c r="C102" s="129"/>
      <c r="D102" s="129"/>
      <c r="E102" s="129"/>
      <c r="F102" s="129"/>
      <c r="G102" s="129"/>
      <c r="H102" s="129"/>
      <c r="I102" s="111">
        <v>22</v>
      </c>
      <c r="J102" s="285" t="s">
        <v>244</v>
      </c>
      <c r="K102" s="152" t="s">
        <v>243</v>
      </c>
      <c r="L102" s="152" t="s">
        <v>142</v>
      </c>
      <c r="M102" s="152">
        <v>2</v>
      </c>
      <c r="N102" s="236">
        <f t="shared" si="7"/>
        <v>72</v>
      </c>
      <c r="O102" s="129"/>
      <c r="P102" s="222"/>
      <c r="Q102" s="222"/>
      <c r="R102" s="222"/>
      <c r="S102" s="222"/>
      <c r="T102" s="222"/>
      <c r="U102" s="222"/>
      <c r="V102" s="129"/>
      <c r="W102" s="129"/>
    </row>
    <row r="103" spans="1:23" ht="16" thickBot="1" x14ac:dyDescent="0.25">
      <c r="A103" s="129"/>
      <c r="B103" s="129"/>
      <c r="C103" s="129"/>
      <c r="D103" s="129"/>
      <c r="E103" s="129"/>
      <c r="F103" s="129"/>
      <c r="G103" s="129"/>
      <c r="H103" s="129"/>
      <c r="I103" s="111">
        <v>23</v>
      </c>
      <c r="J103" s="285" t="s">
        <v>244</v>
      </c>
      <c r="K103" s="152" t="s">
        <v>243</v>
      </c>
      <c r="L103" s="152" t="s">
        <v>143</v>
      </c>
      <c r="M103" s="152">
        <v>5</v>
      </c>
      <c r="N103" s="236">
        <f t="shared" si="7"/>
        <v>180</v>
      </c>
      <c r="O103" s="129"/>
      <c r="P103" s="222"/>
      <c r="Q103" s="222"/>
      <c r="R103" s="222"/>
      <c r="S103" s="222"/>
      <c r="T103" s="222"/>
      <c r="U103" s="222"/>
      <c r="V103" s="129"/>
      <c r="W103" s="129"/>
    </row>
    <row r="104" spans="1:23" ht="16" thickBot="1" x14ac:dyDescent="0.25">
      <c r="A104" s="129"/>
      <c r="B104" s="129"/>
      <c r="C104" s="129"/>
      <c r="D104" s="129"/>
      <c r="E104" s="129"/>
      <c r="F104" s="129"/>
      <c r="G104" s="129"/>
      <c r="H104" s="129"/>
      <c r="I104" s="111">
        <v>24</v>
      </c>
      <c r="J104" s="285" t="s">
        <v>244</v>
      </c>
      <c r="K104" s="152" t="s">
        <v>243</v>
      </c>
      <c r="L104" s="152" t="s">
        <v>146</v>
      </c>
      <c r="M104" s="152">
        <v>4</v>
      </c>
      <c r="N104" s="236">
        <f t="shared" si="7"/>
        <v>144</v>
      </c>
      <c r="O104" s="129"/>
      <c r="P104" s="222"/>
      <c r="Q104" s="222"/>
      <c r="R104" s="222"/>
      <c r="S104" s="222"/>
      <c r="T104" s="222"/>
      <c r="U104" s="222"/>
      <c r="V104" s="129"/>
      <c r="W104" s="129"/>
    </row>
    <row r="105" spans="1:23" ht="16" thickBot="1" x14ac:dyDescent="0.25">
      <c r="A105" s="129"/>
      <c r="B105" s="129"/>
      <c r="C105" s="129"/>
      <c r="D105" s="129"/>
      <c r="E105" s="129"/>
      <c r="F105" s="129"/>
      <c r="G105" s="129"/>
      <c r="H105" s="129"/>
      <c r="I105" s="111">
        <v>25</v>
      </c>
      <c r="J105" s="285" t="s">
        <v>244</v>
      </c>
      <c r="K105" s="152" t="s">
        <v>243</v>
      </c>
      <c r="L105" s="152" t="s">
        <v>242</v>
      </c>
      <c r="M105" s="152">
        <v>5</v>
      </c>
      <c r="N105" s="236">
        <f t="shared" si="7"/>
        <v>180</v>
      </c>
      <c r="O105" s="129"/>
      <c r="P105" s="222"/>
      <c r="Q105" s="222"/>
      <c r="R105" s="222"/>
      <c r="S105" s="222"/>
      <c r="T105" s="222"/>
      <c r="U105" s="222"/>
      <c r="V105" s="129"/>
      <c r="W105" s="129"/>
    </row>
    <row r="106" spans="1:23" ht="16" thickBot="1" x14ac:dyDescent="0.25">
      <c r="A106" s="129"/>
      <c r="B106" s="129"/>
      <c r="C106" s="129"/>
      <c r="D106" s="129"/>
      <c r="E106" s="129"/>
      <c r="F106" s="129"/>
      <c r="G106" s="129"/>
      <c r="H106" s="129"/>
      <c r="I106" s="111"/>
      <c r="J106" s="111"/>
      <c r="K106" s="111"/>
      <c r="L106" s="111"/>
      <c r="M106" s="161">
        <f>SUM(M81:M105)</f>
        <v>111</v>
      </c>
      <c r="N106" s="161">
        <f>SUM(N81:N105)</f>
        <v>3996</v>
      </c>
      <c r="O106" s="129"/>
      <c r="P106" s="222"/>
      <c r="Q106" s="222"/>
      <c r="R106" s="222"/>
      <c r="S106" s="222"/>
      <c r="T106" s="222"/>
      <c r="U106" s="222"/>
      <c r="V106" s="129"/>
      <c r="W106" s="129"/>
    </row>
    <row r="107" spans="1:23" ht="15" x14ac:dyDescent="0.2">
      <c r="A107" s="129"/>
      <c r="B107" s="129"/>
      <c r="C107" s="129"/>
      <c r="D107" s="129"/>
      <c r="E107" s="129"/>
      <c r="F107" s="129"/>
      <c r="G107" s="129"/>
      <c r="H107" s="129"/>
      <c r="I107" s="222"/>
      <c r="J107" s="222"/>
      <c r="K107" s="222"/>
      <c r="L107" s="222"/>
      <c r="M107" s="222"/>
      <c r="N107" s="222"/>
      <c r="O107" s="129"/>
      <c r="P107" s="222"/>
      <c r="Q107" s="222"/>
      <c r="R107" s="222"/>
      <c r="S107" s="222"/>
      <c r="T107" s="222"/>
      <c r="U107" s="222"/>
      <c r="V107" s="129"/>
      <c r="W107" s="129"/>
    </row>
    <row r="108" spans="1:23" ht="15" x14ac:dyDescent="0.2">
      <c r="A108" s="129"/>
      <c r="B108" s="129"/>
      <c r="C108" s="129"/>
      <c r="D108" s="129"/>
      <c r="E108" s="129"/>
      <c r="F108" s="129"/>
      <c r="G108" s="129"/>
      <c r="H108" s="129"/>
      <c r="I108" s="222"/>
      <c r="J108" s="222"/>
      <c r="K108" s="222"/>
      <c r="L108" s="222"/>
      <c r="M108" s="222"/>
      <c r="N108" s="222"/>
      <c r="O108" s="129"/>
      <c r="P108" s="222"/>
      <c r="Q108" s="222"/>
      <c r="R108" s="222"/>
      <c r="S108" s="222"/>
      <c r="T108" s="222"/>
      <c r="U108" s="222"/>
      <c r="V108" s="129"/>
      <c r="W108" s="129"/>
    </row>
  </sheetData>
  <mergeCells count="5">
    <mergeCell ref="A26:F26"/>
    <mergeCell ref="A28:C28"/>
    <mergeCell ref="A38:C38"/>
    <mergeCell ref="A35:C35"/>
    <mergeCell ref="A43:C43"/>
  </mergeCells>
  <hyperlinks>
    <hyperlink ref="A51:C51" location="'ВЫБОР РАЙОНА'!A1" display="Назад к выбору района" xr:uid="{00000000-0004-0000-0200-000000000000}"/>
  </hyperlinks>
  <pageMargins left="0.70866141732283472" right="0.70866141732283472" top="0.74803149606299213" bottom="0.74803149606299213" header="0.31496062992125984" footer="0.31496062992125984"/>
  <pageSetup paperSize="9" scale="42" fitToHeight="0" orientation="landscape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X98"/>
  <sheetViews>
    <sheetView showGridLines="0" showRowColHeaders="0" zoomScale="50" workbookViewId="0">
      <selection activeCell="E32" sqref="E32"/>
    </sheetView>
  </sheetViews>
  <sheetFormatPr baseColWidth="10" defaultColWidth="9.1640625" defaultRowHeight="15" x14ac:dyDescent="0.2"/>
  <cols>
    <col min="1" max="1" width="28.33203125" style="25" customWidth="1"/>
    <col min="2" max="2" width="15.6640625" style="25" customWidth="1"/>
    <col min="3" max="3" width="22.6640625" style="25" customWidth="1"/>
    <col min="4" max="4" width="19.6640625" style="25" customWidth="1"/>
    <col min="5" max="5" width="18.5" style="25" customWidth="1"/>
    <col min="6" max="6" width="17.6640625" style="25" customWidth="1"/>
    <col min="7" max="8" width="9.1640625" style="25"/>
    <col min="9" max="9" width="6" style="26" customWidth="1"/>
    <col min="10" max="10" width="18.1640625" style="26" customWidth="1"/>
    <col min="11" max="11" width="27.1640625" style="26" customWidth="1"/>
    <col min="12" max="12" width="9.6640625" style="26" customWidth="1"/>
    <col min="13" max="13" width="8.5" style="26" customWidth="1"/>
    <col min="14" max="14" width="12.5" style="26" customWidth="1"/>
    <col min="15" max="15" width="9.1640625" style="25"/>
    <col min="16" max="16" width="9.1640625" style="26"/>
    <col min="17" max="17" width="19" style="26" customWidth="1"/>
    <col min="18" max="18" width="25.83203125" style="28" customWidth="1"/>
    <col min="19" max="20" width="9.1640625" style="26"/>
    <col min="21" max="21" width="13.1640625" style="26" customWidth="1"/>
    <col min="22" max="16384" width="9.1640625" style="25"/>
  </cols>
  <sheetData>
    <row r="1" spans="1:24" ht="16" x14ac:dyDescent="0.2">
      <c r="A1" s="129"/>
      <c r="B1" s="129"/>
      <c r="C1" s="129"/>
      <c r="D1" s="129"/>
      <c r="E1" s="129"/>
      <c r="F1" s="129"/>
      <c r="G1" s="129"/>
      <c r="H1" s="129"/>
      <c r="I1" s="389" t="s">
        <v>42</v>
      </c>
      <c r="J1" s="251" t="s">
        <v>41</v>
      </c>
      <c r="K1" s="251" t="s">
        <v>40</v>
      </c>
      <c r="L1" s="251" t="s">
        <v>39</v>
      </c>
      <c r="M1" s="251" t="s">
        <v>23</v>
      </c>
      <c r="N1" s="251" t="s">
        <v>38</v>
      </c>
      <c r="O1" s="129"/>
      <c r="P1" s="241" t="s">
        <v>42</v>
      </c>
      <c r="Q1" s="241" t="s">
        <v>41</v>
      </c>
      <c r="R1" s="248" t="s">
        <v>40</v>
      </c>
      <c r="S1" s="241" t="s">
        <v>39</v>
      </c>
      <c r="T1" s="241" t="s">
        <v>23</v>
      </c>
      <c r="U1" s="241" t="s">
        <v>38</v>
      </c>
      <c r="V1" s="129"/>
      <c r="W1" s="129"/>
      <c r="X1" s="129"/>
    </row>
    <row r="2" spans="1:24" ht="16" x14ac:dyDescent="0.2">
      <c r="A2" s="129"/>
      <c r="B2" s="129"/>
      <c r="C2" s="129"/>
      <c r="D2" s="129"/>
      <c r="E2" s="129"/>
      <c r="F2" s="129"/>
      <c r="G2" s="129"/>
      <c r="H2" s="129"/>
      <c r="I2" s="96">
        <v>1</v>
      </c>
      <c r="J2" s="98" t="s">
        <v>417</v>
      </c>
      <c r="K2" s="257" t="s">
        <v>182</v>
      </c>
      <c r="L2" s="390">
        <v>21</v>
      </c>
      <c r="M2" s="98">
        <v>1</v>
      </c>
      <c r="N2" s="391">
        <f t="shared" ref="N2:N53" si="0">M2*36</f>
        <v>36</v>
      </c>
      <c r="O2" s="129"/>
      <c r="P2" s="99">
        <v>1</v>
      </c>
      <c r="Q2" s="98" t="s">
        <v>411</v>
      </c>
      <c r="R2" s="328" t="s">
        <v>416</v>
      </c>
      <c r="S2" s="98" t="s">
        <v>79</v>
      </c>
      <c r="T2" s="98">
        <v>9</v>
      </c>
      <c r="U2" s="391">
        <f t="shared" ref="U2:U22" si="1">T2*36</f>
        <v>324</v>
      </c>
      <c r="V2" s="129"/>
      <c r="W2" s="129"/>
      <c r="X2" s="129"/>
    </row>
    <row r="3" spans="1:24" ht="16" x14ac:dyDescent="0.2">
      <c r="A3" s="129"/>
      <c r="B3" s="129"/>
      <c r="C3" s="129"/>
      <c r="D3" s="129"/>
      <c r="E3" s="129"/>
      <c r="F3" s="129"/>
      <c r="G3" s="129"/>
      <c r="H3" s="129"/>
      <c r="I3" s="96">
        <v>2</v>
      </c>
      <c r="J3" s="98" t="s">
        <v>417</v>
      </c>
      <c r="K3" s="257" t="s">
        <v>182</v>
      </c>
      <c r="L3" s="390">
        <v>33</v>
      </c>
      <c r="M3" s="98">
        <v>1</v>
      </c>
      <c r="N3" s="392">
        <f t="shared" si="0"/>
        <v>36</v>
      </c>
      <c r="O3" s="129"/>
      <c r="P3" s="96">
        <v>2</v>
      </c>
      <c r="Q3" s="98" t="s">
        <v>411</v>
      </c>
      <c r="R3" s="328" t="s">
        <v>416</v>
      </c>
      <c r="S3" s="98" t="s">
        <v>191</v>
      </c>
      <c r="T3" s="98">
        <v>1</v>
      </c>
      <c r="U3" s="391">
        <f t="shared" si="1"/>
        <v>36</v>
      </c>
      <c r="V3" s="129"/>
      <c r="W3" s="129"/>
      <c r="X3" s="129"/>
    </row>
    <row r="4" spans="1:24" ht="16" x14ac:dyDescent="0.2">
      <c r="A4" s="129"/>
      <c r="B4" s="129"/>
      <c r="C4" s="129"/>
      <c r="D4" s="129"/>
      <c r="E4" s="129"/>
      <c r="F4" s="129"/>
      <c r="G4" s="129"/>
      <c r="H4" s="129"/>
      <c r="I4" s="96">
        <v>3</v>
      </c>
      <c r="J4" s="98" t="s">
        <v>417</v>
      </c>
      <c r="K4" s="257" t="s">
        <v>182</v>
      </c>
      <c r="L4" s="390">
        <v>39</v>
      </c>
      <c r="M4" s="98">
        <v>1</v>
      </c>
      <c r="N4" s="392">
        <f t="shared" si="0"/>
        <v>36</v>
      </c>
      <c r="O4" s="129"/>
      <c r="P4" s="96">
        <v>3</v>
      </c>
      <c r="Q4" s="98" t="s">
        <v>411</v>
      </c>
      <c r="R4" s="328" t="s">
        <v>416</v>
      </c>
      <c r="S4" s="98" t="s">
        <v>456</v>
      </c>
      <c r="T4" s="98">
        <v>1</v>
      </c>
      <c r="U4" s="255">
        <f t="shared" si="1"/>
        <v>36</v>
      </c>
      <c r="V4" s="129"/>
      <c r="W4" s="129"/>
      <c r="X4" s="129"/>
    </row>
    <row r="5" spans="1:24" ht="16" x14ac:dyDescent="0.2">
      <c r="A5" s="129"/>
      <c r="B5" s="129"/>
      <c r="C5" s="129"/>
      <c r="D5" s="129"/>
      <c r="E5" s="129"/>
      <c r="F5" s="129"/>
      <c r="G5" s="129"/>
      <c r="H5" s="129"/>
      <c r="I5" s="96">
        <v>4</v>
      </c>
      <c r="J5" s="98" t="s">
        <v>417</v>
      </c>
      <c r="K5" s="257" t="s">
        <v>182</v>
      </c>
      <c r="L5" s="390">
        <v>57</v>
      </c>
      <c r="M5" s="98">
        <v>1</v>
      </c>
      <c r="N5" s="392">
        <f t="shared" si="0"/>
        <v>36</v>
      </c>
      <c r="O5" s="129"/>
      <c r="P5" s="96">
        <v>4</v>
      </c>
      <c r="Q5" s="98" t="s">
        <v>411</v>
      </c>
      <c r="R5" s="328" t="s">
        <v>416</v>
      </c>
      <c r="S5" s="98" t="s">
        <v>332</v>
      </c>
      <c r="T5" s="98">
        <v>1</v>
      </c>
      <c r="U5" s="255">
        <f t="shared" si="1"/>
        <v>36</v>
      </c>
      <c r="V5" s="129"/>
      <c r="W5" s="129"/>
      <c r="X5" s="129"/>
    </row>
    <row r="6" spans="1:24" ht="16" x14ac:dyDescent="0.2">
      <c r="A6" s="129"/>
      <c r="B6" s="129"/>
      <c r="C6" s="129"/>
      <c r="D6" s="129"/>
      <c r="E6" s="129"/>
      <c r="F6" s="129"/>
      <c r="G6" s="129"/>
      <c r="H6" s="129"/>
      <c r="I6" s="96">
        <v>5</v>
      </c>
      <c r="J6" s="98" t="s">
        <v>417</v>
      </c>
      <c r="K6" s="257" t="s">
        <v>182</v>
      </c>
      <c r="L6" s="390">
        <v>61</v>
      </c>
      <c r="M6" s="98">
        <v>1</v>
      </c>
      <c r="N6" s="392">
        <f t="shared" si="0"/>
        <v>36</v>
      </c>
      <c r="O6" s="129"/>
      <c r="P6" s="96">
        <v>5</v>
      </c>
      <c r="Q6" s="98" t="s">
        <v>411</v>
      </c>
      <c r="R6" s="328" t="s">
        <v>416</v>
      </c>
      <c r="S6" s="98" t="s">
        <v>142</v>
      </c>
      <c r="T6" s="98">
        <v>5</v>
      </c>
      <c r="U6" s="255">
        <f t="shared" si="1"/>
        <v>180</v>
      </c>
      <c r="V6" s="129"/>
      <c r="W6" s="129"/>
      <c r="X6" s="129"/>
    </row>
    <row r="7" spans="1:24" ht="16" x14ac:dyDescent="0.2">
      <c r="A7" s="129"/>
      <c r="B7" s="129"/>
      <c r="C7" s="129"/>
      <c r="D7" s="129"/>
      <c r="E7" s="129"/>
      <c r="F7" s="129"/>
      <c r="G7" s="129"/>
      <c r="H7" s="129"/>
      <c r="I7" s="96">
        <v>6</v>
      </c>
      <c r="J7" s="98" t="s">
        <v>417</v>
      </c>
      <c r="K7" s="257" t="s">
        <v>182</v>
      </c>
      <c r="L7" s="390">
        <v>87</v>
      </c>
      <c r="M7" s="98">
        <v>1</v>
      </c>
      <c r="N7" s="392">
        <f t="shared" si="0"/>
        <v>36</v>
      </c>
      <c r="O7" s="129"/>
      <c r="P7" s="99">
        <v>6</v>
      </c>
      <c r="Q7" s="98" t="s">
        <v>411</v>
      </c>
      <c r="R7" s="328" t="s">
        <v>416</v>
      </c>
      <c r="S7" s="98" t="s">
        <v>72</v>
      </c>
      <c r="T7" s="98">
        <v>5</v>
      </c>
      <c r="U7" s="255">
        <f t="shared" si="1"/>
        <v>180</v>
      </c>
      <c r="V7" s="129"/>
      <c r="W7" s="129"/>
      <c r="X7" s="129"/>
    </row>
    <row r="8" spans="1:24" ht="16" x14ac:dyDescent="0.2">
      <c r="A8" s="129"/>
      <c r="B8" s="129"/>
      <c r="C8" s="129"/>
      <c r="D8" s="129"/>
      <c r="E8" s="129"/>
      <c r="F8" s="129"/>
      <c r="G8" s="129"/>
      <c r="H8" s="129"/>
      <c r="I8" s="96">
        <v>7</v>
      </c>
      <c r="J8" s="98" t="s">
        <v>417</v>
      </c>
      <c r="K8" s="330" t="s">
        <v>446</v>
      </c>
      <c r="L8" s="390">
        <v>14</v>
      </c>
      <c r="M8" s="98">
        <v>1</v>
      </c>
      <c r="N8" s="392">
        <f t="shared" si="0"/>
        <v>36</v>
      </c>
      <c r="O8" s="129"/>
      <c r="P8" s="99">
        <v>7</v>
      </c>
      <c r="Q8" s="98" t="s">
        <v>411</v>
      </c>
      <c r="R8" s="328" t="s">
        <v>416</v>
      </c>
      <c r="S8" s="98" t="s">
        <v>455</v>
      </c>
      <c r="T8" s="98">
        <v>1</v>
      </c>
      <c r="U8" s="255">
        <f t="shared" si="1"/>
        <v>36</v>
      </c>
      <c r="V8" s="129"/>
      <c r="W8" s="129"/>
      <c r="X8" s="129"/>
    </row>
    <row r="9" spans="1:24" ht="16" x14ac:dyDescent="0.2">
      <c r="A9" s="129"/>
      <c r="B9" s="129"/>
      <c r="C9" s="129"/>
      <c r="D9" s="129"/>
      <c r="E9" s="129"/>
      <c r="F9" s="129"/>
      <c r="G9" s="129"/>
      <c r="H9" s="129"/>
      <c r="I9" s="96">
        <v>8</v>
      </c>
      <c r="J9" s="98" t="s">
        <v>417</v>
      </c>
      <c r="K9" s="330" t="s">
        <v>446</v>
      </c>
      <c r="L9" s="390">
        <v>18</v>
      </c>
      <c r="M9" s="98">
        <v>1</v>
      </c>
      <c r="N9" s="392">
        <f t="shared" si="0"/>
        <v>36</v>
      </c>
      <c r="O9" s="129"/>
      <c r="P9" s="96">
        <v>8</v>
      </c>
      <c r="Q9" s="98" t="s">
        <v>411</v>
      </c>
      <c r="R9" s="328" t="s">
        <v>170</v>
      </c>
      <c r="S9" s="98">
        <v>13</v>
      </c>
      <c r="T9" s="98">
        <v>2</v>
      </c>
      <c r="U9" s="391">
        <f t="shared" si="1"/>
        <v>72</v>
      </c>
      <c r="V9" s="129"/>
      <c r="W9" s="129"/>
      <c r="X9" s="129"/>
    </row>
    <row r="10" spans="1:24" ht="16" x14ac:dyDescent="0.2">
      <c r="A10" s="129"/>
      <c r="B10" s="129"/>
      <c r="C10" s="129"/>
      <c r="D10" s="129"/>
      <c r="E10" s="129"/>
      <c r="F10" s="129"/>
      <c r="G10" s="129"/>
      <c r="H10" s="129"/>
      <c r="I10" s="96">
        <v>9</v>
      </c>
      <c r="J10" s="98" t="s">
        <v>417</v>
      </c>
      <c r="K10" s="330" t="s">
        <v>446</v>
      </c>
      <c r="L10" s="390" t="s">
        <v>454</v>
      </c>
      <c r="M10" s="98">
        <v>1</v>
      </c>
      <c r="N10" s="391">
        <f t="shared" si="0"/>
        <v>36</v>
      </c>
      <c r="O10" s="129"/>
      <c r="P10" s="96">
        <v>9</v>
      </c>
      <c r="Q10" s="98" t="s">
        <v>411</v>
      </c>
      <c r="R10" s="328" t="s">
        <v>416</v>
      </c>
      <c r="S10" s="98">
        <v>11</v>
      </c>
      <c r="T10" s="98">
        <v>2</v>
      </c>
      <c r="U10" s="391">
        <f t="shared" si="1"/>
        <v>72</v>
      </c>
      <c r="V10" s="129"/>
      <c r="W10" s="129"/>
      <c r="X10" s="129"/>
    </row>
    <row r="11" spans="1:24" ht="16" x14ac:dyDescent="0.2">
      <c r="A11" s="129"/>
      <c r="B11" s="129"/>
      <c r="C11" s="129"/>
      <c r="D11" s="129"/>
      <c r="E11" s="129"/>
      <c r="F11" s="129"/>
      <c r="G11" s="129"/>
      <c r="H11" s="129"/>
      <c r="I11" s="96">
        <v>10</v>
      </c>
      <c r="J11" s="98" t="s">
        <v>417</v>
      </c>
      <c r="K11" s="330" t="s">
        <v>446</v>
      </c>
      <c r="L11" s="390">
        <v>24</v>
      </c>
      <c r="M11" s="98">
        <v>1</v>
      </c>
      <c r="N11" s="392">
        <f t="shared" si="0"/>
        <v>36</v>
      </c>
      <c r="O11" s="129"/>
      <c r="P11" s="96">
        <v>10</v>
      </c>
      <c r="Q11" s="98" t="s">
        <v>411</v>
      </c>
      <c r="R11" s="328" t="s">
        <v>416</v>
      </c>
      <c r="S11" s="98">
        <v>13</v>
      </c>
      <c r="T11" s="98">
        <v>2</v>
      </c>
      <c r="U11" s="391">
        <f t="shared" si="1"/>
        <v>72</v>
      </c>
      <c r="V11" s="129"/>
      <c r="W11" s="129"/>
      <c r="X11" s="129"/>
    </row>
    <row r="12" spans="1:24" ht="16" x14ac:dyDescent="0.2">
      <c r="A12" s="129"/>
      <c r="B12" s="129"/>
      <c r="C12" s="129"/>
      <c r="D12" s="129"/>
      <c r="E12" s="129"/>
      <c r="F12" s="129"/>
      <c r="G12" s="129"/>
      <c r="H12" s="129"/>
      <c r="I12" s="96">
        <v>11</v>
      </c>
      <c r="J12" s="98" t="s">
        <v>417</v>
      </c>
      <c r="K12" s="330" t="s">
        <v>446</v>
      </c>
      <c r="L12" s="390">
        <v>30</v>
      </c>
      <c r="M12" s="98">
        <v>1</v>
      </c>
      <c r="N12" s="392">
        <f t="shared" si="0"/>
        <v>36</v>
      </c>
      <c r="O12" s="129"/>
      <c r="P12" s="96">
        <v>11</v>
      </c>
      <c r="Q12" s="98" t="s">
        <v>411</v>
      </c>
      <c r="R12" s="328" t="s">
        <v>416</v>
      </c>
      <c r="S12" s="98" t="s">
        <v>110</v>
      </c>
      <c r="T12" s="98">
        <v>5</v>
      </c>
      <c r="U12" s="391">
        <f t="shared" si="1"/>
        <v>180</v>
      </c>
      <c r="V12" s="129"/>
      <c r="W12" s="129"/>
      <c r="X12" s="129"/>
    </row>
    <row r="13" spans="1:24" ht="16" x14ac:dyDescent="0.2">
      <c r="A13" s="129"/>
      <c r="B13" s="129"/>
      <c r="C13" s="129"/>
      <c r="D13" s="129"/>
      <c r="E13" s="129"/>
      <c r="F13" s="129"/>
      <c r="G13" s="129"/>
      <c r="H13" s="129"/>
      <c r="I13" s="96">
        <v>12</v>
      </c>
      <c r="J13" s="98" t="s">
        <v>417</v>
      </c>
      <c r="K13" s="330" t="s">
        <v>446</v>
      </c>
      <c r="L13" s="390" t="s">
        <v>453</v>
      </c>
      <c r="M13" s="98">
        <v>1</v>
      </c>
      <c r="N13" s="392">
        <f t="shared" si="0"/>
        <v>36</v>
      </c>
      <c r="O13" s="129"/>
      <c r="P13" s="99">
        <v>12</v>
      </c>
      <c r="Q13" s="98" t="s">
        <v>411</v>
      </c>
      <c r="R13" s="328" t="s">
        <v>416</v>
      </c>
      <c r="S13" s="98" t="s">
        <v>88</v>
      </c>
      <c r="T13" s="98">
        <v>3</v>
      </c>
      <c r="U13" s="391">
        <f t="shared" si="1"/>
        <v>108</v>
      </c>
      <c r="V13" s="129"/>
      <c r="W13" s="129"/>
      <c r="X13" s="129"/>
    </row>
    <row r="14" spans="1:24" ht="15.75" customHeight="1" x14ac:dyDescent="0.2">
      <c r="A14" s="129"/>
      <c r="B14" s="129"/>
      <c r="C14" s="129"/>
      <c r="D14" s="129"/>
      <c r="E14" s="129"/>
      <c r="F14" s="129"/>
      <c r="G14" s="129"/>
      <c r="H14" s="129"/>
      <c r="I14" s="96">
        <v>13</v>
      </c>
      <c r="J14" s="98" t="s">
        <v>417</v>
      </c>
      <c r="K14" s="330" t="s">
        <v>446</v>
      </c>
      <c r="L14" s="390">
        <v>4</v>
      </c>
      <c r="M14" s="98">
        <v>1</v>
      </c>
      <c r="N14" s="392">
        <f t="shared" si="0"/>
        <v>36</v>
      </c>
      <c r="O14" s="129"/>
      <c r="P14" s="99">
        <v>13</v>
      </c>
      <c r="Q14" s="98" t="s">
        <v>411</v>
      </c>
      <c r="R14" s="328" t="s">
        <v>416</v>
      </c>
      <c r="S14" s="98">
        <v>35</v>
      </c>
      <c r="T14" s="98">
        <v>1</v>
      </c>
      <c r="U14" s="391">
        <f t="shared" si="1"/>
        <v>36</v>
      </c>
      <c r="V14" s="129"/>
      <c r="W14" s="129"/>
      <c r="X14" s="129"/>
    </row>
    <row r="15" spans="1:24" ht="16" x14ac:dyDescent="0.2">
      <c r="A15" s="129"/>
      <c r="B15" s="129"/>
      <c r="C15" s="129"/>
      <c r="D15" s="129"/>
      <c r="E15" s="129"/>
      <c r="F15" s="129"/>
      <c r="G15" s="129"/>
      <c r="H15" s="129"/>
      <c r="I15" s="96">
        <v>14</v>
      </c>
      <c r="J15" s="98" t="s">
        <v>417</v>
      </c>
      <c r="K15" s="330" t="s">
        <v>446</v>
      </c>
      <c r="L15" s="390">
        <v>50</v>
      </c>
      <c r="M15" s="98">
        <v>1</v>
      </c>
      <c r="N15" s="392">
        <f t="shared" si="0"/>
        <v>36</v>
      </c>
      <c r="O15" s="129"/>
      <c r="P15" s="96">
        <v>14</v>
      </c>
      <c r="Q15" s="98" t="s">
        <v>411</v>
      </c>
      <c r="R15" s="328" t="s">
        <v>416</v>
      </c>
      <c r="S15" s="98">
        <v>37</v>
      </c>
      <c r="T15" s="98">
        <v>1</v>
      </c>
      <c r="U15" s="391">
        <f t="shared" si="1"/>
        <v>36</v>
      </c>
      <c r="V15" s="129"/>
      <c r="W15" s="129"/>
      <c r="X15" s="129"/>
    </row>
    <row r="16" spans="1:24" ht="16" x14ac:dyDescent="0.2">
      <c r="A16" s="129"/>
      <c r="B16" s="129"/>
      <c r="C16" s="129"/>
      <c r="D16" s="129"/>
      <c r="E16" s="129"/>
      <c r="F16" s="129"/>
      <c r="G16" s="129"/>
      <c r="H16" s="129"/>
      <c r="I16" s="96">
        <v>15</v>
      </c>
      <c r="J16" s="98" t="s">
        <v>417</v>
      </c>
      <c r="K16" s="330" t="s">
        <v>446</v>
      </c>
      <c r="L16" s="390">
        <v>54</v>
      </c>
      <c r="M16" s="98">
        <v>1</v>
      </c>
      <c r="N16" s="392">
        <f t="shared" si="0"/>
        <v>36</v>
      </c>
      <c r="O16" s="129"/>
      <c r="P16" s="96">
        <v>15</v>
      </c>
      <c r="Q16" s="98" t="s">
        <v>411</v>
      </c>
      <c r="R16" s="328" t="s">
        <v>427</v>
      </c>
      <c r="S16" s="98">
        <v>16</v>
      </c>
      <c r="T16" s="98">
        <v>1</v>
      </c>
      <c r="U16" s="255">
        <f t="shared" si="1"/>
        <v>36</v>
      </c>
      <c r="V16" s="129"/>
      <c r="W16" s="129"/>
      <c r="X16" s="129"/>
    </row>
    <row r="17" spans="1:24" ht="16" x14ac:dyDescent="0.2">
      <c r="A17" s="129"/>
      <c r="B17" s="129"/>
      <c r="C17" s="129"/>
      <c r="D17" s="129"/>
      <c r="E17" s="129"/>
      <c r="F17" s="129"/>
      <c r="G17" s="129"/>
      <c r="H17" s="129"/>
      <c r="I17" s="96">
        <v>16</v>
      </c>
      <c r="J17" s="98" t="s">
        <v>417</v>
      </c>
      <c r="K17" s="328" t="s">
        <v>416</v>
      </c>
      <c r="L17" s="390" t="s">
        <v>143</v>
      </c>
      <c r="M17" s="98">
        <v>5</v>
      </c>
      <c r="N17" s="392">
        <f t="shared" si="0"/>
        <v>180</v>
      </c>
      <c r="O17" s="129"/>
      <c r="P17" s="96">
        <v>16</v>
      </c>
      <c r="Q17" s="98" t="s">
        <v>411</v>
      </c>
      <c r="R17" s="328" t="s">
        <v>427</v>
      </c>
      <c r="S17" s="98" t="s">
        <v>450</v>
      </c>
      <c r="T17" s="98">
        <v>1</v>
      </c>
      <c r="U17" s="255">
        <f t="shared" si="1"/>
        <v>36</v>
      </c>
      <c r="V17" s="129"/>
      <c r="W17" s="129"/>
      <c r="X17" s="129"/>
    </row>
    <row r="18" spans="1:24" ht="16" x14ac:dyDescent="0.2">
      <c r="A18" s="129"/>
      <c r="B18" s="129"/>
      <c r="C18" s="129"/>
      <c r="D18" s="129"/>
      <c r="E18" s="129"/>
      <c r="F18" s="129"/>
      <c r="G18" s="129"/>
      <c r="H18" s="129"/>
      <c r="I18" s="96">
        <v>17</v>
      </c>
      <c r="J18" s="98" t="s">
        <v>417</v>
      </c>
      <c r="K18" s="328" t="s">
        <v>448</v>
      </c>
      <c r="L18" s="390" t="s">
        <v>92</v>
      </c>
      <c r="M18" s="98">
        <v>5</v>
      </c>
      <c r="N18" s="391">
        <f t="shared" si="0"/>
        <v>180</v>
      </c>
      <c r="O18" s="129"/>
      <c r="P18" s="96">
        <v>17</v>
      </c>
      <c r="Q18" s="98" t="s">
        <v>411</v>
      </c>
      <c r="R18" s="328" t="s">
        <v>427</v>
      </c>
      <c r="S18" s="98">
        <v>20</v>
      </c>
      <c r="T18" s="98">
        <v>1</v>
      </c>
      <c r="U18" s="255">
        <f t="shared" si="1"/>
        <v>36</v>
      </c>
      <c r="V18" s="129"/>
      <c r="W18" s="129"/>
      <c r="X18" s="129"/>
    </row>
    <row r="19" spans="1:24" ht="16" x14ac:dyDescent="0.2">
      <c r="A19" s="129"/>
      <c r="B19" s="129"/>
      <c r="C19" s="129"/>
      <c r="D19" s="129"/>
      <c r="E19" s="129"/>
      <c r="F19" s="129"/>
      <c r="G19" s="129"/>
      <c r="H19" s="129"/>
      <c r="I19" s="96">
        <v>18</v>
      </c>
      <c r="J19" s="98" t="s">
        <v>417</v>
      </c>
      <c r="K19" s="328" t="s">
        <v>448</v>
      </c>
      <c r="L19" s="390" t="s">
        <v>434</v>
      </c>
      <c r="M19" s="98">
        <v>3</v>
      </c>
      <c r="N19" s="392">
        <f t="shared" si="0"/>
        <v>108</v>
      </c>
      <c r="O19" s="129"/>
      <c r="P19" s="99">
        <v>18</v>
      </c>
      <c r="Q19" s="98" t="s">
        <v>411</v>
      </c>
      <c r="R19" s="328" t="s">
        <v>427</v>
      </c>
      <c r="S19" s="98">
        <v>25</v>
      </c>
      <c r="T19" s="98">
        <v>3</v>
      </c>
      <c r="U19" s="255">
        <f t="shared" si="1"/>
        <v>108</v>
      </c>
      <c r="V19" s="129"/>
      <c r="W19" s="129"/>
      <c r="X19" s="129"/>
    </row>
    <row r="20" spans="1:24" ht="16" x14ac:dyDescent="0.2">
      <c r="A20" s="129"/>
      <c r="B20" s="129"/>
      <c r="C20" s="129"/>
      <c r="D20" s="129"/>
      <c r="E20" s="129"/>
      <c r="F20" s="129"/>
      <c r="G20" s="129"/>
      <c r="H20" s="129"/>
      <c r="I20" s="96">
        <v>19</v>
      </c>
      <c r="J20" s="98" t="s">
        <v>417</v>
      </c>
      <c r="K20" s="328" t="s">
        <v>448</v>
      </c>
      <c r="L20" s="390" t="s">
        <v>195</v>
      </c>
      <c r="M20" s="98">
        <v>4</v>
      </c>
      <c r="N20" s="392">
        <f t="shared" si="0"/>
        <v>144</v>
      </c>
      <c r="O20" s="129"/>
      <c r="P20" s="99">
        <v>19</v>
      </c>
      <c r="Q20" s="98" t="s">
        <v>411</v>
      </c>
      <c r="R20" s="328" t="s">
        <v>427</v>
      </c>
      <c r="S20" s="98" t="s">
        <v>449</v>
      </c>
      <c r="T20" s="98">
        <v>1</v>
      </c>
      <c r="U20" s="255">
        <f t="shared" si="1"/>
        <v>36</v>
      </c>
      <c r="V20" s="129"/>
      <c r="W20" s="129"/>
      <c r="X20" s="129"/>
    </row>
    <row r="21" spans="1:24" ht="16" x14ac:dyDescent="0.2">
      <c r="A21" s="129"/>
      <c r="B21" s="129"/>
      <c r="C21" s="129"/>
      <c r="D21" s="129"/>
      <c r="E21" s="129"/>
      <c r="F21" s="129"/>
      <c r="G21" s="129"/>
      <c r="H21" s="129"/>
      <c r="I21" s="96">
        <v>20</v>
      </c>
      <c r="J21" s="98" t="s">
        <v>417</v>
      </c>
      <c r="K21" s="328" t="s">
        <v>448</v>
      </c>
      <c r="L21" s="390" t="s">
        <v>219</v>
      </c>
      <c r="M21" s="98">
        <v>4</v>
      </c>
      <c r="N21" s="392">
        <f t="shared" si="0"/>
        <v>144</v>
      </c>
      <c r="O21" s="129"/>
      <c r="P21" s="96">
        <v>20</v>
      </c>
      <c r="Q21" s="98" t="s">
        <v>411</v>
      </c>
      <c r="R21" s="328" t="s">
        <v>427</v>
      </c>
      <c r="S21" s="98">
        <v>31</v>
      </c>
      <c r="T21" s="98">
        <v>3</v>
      </c>
      <c r="U21" s="255">
        <f t="shared" si="1"/>
        <v>108</v>
      </c>
      <c r="V21" s="129"/>
      <c r="W21" s="129"/>
      <c r="X21" s="129"/>
    </row>
    <row r="22" spans="1:24" ht="16" x14ac:dyDescent="0.2">
      <c r="A22" s="129"/>
      <c r="B22" s="129"/>
      <c r="C22" s="129"/>
      <c r="D22" s="129"/>
      <c r="E22" s="129"/>
      <c r="F22" s="129"/>
      <c r="G22" s="129"/>
      <c r="H22" s="129"/>
      <c r="I22" s="96">
        <v>21</v>
      </c>
      <c r="J22" s="98" t="s">
        <v>417</v>
      </c>
      <c r="K22" s="328" t="s">
        <v>448</v>
      </c>
      <c r="L22" s="390">
        <v>52</v>
      </c>
      <c r="M22" s="98">
        <v>1</v>
      </c>
      <c r="N22" s="392">
        <f t="shared" si="0"/>
        <v>36</v>
      </c>
      <c r="O22" s="129"/>
      <c r="P22" s="96">
        <v>21</v>
      </c>
      <c r="Q22" s="98" t="s">
        <v>411</v>
      </c>
      <c r="R22" s="328" t="s">
        <v>427</v>
      </c>
      <c r="S22" s="98">
        <v>35</v>
      </c>
      <c r="T22" s="98">
        <v>5</v>
      </c>
      <c r="U22" s="255">
        <f t="shared" si="1"/>
        <v>180</v>
      </c>
      <c r="V22" s="129"/>
      <c r="W22" s="129"/>
      <c r="X22" s="129"/>
    </row>
    <row r="23" spans="1:24" ht="16" x14ac:dyDescent="0.2">
      <c r="A23" s="129"/>
      <c r="B23" s="129"/>
      <c r="C23" s="129"/>
      <c r="D23" s="129"/>
      <c r="E23" s="129"/>
      <c r="F23" s="129"/>
      <c r="G23" s="129"/>
      <c r="H23" s="129"/>
      <c r="I23" s="96">
        <v>22</v>
      </c>
      <c r="J23" s="98" t="s">
        <v>417</v>
      </c>
      <c r="K23" s="328" t="s">
        <v>169</v>
      </c>
      <c r="L23" s="390">
        <v>115</v>
      </c>
      <c r="M23" s="98">
        <v>6</v>
      </c>
      <c r="N23" s="392">
        <f t="shared" si="0"/>
        <v>216</v>
      </c>
      <c r="O23" s="129"/>
      <c r="P23" s="96">
        <v>22</v>
      </c>
      <c r="Q23" s="98" t="s">
        <v>411</v>
      </c>
      <c r="R23" s="328" t="s">
        <v>427</v>
      </c>
      <c r="S23" s="98">
        <v>66</v>
      </c>
      <c r="T23" s="98">
        <v>1</v>
      </c>
      <c r="U23" s="255">
        <v>230</v>
      </c>
      <c r="V23" s="129"/>
      <c r="W23" s="129"/>
      <c r="X23" s="129"/>
    </row>
    <row r="24" spans="1:24" ht="16" x14ac:dyDescent="0.2">
      <c r="A24" s="129"/>
      <c r="B24" s="129"/>
      <c r="C24" s="129"/>
      <c r="D24" s="129"/>
      <c r="E24" s="129"/>
      <c r="F24" s="129"/>
      <c r="G24" s="129"/>
      <c r="H24" s="129"/>
      <c r="I24" s="96">
        <v>23</v>
      </c>
      <c r="J24" s="98" t="s">
        <v>417</v>
      </c>
      <c r="K24" s="328" t="s">
        <v>169</v>
      </c>
      <c r="L24" s="390" t="s">
        <v>447</v>
      </c>
      <c r="M24" s="98">
        <v>5</v>
      </c>
      <c r="N24" s="392">
        <f t="shared" si="0"/>
        <v>180</v>
      </c>
      <c r="O24" s="129"/>
      <c r="P24" s="96">
        <v>23</v>
      </c>
      <c r="Q24" s="98" t="s">
        <v>411</v>
      </c>
      <c r="R24" s="328" t="s">
        <v>427</v>
      </c>
      <c r="S24" s="98">
        <v>50</v>
      </c>
      <c r="T24" s="98">
        <v>4</v>
      </c>
      <c r="U24" s="255">
        <f t="shared" ref="U24:U38" si="2">T24*36</f>
        <v>144</v>
      </c>
      <c r="V24" s="129"/>
      <c r="W24" s="129"/>
      <c r="X24" s="129"/>
    </row>
    <row r="25" spans="1:24" ht="16" x14ac:dyDescent="0.2">
      <c r="A25" s="129"/>
      <c r="B25" s="129"/>
      <c r="C25" s="129"/>
      <c r="D25" s="129"/>
      <c r="E25" s="129"/>
      <c r="F25" s="129"/>
      <c r="G25" s="129"/>
      <c r="H25" s="226"/>
      <c r="I25" s="96">
        <v>24</v>
      </c>
      <c r="J25" s="98" t="s">
        <v>417</v>
      </c>
      <c r="K25" s="328" t="s">
        <v>169</v>
      </c>
      <c r="L25" s="390">
        <v>119</v>
      </c>
      <c r="M25" s="98">
        <v>2</v>
      </c>
      <c r="N25" s="392">
        <f t="shared" si="0"/>
        <v>72</v>
      </c>
      <c r="O25" s="129"/>
      <c r="P25" s="99">
        <v>24</v>
      </c>
      <c r="Q25" s="98" t="s">
        <v>411</v>
      </c>
      <c r="R25" s="328" t="s">
        <v>427</v>
      </c>
      <c r="S25" s="98">
        <v>53</v>
      </c>
      <c r="T25" s="98">
        <v>4</v>
      </c>
      <c r="U25" s="255">
        <f t="shared" si="2"/>
        <v>144</v>
      </c>
      <c r="V25" s="129"/>
      <c r="W25" s="129"/>
      <c r="X25" s="129"/>
    </row>
    <row r="26" spans="1:24" ht="17" thickBot="1" x14ac:dyDescent="0.25">
      <c r="A26" s="118" t="s">
        <v>577</v>
      </c>
      <c r="B26" s="118"/>
      <c r="C26" s="118"/>
      <c r="D26" s="118"/>
      <c r="E26" s="118"/>
      <c r="F26" s="118"/>
      <c r="G26" s="129"/>
      <c r="H26" s="129"/>
      <c r="I26" s="96">
        <v>25</v>
      </c>
      <c r="J26" s="98" t="s">
        <v>417</v>
      </c>
      <c r="K26" s="328" t="s">
        <v>169</v>
      </c>
      <c r="L26" s="390">
        <v>127</v>
      </c>
      <c r="M26" s="98">
        <v>2</v>
      </c>
      <c r="N26" s="391">
        <f t="shared" si="0"/>
        <v>72</v>
      </c>
      <c r="O26" s="129"/>
      <c r="P26" s="99">
        <v>25</v>
      </c>
      <c r="Q26" s="98" t="s">
        <v>411</v>
      </c>
      <c r="R26" s="328" t="s">
        <v>442</v>
      </c>
      <c r="S26" s="98">
        <v>186</v>
      </c>
      <c r="T26" s="98">
        <v>1</v>
      </c>
      <c r="U26" s="391">
        <f t="shared" si="2"/>
        <v>36</v>
      </c>
      <c r="V26" s="129"/>
      <c r="W26" s="129"/>
      <c r="X26" s="129"/>
    </row>
    <row r="27" spans="1:24" ht="18" thickBot="1" x14ac:dyDescent="0.25">
      <c r="A27" s="119" t="s">
        <v>129</v>
      </c>
      <c r="B27" s="119" t="s">
        <v>1092</v>
      </c>
      <c r="C27" s="119" t="s">
        <v>128</v>
      </c>
      <c r="D27" s="119" t="s">
        <v>127</v>
      </c>
      <c r="E27" s="119" t="s">
        <v>126</v>
      </c>
      <c r="F27" s="119" t="s">
        <v>125</v>
      </c>
      <c r="G27" s="129"/>
      <c r="H27" s="129"/>
      <c r="I27" s="96">
        <v>26</v>
      </c>
      <c r="J27" s="98" t="s">
        <v>417</v>
      </c>
      <c r="K27" s="330" t="s">
        <v>446</v>
      </c>
      <c r="L27" s="390">
        <v>23</v>
      </c>
      <c r="M27" s="98">
        <v>3</v>
      </c>
      <c r="N27" s="392">
        <f t="shared" si="0"/>
        <v>108</v>
      </c>
      <c r="O27" s="129"/>
      <c r="P27" s="96">
        <v>26</v>
      </c>
      <c r="Q27" s="98" t="s">
        <v>411</v>
      </c>
      <c r="R27" s="328" t="s">
        <v>427</v>
      </c>
      <c r="S27" s="98">
        <v>48</v>
      </c>
      <c r="T27" s="98">
        <v>1</v>
      </c>
      <c r="U27" s="391">
        <f t="shared" si="2"/>
        <v>36</v>
      </c>
      <c r="V27" s="129"/>
      <c r="W27" s="129"/>
      <c r="X27" s="129"/>
    </row>
    <row r="28" spans="1:24" ht="17" thickBot="1" x14ac:dyDescent="0.25">
      <c r="A28" s="120" t="s">
        <v>122</v>
      </c>
      <c r="B28" s="120"/>
      <c r="C28" s="120"/>
      <c r="D28" s="121">
        <v>600</v>
      </c>
      <c r="E28" s="121">
        <v>350</v>
      </c>
      <c r="F28" s="121">
        <v>210</v>
      </c>
      <c r="G28" s="129"/>
      <c r="H28" s="129"/>
      <c r="I28" s="96">
        <v>27</v>
      </c>
      <c r="J28" s="98" t="s">
        <v>417</v>
      </c>
      <c r="K28" s="328" t="s">
        <v>170</v>
      </c>
      <c r="L28" s="390" t="s">
        <v>192</v>
      </c>
      <c r="M28" s="98">
        <v>9</v>
      </c>
      <c r="N28" s="392">
        <f t="shared" si="0"/>
        <v>324</v>
      </c>
      <c r="O28" s="129"/>
      <c r="P28" s="96">
        <v>27</v>
      </c>
      <c r="Q28" s="98" t="s">
        <v>411</v>
      </c>
      <c r="R28" s="328" t="s">
        <v>442</v>
      </c>
      <c r="S28" s="98">
        <v>198</v>
      </c>
      <c r="T28" s="98">
        <v>1</v>
      </c>
      <c r="U28" s="391">
        <f t="shared" si="2"/>
        <v>36</v>
      </c>
      <c r="V28" s="129"/>
      <c r="W28" s="129"/>
      <c r="X28" s="129"/>
    </row>
    <row r="29" spans="1:24" ht="17" thickBot="1" x14ac:dyDescent="0.25">
      <c r="A29" s="122" t="s">
        <v>417</v>
      </c>
      <c r="B29" s="123" t="s">
        <v>1150</v>
      </c>
      <c r="C29" s="233">
        <f>M54</f>
        <v>118</v>
      </c>
      <c r="D29" s="125">
        <f>C29*D28</f>
        <v>70800</v>
      </c>
      <c r="E29" s="125">
        <f>C29*E28</f>
        <v>41300</v>
      </c>
      <c r="F29" s="125">
        <f>C29*F28</f>
        <v>24780</v>
      </c>
      <c r="G29" s="226"/>
      <c r="H29" s="129"/>
      <c r="I29" s="96">
        <v>28</v>
      </c>
      <c r="J29" s="98" t="s">
        <v>417</v>
      </c>
      <c r="K29" s="328" t="s">
        <v>170</v>
      </c>
      <c r="L29" s="390">
        <v>26</v>
      </c>
      <c r="M29" s="98">
        <v>1</v>
      </c>
      <c r="N29" s="392">
        <f t="shared" si="0"/>
        <v>36</v>
      </c>
      <c r="O29" s="129"/>
      <c r="P29" s="96">
        <v>28</v>
      </c>
      <c r="Q29" s="98" t="s">
        <v>411</v>
      </c>
      <c r="R29" s="328" t="s">
        <v>442</v>
      </c>
      <c r="S29" s="98">
        <v>200</v>
      </c>
      <c r="T29" s="98">
        <v>1</v>
      </c>
      <c r="U29" s="391">
        <f t="shared" si="2"/>
        <v>36</v>
      </c>
      <c r="V29" s="129"/>
      <c r="W29" s="129"/>
      <c r="X29" s="129"/>
    </row>
    <row r="30" spans="1:24" ht="17" thickBot="1" x14ac:dyDescent="0.25">
      <c r="A30" s="122" t="s">
        <v>411</v>
      </c>
      <c r="B30" s="123" t="s">
        <v>1150</v>
      </c>
      <c r="C30" s="233">
        <f>T60</f>
        <v>116</v>
      </c>
      <c r="D30" s="125">
        <f>C30*D28</f>
        <v>69600</v>
      </c>
      <c r="E30" s="125">
        <f>C30*E28</f>
        <v>40600</v>
      </c>
      <c r="F30" s="125">
        <f>C30*F28</f>
        <v>24360</v>
      </c>
      <c r="G30" s="129"/>
      <c r="H30" s="129"/>
      <c r="I30" s="96">
        <v>29</v>
      </c>
      <c r="J30" s="98" t="s">
        <v>417</v>
      </c>
      <c r="K30" s="328" t="s">
        <v>442</v>
      </c>
      <c r="L30" s="390">
        <v>136</v>
      </c>
      <c r="M30" s="98">
        <v>1</v>
      </c>
      <c r="N30" s="392">
        <f t="shared" si="0"/>
        <v>36</v>
      </c>
      <c r="O30" s="129"/>
      <c r="P30" s="96">
        <v>29</v>
      </c>
      <c r="Q30" s="98" t="s">
        <v>411</v>
      </c>
      <c r="R30" s="328" t="s">
        <v>442</v>
      </c>
      <c r="S30" s="98">
        <v>202</v>
      </c>
      <c r="T30" s="98">
        <v>1</v>
      </c>
      <c r="U30" s="391">
        <f t="shared" si="2"/>
        <v>36</v>
      </c>
      <c r="V30" s="129"/>
      <c r="W30" s="129"/>
      <c r="X30" s="129"/>
    </row>
    <row r="31" spans="1:24" ht="17" thickBot="1" x14ac:dyDescent="0.25">
      <c r="A31" s="122" t="s">
        <v>373</v>
      </c>
      <c r="B31" s="123" t="s">
        <v>1150</v>
      </c>
      <c r="C31" s="233">
        <f>T89</f>
        <v>128</v>
      </c>
      <c r="D31" s="125">
        <f>C31*D28</f>
        <v>76800</v>
      </c>
      <c r="E31" s="125">
        <f>C31*E28</f>
        <v>44800</v>
      </c>
      <c r="F31" s="125">
        <f>C31*F28</f>
        <v>26880</v>
      </c>
      <c r="G31" s="129"/>
      <c r="H31" s="129"/>
      <c r="I31" s="96">
        <v>30</v>
      </c>
      <c r="J31" s="98" t="s">
        <v>417</v>
      </c>
      <c r="K31" s="328" t="s">
        <v>445</v>
      </c>
      <c r="L31" s="390">
        <v>15</v>
      </c>
      <c r="M31" s="98">
        <v>1</v>
      </c>
      <c r="N31" s="392">
        <f t="shared" si="0"/>
        <v>36</v>
      </c>
      <c r="O31" s="129"/>
      <c r="P31" s="99">
        <v>30</v>
      </c>
      <c r="Q31" s="98" t="s">
        <v>411</v>
      </c>
      <c r="R31" s="328" t="s">
        <v>442</v>
      </c>
      <c r="S31" s="98" t="s">
        <v>444</v>
      </c>
      <c r="T31" s="98">
        <v>3</v>
      </c>
      <c r="U31" s="391">
        <f t="shared" si="2"/>
        <v>108</v>
      </c>
      <c r="V31" s="129"/>
      <c r="W31" s="129"/>
      <c r="X31" s="129"/>
    </row>
    <row r="32" spans="1:24" ht="17" thickBot="1" x14ac:dyDescent="0.25">
      <c r="A32" s="122" t="s">
        <v>388</v>
      </c>
      <c r="B32" s="123" t="s">
        <v>1150</v>
      </c>
      <c r="C32" s="233">
        <f>M96</f>
        <v>127</v>
      </c>
      <c r="D32" s="125">
        <f>D28*C32</f>
        <v>76200</v>
      </c>
      <c r="E32" s="125">
        <f>C32*E28</f>
        <v>44450</v>
      </c>
      <c r="F32" s="125">
        <f>F28*C32</f>
        <v>26670</v>
      </c>
      <c r="G32" s="129"/>
      <c r="H32" s="129"/>
      <c r="I32" s="96">
        <v>31</v>
      </c>
      <c r="J32" s="98" t="s">
        <v>417</v>
      </c>
      <c r="K32" s="328" t="s">
        <v>443</v>
      </c>
      <c r="L32" s="390" t="s">
        <v>396</v>
      </c>
      <c r="M32" s="98">
        <v>1</v>
      </c>
      <c r="N32" s="392">
        <f t="shared" si="0"/>
        <v>36</v>
      </c>
      <c r="O32" s="129"/>
      <c r="P32" s="99">
        <v>31</v>
      </c>
      <c r="Q32" s="98" t="s">
        <v>411</v>
      </c>
      <c r="R32" s="328" t="s">
        <v>442</v>
      </c>
      <c r="S32" s="98" t="s">
        <v>441</v>
      </c>
      <c r="T32" s="98">
        <v>1</v>
      </c>
      <c r="U32" s="391">
        <f t="shared" si="2"/>
        <v>36</v>
      </c>
      <c r="V32" s="129"/>
      <c r="W32" s="129"/>
      <c r="X32" s="129"/>
    </row>
    <row r="33" spans="1:24" ht="17" thickBot="1" x14ac:dyDescent="0.25">
      <c r="A33" s="126" t="s">
        <v>6</v>
      </c>
      <c r="B33" s="126"/>
      <c r="C33" s="143">
        <f>SUM(C29:C32)</f>
        <v>489</v>
      </c>
      <c r="D33" s="128">
        <f>SUM(D29:D32)</f>
        <v>293400</v>
      </c>
      <c r="E33" s="128">
        <f>SUM(E29:E32)</f>
        <v>171150</v>
      </c>
      <c r="F33" s="128">
        <f>SUM(F29:F32)</f>
        <v>102690</v>
      </c>
      <c r="G33" s="129"/>
      <c r="H33" s="129"/>
      <c r="I33" s="96">
        <v>32</v>
      </c>
      <c r="J33" s="98" t="s">
        <v>417</v>
      </c>
      <c r="K33" s="328" t="s">
        <v>440</v>
      </c>
      <c r="L33" s="390" t="s">
        <v>439</v>
      </c>
      <c r="M33" s="98">
        <v>1</v>
      </c>
      <c r="N33" s="392">
        <f t="shared" si="0"/>
        <v>36</v>
      </c>
      <c r="O33" s="129"/>
      <c r="P33" s="96">
        <v>32</v>
      </c>
      <c r="Q33" s="98" t="s">
        <v>411</v>
      </c>
      <c r="R33" s="328" t="s">
        <v>170</v>
      </c>
      <c r="S33" s="98">
        <v>11</v>
      </c>
      <c r="T33" s="98">
        <v>3</v>
      </c>
      <c r="U33" s="391">
        <f t="shared" si="2"/>
        <v>108</v>
      </c>
      <c r="V33" s="129"/>
      <c r="W33" s="129"/>
      <c r="X33" s="129"/>
    </row>
    <row r="34" spans="1:24" ht="17" thickBot="1" x14ac:dyDescent="0.25">
      <c r="A34" s="129"/>
      <c r="B34" s="129"/>
      <c r="C34" s="129"/>
      <c r="D34" s="129"/>
      <c r="E34" s="129"/>
      <c r="F34" s="129"/>
      <c r="G34" s="129"/>
      <c r="H34" s="129"/>
      <c r="I34" s="96">
        <v>33</v>
      </c>
      <c r="J34" s="98" t="s">
        <v>417</v>
      </c>
      <c r="K34" s="353" t="s">
        <v>379</v>
      </c>
      <c r="L34" s="354" t="s">
        <v>145</v>
      </c>
      <c r="M34" s="353">
        <v>1</v>
      </c>
      <c r="N34" s="391">
        <f t="shared" si="0"/>
        <v>36</v>
      </c>
      <c r="O34" s="129"/>
      <c r="P34" s="96">
        <v>33</v>
      </c>
      <c r="Q34" s="98" t="s">
        <v>411</v>
      </c>
      <c r="R34" s="328" t="s">
        <v>170</v>
      </c>
      <c r="S34" s="98">
        <v>23</v>
      </c>
      <c r="T34" s="98">
        <v>1</v>
      </c>
      <c r="U34" s="391">
        <f t="shared" si="2"/>
        <v>36</v>
      </c>
      <c r="V34" s="129"/>
      <c r="W34" s="129"/>
      <c r="X34" s="129"/>
    </row>
    <row r="35" spans="1:24" ht="17" thickBot="1" x14ac:dyDescent="0.25">
      <c r="A35" s="120" t="s">
        <v>122</v>
      </c>
      <c r="B35" s="120"/>
      <c r="C35" s="120"/>
      <c r="D35" s="121">
        <v>1400</v>
      </c>
      <c r="E35" s="121">
        <v>750</v>
      </c>
      <c r="F35" s="121">
        <v>450</v>
      </c>
      <c r="G35" s="129"/>
      <c r="H35" s="129"/>
      <c r="I35" s="96">
        <v>34</v>
      </c>
      <c r="J35" s="98" t="s">
        <v>417</v>
      </c>
      <c r="K35" s="353" t="s">
        <v>438</v>
      </c>
      <c r="L35" s="354" t="s">
        <v>437</v>
      </c>
      <c r="M35" s="353">
        <v>1</v>
      </c>
      <c r="N35" s="392">
        <f t="shared" si="0"/>
        <v>36</v>
      </c>
      <c r="O35" s="129"/>
      <c r="P35" s="96">
        <v>34</v>
      </c>
      <c r="Q35" s="98" t="s">
        <v>411</v>
      </c>
      <c r="R35" s="328" t="s">
        <v>170</v>
      </c>
      <c r="S35" s="98">
        <v>34</v>
      </c>
      <c r="T35" s="98">
        <v>1</v>
      </c>
      <c r="U35" s="391">
        <f t="shared" si="2"/>
        <v>36</v>
      </c>
      <c r="V35" s="129"/>
      <c r="W35" s="129"/>
      <c r="X35" s="129"/>
    </row>
    <row r="36" spans="1:24" ht="17" thickBot="1" x14ac:dyDescent="0.25">
      <c r="A36" s="122" t="s">
        <v>1183</v>
      </c>
      <c r="B36" s="123" t="s">
        <v>1150</v>
      </c>
      <c r="C36" s="124">
        <f>T92</f>
        <v>8</v>
      </c>
      <c r="D36" s="125">
        <f>C36*D35</f>
        <v>11200</v>
      </c>
      <c r="E36" s="125">
        <f>C36*E35</f>
        <v>6000</v>
      </c>
      <c r="F36" s="125">
        <f>C36*F35</f>
        <v>3600</v>
      </c>
      <c r="G36" s="129"/>
      <c r="H36" s="129"/>
      <c r="I36" s="96">
        <v>35</v>
      </c>
      <c r="J36" s="98" t="s">
        <v>417</v>
      </c>
      <c r="K36" s="353" t="s">
        <v>419</v>
      </c>
      <c r="L36" s="354" t="s">
        <v>436</v>
      </c>
      <c r="M36" s="353">
        <v>1</v>
      </c>
      <c r="N36" s="392">
        <f t="shared" si="0"/>
        <v>36</v>
      </c>
      <c r="O36" s="129"/>
      <c r="P36" s="96">
        <v>35</v>
      </c>
      <c r="Q36" s="98" t="s">
        <v>411</v>
      </c>
      <c r="R36" s="328" t="s">
        <v>170</v>
      </c>
      <c r="S36" s="98">
        <v>43</v>
      </c>
      <c r="T36" s="98">
        <v>4</v>
      </c>
      <c r="U36" s="391">
        <f t="shared" si="2"/>
        <v>144</v>
      </c>
      <c r="V36" s="129"/>
      <c r="W36" s="129"/>
      <c r="X36" s="129"/>
    </row>
    <row r="37" spans="1:24" ht="18" thickBot="1" x14ac:dyDescent="0.25">
      <c r="A37" s="320" t="s">
        <v>6</v>
      </c>
      <c r="B37" s="320"/>
      <c r="C37" s="334">
        <f>SUM(C36:C36)</f>
        <v>8</v>
      </c>
      <c r="D37" s="322">
        <f>SUM(D36:D36)</f>
        <v>11200</v>
      </c>
      <c r="E37" s="322">
        <f>SUM(E36:E36)</f>
        <v>6000</v>
      </c>
      <c r="F37" s="322">
        <f>SUM(F36:F36)</f>
        <v>3600</v>
      </c>
      <c r="G37" s="129"/>
      <c r="H37" s="129"/>
      <c r="I37" s="96">
        <v>36</v>
      </c>
      <c r="J37" s="98" t="s">
        <v>417</v>
      </c>
      <c r="K37" s="353" t="s">
        <v>419</v>
      </c>
      <c r="L37" s="354" t="s">
        <v>435</v>
      </c>
      <c r="M37" s="353">
        <v>1</v>
      </c>
      <c r="N37" s="392">
        <f t="shared" si="0"/>
        <v>36</v>
      </c>
      <c r="O37" s="129"/>
      <c r="P37" s="99">
        <v>36</v>
      </c>
      <c r="Q37" s="98" t="s">
        <v>411</v>
      </c>
      <c r="R37" s="328" t="s">
        <v>170</v>
      </c>
      <c r="S37" s="98">
        <v>45</v>
      </c>
      <c r="T37" s="98">
        <v>2</v>
      </c>
      <c r="U37" s="391">
        <f t="shared" si="2"/>
        <v>72</v>
      </c>
      <c r="V37" s="129"/>
      <c r="W37" s="129"/>
      <c r="X37" s="129"/>
    </row>
    <row r="38" spans="1:24" ht="17" thickBot="1" x14ac:dyDescent="0.25">
      <c r="A38" s="129"/>
      <c r="B38" s="129"/>
      <c r="C38" s="129"/>
      <c r="D38" s="129"/>
      <c r="E38" s="129"/>
      <c r="F38" s="129"/>
      <c r="G38" s="129"/>
      <c r="H38" s="129"/>
      <c r="I38" s="96">
        <v>37</v>
      </c>
      <c r="J38" s="98" t="s">
        <v>417</v>
      </c>
      <c r="K38" s="329" t="s">
        <v>429</v>
      </c>
      <c r="L38" s="390">
        <v>21</v>
      </c>
      <c r="M38" s="98">
        <v>1</v>
      </c>
      <c r="N38" s="392">
        <f t="shared" si="0"/>
        <v>36</v>
      </c>
      <c r="O38" s="129"/>
      <c r="P38" s="99">
        <v>37</v>
      </c>
      <c r="Q38" s="98" t="s">
        <v>411</v>
      </c>
      <c r="R38" s="328" t="s">
        <v>170</v>
      </c>
      <c r="S38" s="98">
        <v>47</v>
      </c>
      <c r="T38" s="98">
        <v>2</v>
      </c>
      <c r="U38" s="391">
        <f t="shared" si="2"/>
        <v>72</v>
      </c>
      <c r="V38" s="129"/>
      <c r="W38" s="129"/>
      <c r="X38" s="129"/>
    </row>
    <row r="39" spans="1:24" ht="17" thickBot="1" x14ac:dyDescent="0.25">
      <c r="A39" s="172" t="s">
        <v>1139</v>
      </c>
      <c r="B39" s="173">
        <f>C33+C37</f>
        <v>497</v>
      </c>
      <c r="C39" s="129"/>
      <c r="D39" s="129"/>
      <c r="E39" s="129"/>
      <c r="F39" s="129"/>
      <c r="G39" s="129"/>
      <c r="H39" s="129"/>
      <c r="I39" s="96">
        <v>38</v>
      </c>
      <c r="J39" s="98" t="s">
        <v>417</v>
      </c>
      <c r="K39" s="329" t="s">
        <v>429</v>
      </c>
      <c r="L39" s="390" t="s">
        <v>434</v>
      </c>
      <c r="M39" s="98">
        <v>1</v>
      </c>
      <c r="N39" s="392">
        <f t="shared" si="0"/>
        <v>36</v>
      </c>
      <c r="O39" s="129"/>
      <c r="P39" s="96">
        <v>38</v>
      </c>
      <c r="Q39" s="98" t="s">
        <v>411</v>
      </c>
      <c r="R39" s="328" t="s">
        <v>170</v>
      </c>
      <c r="S39" s="98">
        <v>71</v>
      </c>
      <c r="T39" s="98">
        <v>1</v>
      </c>
      <c r="U39" s="391">
        <v>48</v>
      </c>
      <c r="V39" s="129"/>
      <c r="W39" s="129"/>
      <c r="X39" s="129"/>
    </row>
    <row r="40" spans="1:24" ht="16" x14ac:dyDescent="0.2">
      <c r="A40" s="129"/>
      <c r="B40" s="129"/>
      <c r="C40" s="129"/>
      <c r="D40" s="129"/>
      <c r="E40" s="129"/>
      <c r="F40" s="129"/>
      <c r="G40" s="129"/>
      <c r="H40" s="129"/>
      <c r="I40" s="96">
        <v>39</v>
      </c>
      <c r="J40" s="98" t="s">
        <v>417</v>
      </c>
      <c r="K40" s="329" t="s">
        <v>429</v>
      </c>
      <c r="L40" s="390">
        <v>29</v>
      </c>
      <c r="M40" s="98">
        <v>1</v>
      </c>
      <c r="N40" s="392">
        <f t="shared" si="0"/>
        <v>36</v>
      </c>
      <c r="O40" s="129"/>
      <c r="P40" s="96">
        <v>39</v>
      </c>
      <c r="Q40" s="98" t="s">
        <v>411</v>
      </c>
      <c r="R40" s="328" t="s">
        <v>170</v>
      </c>
      <c r="S40" s="98" t="s">
        <v>433</v>
      </c>
      <c r="T40" s="98">
        <v>1</v>
      </c>
      <c r="U40" s="391">
        <f>T40*36</f>
        <v>36</v>
      </c>
      <c r="V40" s="129"/>
      <c r="W40" s="129"/>
      <c r="X40" s="129"/>
    </row>
    <row r="41" spans="1:24" ht="16" x14ac:dyDescent="0.2">
      <c r="A41" s="245" t="s">
        <v>1056</v>
      </c>
      <c r="B41" s="245"/>
      <c r="C41" s="174"/>
      <c r="D41" s="129"/>
      <c r="E41" s="129"/>
      <c r="F41" s="129"/>
      <c r="G41" s="129"/>
      <c r="H41" s="129"/>
      <c r="I41" s="96">
        <v>40</v>
      </c>
      <c r="J41" s="98" t="s">
        <v>417</v>
      </c>
      <c r="K41" s="329" t="s">
        <v>429</v>
      </c>
      <c r="L41" s="390">
        <v>33</v>
      </c>
      <c r="M41" s="98">
        <v>1</v>
      </c>
      <c r="N41" s="392">
        <f t="shared" si="0"/>
        <v>36</v>
      </c>
      <c r="O41" s="129"/>
      <c r="P41" s="96">
        <v>40</v>
      </c>
      <c r="Q41" s="98" t="s">
        <v>411</v>
      </c>
      <c r="R41" s="328" t="s">
        <v>170</v>
      </c>
      <c r="S41" s="98" t="s">
        <v>432</v>
      </c>
      <c r="T41" s="98">
        <v>1</v>
      </c>
      <c r="U41" s="391">
        <f>T41*36</f>
        <v>36</v>
      </c>
      <c r="V41" s="129"/>
      <c r="W41" s="129"/>
      <c r="X41" s="129"/>
    </row>
    <row r="42" spans="1:24" ht="16" x14ac:dyDescent="0.2">
      <c r="A42" s="129"/>
      <c r="B42" s="129"/>
      <c r="C42" s="129"/>
      <c r="D42" s="129"/>
      <c r="E42" s="129"/>
      <c r="F42" s="129"/>
      <c r="G42" s="129"/>
      <c r="H42" s="129"/>
      <c r="I42" s="96">
        <v>41</v>
      </c>
      <c r="J42" s="98" t="s">
        <v>417</v>
      </c>
      <c r="K42" s="329" t="s">
        <v>429</v>
      </c>
      <c r="L42" s="390">
        <v>35</v>
      </c>
      <c r="M42" s="98">
        <v>1</v>
      </c>
      <c r="N42" s="391">
        <f t="shared" si="0"/>
        <v>36</v>
      </c>
      <c r="O42" s="129"/>
      <c r="P42" s="96">
        <v>41</v>
      </c>
      <c r="Q42" s="98" t="s">
        <v>411</v>
      </c>
      <c r="R42" s="328" t="s">
        <v>170</v>
      </c>
      <c r="S42" s="98" t="s">
        <v>431</v>
      </c>
      <c r="T42" s="98">
        <v>1</v>
      </c>
      <c r="U42" s="391">
        <f>T42*36</f>
        <v>36</v>
      </c>
      <c r="V42" s="129"/>
      <c r="W42" s="129"/>
      <c r="X42" s="129"/>
    </row>
    <row r="43" spans="1:24" ht="16" x14ac:dyDescent="0.2">
      <c r="A43" s="129"/>
      <c r="B43" s="129"/>
      <c r="C43" s="129"/>
      <c r="D43" s="129"/>
      <c r="E43" s="129"/>
      <c r="F43" s="129"/>
      <c r="G43" s="129"/>
      <c r="H43" s="129"/>
      <c r="I43" s="96">
        <v>42</v>
      </c>
      <c r="J43" s="98" t="s">
        <v>417</v>
      </c>
      <c r="K43" s="329" t="s">
        <v>429</v>
      </c>
      <c r="L43" s="390">
        <v>69</v>
      </c>
      <c r="M43" s="98">
        <v>1</v>
      </c>
      <c r="N43" s="392">
        <f t="shared" si="0"/>
        <v>36</v>
      </c>
      <c r="O43" s="129"/>
      <c r="P43" s="99">
        <v>42</v>
      </c>
      <c r="Q43" s="98" t="s">
        <v>411</v>
      </c>
      <c r="R43" s="328" t="s">
        <v>430</v>
      </c>
      <c r="S43" s="98">
        <v>13</v>
      </c>
      <c r="T43" s="98">
        <v>1</v>
      </c>
      <c r="U43" s="391">
        <f>T43*36</f>
        <v>36</v>
      </c>
      <c r="V43" s="129"/>
      <c r="W43" s="129"/>
      <c r="X43" s="129"/>
    </row>
    <row r="44" spans="1:24" ht="16" x14ac:dyDescent="0.2">
      <c r="A44" s="129"/>
      <c r="B44" s="129"/>
      <c r="C44" s="129"/>
      <c r="D44" s="129"/>
      <c r="E44" s="129"/>
      <c r="F44" s="129"/>
      <c r="G44" s="129"/>
      <c r="H44" s="129"/>
      <c r="I44" s="96">
        <v>43</v>
      </c>
      <c r="J44" s="98" t="s">
        <v>417</v>
      </c>
      <c r="K44" s="329" t="s">
        <v>429</v>
      </c>
      <c r="L44" s="390">
        <v>80</v>
      </c>
      <c r="M44" s="98">
        <v>1</v>
      </c>
      <c r="N44" s="392">
        <f t="shared" si="0"/>
        <v>36</v>
      </c>
      <c r="O44" s="129"/>
      <c r="P44" s="99">
        <v>43</v>
      </c>
      <c r="Q44" s="98" t="s">
        <v>411</v>
      </c>
      <c r="R44" s="328" t="s">
        <v>430</v>
      </c>
      <c r="S44" s="98">
        <v>15</v>
      </c>
      <c r="T44" s="98">
        <v>1</v>
      </c>
      <c r="U44" s="391">
        <f>T44*36</f>
        <v>36</v>
      </c>
      <c r="V44" s="129"/>
      <c r="W44" s="129"/>
      <c r="X44" s="129"/>
    </row>
    <row r="45" spans="1:24" ht="16" x14ac:dyDescent="0.2">
      <c r="A45" s="129"/>
      <c r="B45" s="129"/>
      <c r="C45" s="129"/>
      <c r="D45" s="129"/>
      <c r="E45" s="129"/>
      <c r="F45" s="129"/>
      <c r="G45" s="129"/>
      <c r="H45" s="129"/>
      <c r="I45" s="96">
        <v>44</v>
      </c>
      <c r="J45" s="98" t="s">
        <v>417</v>
      </c>
      <c r="K45" s="329" t="s">
        <v>429</v>
      </c>
      <c r="L45" s="390" t="s">
        <v>428</v>
      </c>
      <c r="M45" s="98">
        <v>5</v>
      </c>
      <c r="N45" s="392">
        <f t="shared" si="0"/>
        <v>180</v>
      </c>
      <c r="O45" s="129"/>
      <c r="P45" s="96">
        <v>44</v>
      </c>
      <c r="Q45" s="98" t="s">
        <v>411</v>
      </c>
      <c r="R45" s="328" t="s">
        <v>430</v>
      </c>
      <c r="S45" s="98">
        <v>6</v>
      </c>
      <c r="T45" s="98">
        <v>1</v>
      </c>
      <c r="U45" s="391">
        <v>144</v>
      </c>
      <c r="V45" s="129"/>
      <c r="W45" s="129"/>
      <c r="X45" s="129"/>
    </row>
    <row r="46" spans="1:24" ht="16" x14ac:dyDescent="0.2">
      <c r="A46" s="129"/>
      <c r="B46" s="129"/>
      <c r="C46" s="129"/>
      <c r="D46" s="129"/>
      <c r="E46" s="129"/>
      <c r="F46" s="129"/>
      <c r="G46" s="129"/>
      <c r="H46" s="129"/>
      <c r="I46" s="96">
        <v>45</v>
      </c>
      <c r="J46" s="98" t="s">
        <v>417</v>
      </c>
      <c r="K46" s="328" t="s">
        <v>170</v>
      </c>
      <c r="L46" s="390" t="s">
        <v>79</v>
      </c>
      <c r="M46" s="98">
        <v>2</v>
      </c>
      <c r="N46" s="392">
        <f t="shared" si="0"/>
        <v>72</v>
      </c>
      <c r="O46" s="129"/>
      <c r="P46" s="96">
        <v>45</v>
      </c>
      <c r="Q46" s="98" t="s">
        <v>411</v>
      </c>
      <c r="R46" s="328" t="s">
        <v>170</v>
      </c>
      <c r="S46" s="98">
        <v>51</v>
      </c>
      <c r="T46" s="98">
        <v>2</v>
      </c>
      <c r="U46" s="391">
        <f>T46*36</f>
        <v>72</v>
      </c>
      <c r="V46" s="129"/>
      <c r="W46" s="129"/>
      <c r="X46" s="129"/>
    </row>
    <row r="47" spans="1:24" ht="16" x14ac:dyDescent="0.2">
      <c r="A47" s="129"/>
      <c r="B47" s="129"/>
      <c r="C47" s="129"/>
      <c r="D47" s="129"/>
      <c r="E47" s="129"/>
      <c r="F47" s="129"/>
      <c r="G47" s="129"/>
      <c r="H47" s="129"/>
      <c r="I47" s="96">
        <v>46</v>
      </c>
      <c r="J47" s="98" t="s">
        <v>417</v>
      </c>
      <c r="K47" s="328" t="s">
        <v>170</v>
      </c>
      <c r="L47" s="390" t="s">
        <v>261</v>
      </c>
      <c r="M47" s="98">
        <v>3</v>
      </c>
      <c r="N47" s="392">
        <f t="shared" si="0"/>
        <v>108</v>
      </c>
      <c r="O47" s="129"/>
      <c r="P47" s="96">
        <v>46</v>
      </c>
      <c r="Q47" s="98" t="s">
        <v>411</v>
      </c>
      <c r="R47" s="328" t="s">
        <v>427</v>
      </c>
      <c r="S47" s="98">
        <v>47</v>
      </c>
      <c r="T47" s="98">
        <v>4</v>
      </c>
      <c r="U47" s="391">
        <f>T47*36</f>
        <v>144</v>
      </c>
      <c r="V47" s="129"/>
      <c r="W47" s="129"/>
      <c r="X47" s="129"/>
    </row>
    <row r="48" spans="1:24" ht="16" x14ac:dyDescent="0.2">
      <c r="A48" s="129"/>
      <c r="B48" s="129"/>
      <c r="C48" s="129"/>
      <c r="D48" s="129"/>
      <c r="E48" s="129"/>
      <c r="F48" s="129"/>
      <c r="G48" s="129"/>
      <c r="H48" s="129"/>
      <c r="I48" s="96">
        <v>47</v>
      </c>
      <c r="J48" s="98" t="s">
        <v>417</v>
      </c>
      <c r="K48" s="328" t="s">
        <v>170</v>
      </c>
      <c r="L48" s="390" t="s">
        <v>426</v>
      </c>
      <c r="M48" s="98">
        <v>3</v>
      </c>
      <c r="N48" s="392">
        <f t="shared" si="0"/>
        <v>108</v>
      </c>
      <c r="O48" s="129"/>
      <c r="P48" s="96">
        <v>47</v>
      </c>
      <c r="Q48" s="356" t="s">
        <v>411</v>
      </c>
      <c r="R48" s="288" t="s">
        <v>425</v>
      </c>
      <c r="S48" s="354" t="s">
        <v>149</v>
      </c>
      <c r="T48" s="353">
        <v>4</v>
      </c>
      <c r="U48" s="391">
        <v>145</v>
      </c>
      <c r="V48" s="129"/>
      <c r="W48" s="129"/>
      <c r="X48" s="129"/>
    </row>
    <row r="49" spans="1:24" ht="16" x14ac:dyDescent="0.2">
      <c r="A49" s="129"/>
      <c r="B49" s="129"/>
      <c r="C49" s="129"/>
      <c r="D49" s="129"/>
      <c r="E49" s="129"/>
      <c r="F49" s="129"/>
      <c r="G49" s="129"/>
      <c r="H49" s="129"/>
      <c r="I49" s="96">
        <v>48</v>
      </c>
      <c r="J49" s="98" t="s">
        <v>417</v>
      </c>
      <c r="K49" s="328" t="s">
        <v>170</v>
      </c>
      <c r="L49" s="393" t="s">
        <v>188</v>
      </c>
      <c r="M49" s="98">
        <v>4</v>
      </c>
      <c r="N49" s="392">
        <f t="shared" si="0"/>
        <v>144</v>
      </c>
      <c r="O49" s="129"/>
      <c r="P49" s="99">
        <v>48</v>
      </c>
      <c r="Q49" s="356" t="s">
        <v>411</v>
      </c>
      <c r="R49" s="288" t="s">
        <v>422</v>
      </c>
      <c r="S49" s="354" t="s">
        <v>424</v>
      </c>
      <c r="T49" s="353">
        <v>1</v>
      </c>
      <c r="U49" s="391">
        <f>T49*36</f>
        <v>36</v>
      </c>
      <c r="V49" s="129"/>
      <c r="W49" s="129"/>
      <c r="X49" s="129"/>
    </row>
    <row r="50" spans="1:24" ht="16" x14ac:dyDescent="0.2">
      <c r="A50" s="129"/>
      <c r="B50" s="129"/>
      <c r="C50" s="129"/>
      <c r="D50" s="129"/>
      <c r="E50" s="129"/>
      <c r="F50" s="129"/>
      <c r="G50" s="129"/>
      <c r="H50" s="129"/>
      <c r="I50" s="96">
        <v>49</v>
      </c>
      <c r="J50" s="98" t="s">
        <v>417</v>
      </c>
      <c r="K50" s="328" t="s">
        <v>416</v>
      </c>
      <c r="L50" s="390" t="s">
        <v>146</v>
      </c>
      <c r="M50" s="98">
        <v>4</v>
      </c>
      <c r="N50" s="391">
        <f t="shared" si="0"/>
        <v>144</v>
      </c>
      <c r="O50" s="129"/>
      <c r="P50" s="99">
        <v>49</v>
      </c>
      <c r="Q50" s="356" t="s">
        <v>411</v>
      </c>
      <c r="R50" s="288" t="s">
        <v>422</v>
      </c>
      <c r="S50" s="354" t="s">
        <v>423</v>
      </c>
      <c r="T50" s="353">
        <v>1</v>
      </c>
      <c r="U50" s="391">
        <f>T50*36</f>
        <v>36</v>
      </c>
      <c r="V50" s="129"/>
      <c r="W50" s="129"/>
      <c r="X50" s="129"/>
    </row>
    <row r="51" spans="1:24" ht="16" x14ac:dyDescent="0.2">
      <c r="A51" s="129"/>
      <c r="B51" s="129"/>
      <c r="C51" s="129"/>
      <c r="D51" s="129"/>
      <c r="E51" s="129"/>
      <c r="F51" s="129"/>
      <c r="G51" s="129"/>
      <c r="H51" s="129"/>
      <c r="I51" s="96">
        <v>50</v>
      </c>
      <c r="J51" s="98" t="s">
        <v>417</v>
      </c>
      <c r="K51" s="328" t="s">
        <v>416</v>
      </c>
      <c r="L51" s="390" t="s">
        <v>242</v>
      </c>
      <c r="M51" s="98">
        <v>5</v>
      </c>
      <c r="N51" s="392">
        <f t="shared" si="0"/>
        <v>180</v>
      </c>
      <c r="O51" s="129"/>
      <c r="P51" s="96">
        <v>50</v>
      </c>
      <c r="Q51" s="356" t="s">
        <v>411</v>
      </c>
      <c r="R51" s="288" t="s">
        <v>422</v>
      </c>
      <c r="S51" s="354" t="s">
        <v>421</v>
      </c>
      <c r="T51" s="353">
        <v>4</v>
      </c>
      <c r="U51" s="391">
        <f>T51*36</f>
        <v>144</v>
      </c>
      <c r="V51" s="129"/>
      <c r="W51" s="129"/>
      <c r="X51" s="129"/>
    </row>
    <row r="52" spans="1:24" ht="16" x14ac:dyDescent="0.2">
      <c r="A52" s="129"/>
      <c r="B52" s="129"/>
      <c r="C52" s="129"/>
      <c r="D52" s="129"/>
      <c r="E52" s="129"/>
      <c r="F52" s="129"/>
      <c r="G52" s="129"/>
      <c r="H52" s="129"/>
      <c r="I52" s="96">
        <v>51</v>
      </c>
      <c r="J52" s="98" t="s">
        <v>417</v>
      </c>
      <c r="K52" s="328" t="s">
        <v>416</v>
      </c>
      <c r="L52" s="390" t="s">
        <v>420</v>
      </c>
      <c r="M52" s="98">
        <v>11</v>
      </c>
      <c r="N52" s="392">
        <f t="shared" si="0"/>
        <v>396</v>
      </c>
      <c r="O52" s="129"/>
      <c r="P52" s="96">
        <v>51</v>
      </c>
      <c r="Q52" s="356" t="s">
        <v>411</v>
      </c>
      <c r="R52" s="288" t="s">
        <v>419</v>
      </c>
      <c r="S52" s="394" t="s">
        <v>418</v>
      </c>
      <c r="T52" s="353">
        <v>1</v>
      </c>
      <c r="U52" s="395">
        <f>T52*36</f>
        <v>36</v>
      </c>
      <c r="V52" s="129"/>
      <c r="W52" s="129"/>
      <c r="X52" s="129"/>
    </row>
    <row r="53" spans="1:24" ht="16" x14ac:dyDescent="0.2">
      <c r="A53" s="129"/>
      <c r="B53" s="129"/>
      <c r="C53" s="129"/>
      <c r="D53" s="129"/>
      <c r="E53" s="129"/>
      <c r="F53" s="129"/>
      <c r="G53" s="129"/>
      <c r="H53" s="129"/>
      <c r="I53" s="96">
        <v>52</v>
      </c>
      <c r="J53" s="98" t="s">
        <v>417</v>
      </c>
      <c r="K53" s="328" t="s">
        <v>416</v>
      </c>
      <c r="L53" s="390" t="s">
        <v>415</v>
      </c>
      <c r="M53" s="98">
        <v>1</v>
      </c>
      <c r="N53" s="392">
        <f t="shared" si="0"/>
        <v>36</v>
      </c>
      <c r="O53" s="129"/>
      <c r="P53" s="96">
        <v>52</v>
      </c>
      <c r="Q53" s="98" t="s">
        <v>411</v>
      </c>
      <c r="R53" s="328" t="s">
        <v>410</v>
      </c>
      <c r="S53" s="396">
        <v>108</v>
      </c>
      <c r="T53" s="98">
        <v>1</v>
      </c>
      <c r="U53" s="397">
        <f>T53*36</f>
        <v>36</v>
      </c>
      <c r="V53" s="129"/>
      <c r="W53" s="129"/>
      <c r="X53" s="129"/>
    </row>
    <row r="54" spans="1:24" ht="18.75" customHeight="1" thickBot="1" x14ac:dyDescent="0.25">
      <c r="A54" s="129"/>
      <c r="B54" s="129"/>
      <c r="C54" s="129"/>
      <c r="D54" s="129"/>
      <c r="E54" s="129"/>
      <c r="F54" s="129"/>
      <c r="G54" s="129"/>
      <c r="H54" s="129"/>
      <c r="I54" s="96"/>
      <c r="J54" s="97"/>
      <c r="K54" s="398"/>
      <c r="L54" s="399"/>
      <c r="M54" s="400">
        <f>SUM(M2:M53)</f>
        <v>118</v>
      </c>
      <c r="N54" s="401"/>
      <c r="O54" s="129"/>
      <c r="P54" s="96">
        <v>53</v>
      </c>
      <c r="Q54" s="98" t="s">
        <v>411</v>
      </c>
      <c r="R54" s="328" t="s">
        <v>410</v>
      </c>
      <c r="S54" s="396">
        <v>102</v>
      </c>
      <c r="T54" s="98">
        <v>1</v>
      </c>
      <c r="U54" s="397">
        <v>84</v>
      </c>
      <c r="V54" s="129"/>
      <c r="W54" s="129"/>
      <c r="X54" s="129"/>
    </row>
    <row r="55" spans="1:24" ht="16" x14ac:dyDescent="0.2">
      <c r="A55" s="129"/>
      <c r="B55" s="129"/>
      <c r="C55" s="129"/>
      <c r="D55" s="129"/>
      <c r="E55" s="129"/>
      <c r="F55" s="129"/>
      <c r="G55" s="129"/>
      <c r="H55" s="129"/>
      <c r="I55" s="99"/>
      <c r="J55" s="98"/>
      <c r="K55" s="255"/>
      <c r="L55" s="98"/>
      <c r="M55" s="98"/>
      <c r="N55" s="402"/>
      <c r="O55" s="129"/>
      <c r="P55" s="99">
        <v>54</v>
      </c>
      <c r="Q55" s="98" t="s">
        <v>411</v>
      </c>
      <c r="R55" s="328" t="s">
        <v>410</v>
      </c>
      <c r="S55" s="98">
        <v>112</v>
      </c>
      <c r="T55" s="98">
        <v>1</v>
      </c>
      <c r="U55" s="255">
        <f>T55*36</f>
        <v>36</v>
      </c>
      <c r="V55" s="129"/>
      <c r="W55" s="129"/>
      <c r="X55" s="129"/>
    </row>
    <row r="56" spans="1:24" ht="16" x14ac:dyDescent="0.2">
      <c r="A56" s="129"/>
      <c r="B56" s="129"/>
      <c r="C56" s="129"/>
      <c r="D56" s="129"/>
      <c r="E56" s="129"/>
      <c r="F56" s="129"/>
      <c r="G56" s="129"/>
      <c r="H56" s="129"/>
      <c r="I56" s="389" t="s">
        <v>42</v>
      </c>
      <c r="J56" s="241" t="s">
        <v>41</v>
      </c>
      <c r="K56" s="241" t="s">
        <v>40</v>
      </c>
      <c r="L56" s="241" t="s">
        <v>39</v>
      </c>
      <c r="M56" s="241" t="s">
        <v>23</v>
      </c>
      <c r="N56" s="241" t="s">
        <v>38</v>
      </c>
      <c r="O56" s="129"/>
      <c r="P56" s="99">
        <v>55</v>
      </c>
      <c r="Q56" s="98" t="s">
        <v>411</v>
      </c>
      <c r="R56" s="328" t="s">
        <v>410</v>
      </c>
      <c r="S56" s="98">
        <v>73</v>
      </c>
      <c r="T56" s="98">
        <v>1</v>
      </c>
      <c r="U56" s="255">
        <f>T56*36</f>
        <v>36</v>
      </c>
      <c r="V56" s="129"/>
      <c r="W56" s="129"/>
      <c r="X56" s="129"/>
    </row>
    <row r="57" spans="1:24" ht="16" x14ac:dyDescent="0.2">
      <c r="A57" s="129"/>
      <c r="B57" s="129"/>
      <c r="C57" s="129"/>
      <c r="D57" s="129"/>
      <c r="E57" s="129"/>
      <c r="F57" s="129"/>
      <c r="G57" s="129"/>
      <c r="H57" s="129"/>
      <c r="I57" s="96">
        <v>1</v>
      </c>
      <c r="J57" s="356" t="s">
        <v>388</v>
      </c>
      <c r="K57" s="290" t="s">
        <v>366</v>
      </c>
      <c r="L57" s="223" t="s">
        <v>414</v>
      </c>
      <c r="M57" s="100">
        <v>6</v>
      </c>
      <c r="N57" s="227">
        <f t="shared" ref="N57:N77" si="3">M57*36</f>
        <v>216</v>
      </c>
      <c r="O57" s="129"/>
      <c r="P57" s="96">
        <v>56</v>
      </c>
      <c r="Q57" s="98" t="s">
        <v>411</v>
      </c>
      <c r="R57" s="328" t="s">
        <v>410</v>
      </c>
      <c r="S57" s="98">
        <v>75</v>
      </c>
      <c r="T57" s="98">
        <v>1</v>
      </c>
      <c r="U57" s="397">
        <f>T57*36</f>
        <v>36</v>
      </c>
      <c r="V57" s="129"/>
      <c r="W57" s="129"/>
      <c r="X57" s="129"/>
    </row>
    <row r="58" spans="1:24" ht="16" x14ac:dyDescent="0.2">
      <c r="A58" s="129"/>
      <c r="B58" s="129"/>
      <c r="C58" s="129"/>
      <c r="D58" s="129"/>
      <c r="E58" s="129"/>
      <c r="F58" s="129"/>
      <c r="G58" s="129"/>
      <c r="H58" s="129"/>
      <c r="I58" s="96">
        <v>2</v>
      </c>
      <c r="J58" s="356" t="s">
        <v>388</v>
      </c>
      <c r="K58" s="290" t="s">
        <v>366</v>
      </c>
      <c r="L58" s="223" t="s">
        <v>413</v>
      </c>
      <c r="M58" s="100">
        <v>3</v>
      </c>
      <c r="N58" s="227">
        <f t="shared" si="3"/>
        <v>108</v>
      </c>
      <c r="O58" s="129"/>
      <c r="P58" s="96">
        <v>57</v>
      </c>
      <c r="Q58" s="98" t="s">
        <v>411</v>
      </c>
      <c r="R58" s="328" t="s">
        <v>410</v>
      </c>
      <c r="S58" s="98">
        <v>77</v>
      </c>
      <c r="T58" s="98">
        <v>1</v>
      </c>
      <c r="U58" s="397">
        <f>T58*36</f>
        <v>36</v>
      </c>
      <c r="V58" s="129"/>
      <c r="W58" s="129"/>
      <c r="X58" s="129"/>
    </row>
    <row r="59" spans="1:24" ht="16" x14ac:dyDescent="0.2">
      <c r="A59" s="129"/>
      <c r="B59" s="129"/>
      <c r="C59" s="129"/>
      <c r="D59" s="129"/>
      <c r="E59" s="129"/>
      <c r="F59" s="129"/>
      <c r="G59" s="129"/>
      <c r="H59" s="129"/>
      <c r="I59" s="96">
        <v>3</v>
      </c>
      <c r="J59" s="356" t="s">
        <v>388</v>
      </c>
      <c r="K59" s="290" t="s">
        <v>366</v>
      </c>
      <c r="L59" s="223" t="s">
        <v>412</v>
      </c>
      <c r="M59" s="100">
        <v>10</v>
      </c>
      <c r="N59" s="227">
        <f t="shared" si="3"/>
        <v>360</v>
      </c>
      <c r="O59" s="129"/>
      <c r="P59" s="96">
        <v>58</v>
      </c>
      <c r="Q59" s="98" t="s">
        <v>411</v>
      </c>
      <c r="R59" s="328" t="s">
        <v>410</v>
      </c>
      <c r="S59" s="98">
        <v>79</v>
      </c>
      <c r="T59" s="98">
        <v>1</v>
      </c>
      <c r="U59" s="395">
        <f>T59*36</f>
        <v>36</v>
      </c>
      <c r="V59" s="129"/>
      <c r="W59" s="129"/>
      <c r="X59" s="129"/>
    </row>
    <row r="60" spans="1:24" ht="17" thickBot="1" x14ac:dyDescent="0.25">
      <c r="A60" s="129"/>
      <c r="B60" s="129"/>
      <c r="C60" s="129"/>
      <c r="D60" s="129"/>
      <c r="E60" s="129"/>
      <c r="F60" s="129"/>
      <c r="G60" s="129"/>
      <c r="H60" s="129"/>
      <c r="I60" s="96">
        <v>4</v>
      </c>
      <c r="J60" s="356" t="s">
        <v>388</v>
      </c>
      <c r="K60" s="290" t="s">
        <v>366</v>
      </c>
      <c r="L60" s="223" t="s">
        <v>409</v>
      </c>
      <c r="M60" s="100">
        <v>6</v>
      </c>
      <c r="N60" s="227">
        <f t="shared" si="3"/>
        <v>216</v>
      </c>
      <c r="O60" s="129"/>
      <c r="P60" s="224"/>
      <c r="Q60" s="97"/>
      <c r="R60" s="329"/>
      <c r="S60" s="399"/>
      <c r="T60" s="400">
        <f>SUM(T2:T59)</f>
        <v>116</v>
      </c>
      <c r="U60" s="401"/>
      <c r="V60" s="129"/>
      <c r="W60" s="129"/>
      <c r="X60" s="129"/>
    </row>
    <row r="61" spans="1:24" ht="16" x14ac:dyDescent="0.2">
      <c r="A61" s="129"/>
      <c r="B61" s="129"/>
      <c r="C61" s="129"/>
      <c r="D61" s="129"/>
      <c r="E61" s="129"/>
      <c r="F61" s="129"/>
      <c r="G61" s="129"/>
      <c r="H61" s="129"/>
      <c r="I61" s="96">
        <v>5</v>
      </c>
      <c r="J61" s="356" t="s">
        <v>388</v>
      </c>
      <c r="K61" s="290" t="s">
        <v>358</v>
      </c>
      <c r="L61" s="223" t="s">
        <v>120</v>
      </c>
      <c r="M61" s="100">
        <v>4</v>
      </c>
      <c r="N61" s="227">
        <f t="shared" si="3"/>
        <v>144</v>
      </c>
      <c r="O61" s="129"/>
      <c r="P61" s="224"/>
      <c r="Q61" s="224"/>
      <c r="R61" s="249"/>
      <c r="S61" s="224"/>
      <c r="T61" s="403"/>
      <c r="U61" s="224"/>
      <c r="V61" s="129"/>
      <c r="W61" s="129"/>
      <c r="X61" s="129"/>
    </row>
    <row r="62" spans="1:24" ht="16" x14ac:dyDescent="0.2">
      <c r="A62" s="129"/>
      <c r="B62" s="129"/>
      <c r="C62" s="129"/>
      <c r="D62" s="129"/>
      <c r="E62" s="129"/>
      <c r="F62" s="129"/>
      <c r="G62" s="129"/>
      <c r="H62" s="129"/>
      <c r="I62" s="96">
        <v>6</v>
      </c>
      <c r="J62" s="356" t="s">
        <v>388</v>
      </c>
      <c r="K62" s="290" t="s">
        <v>358</v>
      </c>
      <c r="L62" s="223" t="s">
        <v>408</v>
      </c>
      <c r="M62" s="100">
        <v>4</v>
      </c>
      <c r="N62" s="227">
        <f t="shared" si="3"/>
        <v>144</v>
      </c>
      <c r="O62" s="129"/>
      <c r="P62" s="222"/>
      <c r="Q62" s="222"/>
      <c r="R62" s="247"/>
      <c r="S62" s="222"/>
      <c r="T62" s="222"/>
      <c r="U62" s="222"/>
      <c r="V62" s="129"/>
      <c r="W62" s="129"/>
      <c r="X62" s="129"/>
    </row>
    <row r="63" spans="1:24" ht="16" x14ac:dyDescent="0.2">
      <c r="A63" s="129"/>
      <c r="B63" s="129"/>
      <c r="C63" s="129"/>
      <c r="D63" s="129"/>
      <c r="E63" s="129"/>
      <c r="F63" s="129"/>
      <c r="G63" s="129"/>
      <c r="H63" s="129"/>
      <c r="I63" s="96">
        <v>7</v>
      </c>
      <c r="J63" s="356" t="s">
        <v>388</v>
      </c>
      <c r="K63" s="290" t="s">
        <v>358</v>
      </c>
      <c r="L63" s="223" t="s">
        <v>407</v>
      </c>
      <c r="M63" s="100">
        <v>2</v>
      </c>
      <c r="N63" s="227">
        <f t="shared" si="3"/>
        <v>72</v>
      </c>
      <c r="O63" s="129"/>
      <c r="P63" s="241" t="s">
        <v>42</v>
      </c>
      <c r="Q63" s="241" t="s">
        <v>41</v>
      </c>
      <c r="R63" s="241" t="s">
        <v>40</v>
      </c>
      <c r="S63" s="241" t="s">
        <v>39</v>
      </c>
      <c r="T63" s="241" t="s">
        <v>23</v>
      </c>
      <c r="U63" s="241" t="s">
        <v>38</v>
      </c>
      <c r="V63" s="129"/>
      <c r="W63" s="129"/>
      <c r="X63" s="129"/>
    </row>
    <row r="64" spans="1:24" ht="16" x14ac:dyDescent="0.2">
      <c r="A64" s="129"/>
      <c r="B64" s="129"/>
      <c r="C64" s="129"/>
      <c r="D64" s="129"/>
      <c r="E64" s="129"/>
      <c r="F64" s="129"/>
      <c r="G64" s="129"/>
      <c r="H64" s="129"/>
      <c r="I64" s="96">
        <v>8</v>
      </c>
      <c r="J64" s="356" t="s">
        <v>388</v>
      </c>
      <c r="K64" s="290" t="s">
        <v>358</v>
      </c>
      <c r="L64" s="223" t="s">
        <v>63</v>
      </c>
      <c r="M64" s="100">
        <v>6</v>
      </c>
      <c r="N64" s="227">
        <f t="shared" si="3"/>
        <v>216</v>
      </c>
      <c r="O64" s="129"/>
      <c r="P64" s="99">
        <v>1</v>
      </c>
      <c r="Q64" s="98" t="s">
        <v>373</v>
      </c>
      <c r="R64" s="98" t="s">
        <v>403</v>
      </c>
      <c r="S64" s="98">
        <v>23</v>
      </c>
      <c r="T64" s="98">
        <v>6</v>
      </c>
      <c r="U64" s="225">
        <f t="shared" ref="U64:U88" si="4">T64*36</f>
        <v>216</v>
      </c>
      <c r="V64" s="129"/>
      <c r="W64" s="129"/>
      <c r="X64" s="129"/>
    </row>
    <row r="65" spans="1:24" ht="16" x14ac:dyDescent="0.2">
      <c r="A65" s="129"/>
      <c r="B65" s="129"/>
      <c r="C65" s="129"/>
      <c r="D65" s="129"/>
      <c r="E65" s="129"/>
      <c r="F65" s="129"/>
      <c r="G65" s="129"/>
      <c r="H65" s="129"/>
      <c r="I65" s="96">
        <v>9</v>
      </c>
      <c r="J65" s="356" t="s">
        <v>388</v>
      </c>
      <c r="K65" s="290" t="s">
        <v>366</v>
      </c>
      <c r="L65" s="223" t="s">
        <v>405</v>
      </c>
      <c r="M65" s="100">
        <v>5</v>
      </c>
      <c r="N65" s="227">
        <f t="shared" si="3"/>
        <v>180</v>
      </c>
      <c r="O65" s="129"/>
      <c r="P65" s="96">
        <v>2</v>
      </c>
      <c r="Q65" s="98" t="s">
        <v>373</v>
      </c>
      <c r="R65" s="98" t="s">
        <v>403</v>
      </c>
      <c r="S65" s="98">
        <v>25</v>
      </c>
      <c r="T65" s="98">
        <v>11</v>
      </c>
      <c r="U65" s="225">
        <f t="shared" si="4"/>
        <v>396</v>
      </c>
      <c r="V65" s="129"/>
      <c r="W65" s="129"/>
      <c r="X65" s="129"/>
    </row>
    <row r="66" spans="1:24" ht="16" x14ac:dyDescent="0.2">
      <c r="A66" s="129"/>
      <c r="B66" s="129"/>
      <c r="C66" s="129"/>
      <c r="D66" s="129"/>
      <c r="E66" s="129"/>
      <c r="F66" s="129"/>
      <c r="G66" s="129"/>
      <c r="H66" s="129"/>
      <c r="I66" s="96">
        <v>10</v>
      </c>
      <c r="J66" s="356" t="s">
        <v>388</v>
      </c>
      <c r="K66" s="290" t="s">
        <v>366</v>
      </c>
      <c r="L66" s="223" t="s">
        <v>404</v>
      </c>
      <c r="M66" s="100">
        <v>7</v>
      </c>
      <c r="N66" s="227">
        <f t="shared" si="3"/>
        <v>252</v>
      </c>
      <c r="O66" s="129"/>
      <c r="P66" s="96">
        <v>3</v>
      </c>
      <c r="Q66" s="98" t="s">
        <v>373</v>
      </c>
      <c r="R66" s="98" t="s">
        <v>403</v>
      </c>
      <c r="S66" s="98" t="s">
        <v>406</v>
      </c>
      <c r="T66" s="98">
        <v>8</v>
      </c>
      <c r="U66" s="225">
        <f t="shared" si="4"/>
        <v>288</v>
      </c>
      <c r="V66" s="129"/>
      <c r="W66" s="129"/>
      <c r="X66" s="129"/>
    </row>
    <row r="67" spans="1:24" ht="16" x14ac:dyDescent="0.2">
      <c r="A67" s="129"/>
      <c r="B67" s="129"/>
      <c r="C67" s="129"/>
      <c r="D67" s="129"/>
      <c r="E67" s="129"/>
      <c r="F67" s="129"/>
      <c r="G67" s="129"/>
      <c r="H67" s="129"/>
      <c r="I67" s="96">
        <v>11</v>
      </c>
      <c r="J67" s="356" t="s">
        <v>388</v>
      </c>
      <c r="K67" s="290" t="s">
        <v>366</v>
      </c>
      <c r="L67" s="223" t="s">
        <v>402</v>
      </c>
      <c r="M67" s="100">
        <v>4</v>
      </c>
      <c r="N67" s="227">
        <f t="shared" si="3"/>
        <v>144</v>
      </c>
      <c r="O67" s="129"/>
      <c r="P67" s="99">
        <v>4</v>
      </c>
      <c r="Q67" s="98" t="s">
        <v>373</v>
      </c>
      <c r="R67" s="98" t="s">
        <v>403</v>
      </c>
      <c r="S67" s="98" t="s">
        <v>181</v>
      </c>
      <c r="T67" s="98">
        <v>4</v>
      </c>
      <c r="U67" s="225">
        <f t="shared" si="4"/>
        <v>144</v>
      </c>
      <c r="V67" s="129"/>
      <c r="W67" s="129"/>
      <c r="X67" s="129"/>
    </row>
    <row r="68" spans="1:24" ht="16" x14ac:dyDescent="0.2">
      <c r="A68" s="129"/>
      <c r="B68" s="129"/>
      <c r="C68" s="129"/>
      <c r="D68" s="129"/>
      <c r="E68" s="129"/>
      <c r="F68" s="129"/>
      <c r="G68" s="129"/>
      <c r="H68" s="129"/>
      <c r="I68" s="96">
        <v>12</v>
      </c>
      <c r="J68" s="356" t="s">
        <v>388</v>
      </c>
      <c r="K68" s="290" t="s">
        <v>366</v>
      </c>
      <c r="L68" s="223" t="s">
        <v>400</v>
      </c>
      <c r="M68" s="100">
        <v>4</v>
      </c>
      <c r="N68" s="227">
        <f t="shared" si="3"/>
        <v>144</v>
      </c>
      <c r="O68" s="129"/>
      <c r="P68" s="96">
        <v>5</v>
      </c>
      <c r="Q68" s="98" t="s">
        <v>373</v>
      </c>
      <c r="R68" s="98" t="s">
        <v>403</v>
      </c>
      <c r="S68" s="98">
        <v>7</v>
      </c>
      <c r="T68" s="98">
        <v>4</v>
      </c>
      <c r="U68" s="225">
        <f t="shared" si="4"/>
        <v>144</v>
      </c>
      <c r="V68" s="129"/>
      <c r="W68" s="129"/>
      <c r="X68" s="129"/>
    </row>
    <row r="69" spans="1:24" ht="16" x14ac:dyDescent="0.2">
      <c r="A69" s="129"/>
      <c r="B69" s="129"/>
      <c r="C69" s="129"/>
      <c r="D69" s="129"/>
      <c r="E69" s="129"/>
      <c r="F69" s="129"/>
      <c r="G69" s="129"/>
      <c r="H69" s="129"/>
      <c r="I69" s="96">
        <v>13</v>
      </c>
      <c r="J69" s="356" t="s">
        <v>388</v>
      </c>
      <c r="K69" s="290" t="s">
        <v>366</v>
      </c>
      <c r="L69" s="223" t="s">
        <v>399</v>
      </c>
      <c r="M69" s="100">
        <v>1</v>
      </c>
      <c r="N69" s="227">
        <f t="shared" si="3"/>
        <v>36</v>
      </c>
      <c r="O69" s="129"/>
      <c r="P69" s="96">
        <v>6</v>
      </c>
      <c r="Q69" s="98" t="s">
        <v>373</v>
      </c>
      <c r="R69" s="255" t="s">
        <v>232</v>
      </c>
      <c r="S69" s="98" t="s">
        <v>401</v>
      </c>
      <c r="T69" s="98">
        <v>5</v>
      </c>
      <c r="U69" s="225">
        <f t="shared" si="4"/>
        <v>180</v>
      </c>
      <c r="V69" s="129"/>
      <c r="W69" s="129"/>
      <c r="X69" s="129"/>
    </row>
    <row r="70" spans="1:24" ht="16" x14ac:dyDescent="0.2">
      <c r="A70" s="129"/>
      <c r="B70" s="129"/>
      <c r="C70" s="129"/>
      <c r="D70" s="129"/>
      <c r="E70" s="129"/>
      <c r="F70" s="129"/>
      <c r="G70" s="129"/>
      <c r="H70" s="129"/>
      <c r="I70" s="96">
        <v>14</v>
      </c>
      <c r="J70" s="356" t="s">
        <v>388</v>
      </c>
      <c r="K70" s="290" t="s">
        <v>395</v>
      </c>
      <c r="L70" s="404" t="s">
        <v>51</v>
      </c>
      <c r="M70" s="404">
        <v>1</v>
      </c>
      <c r="N70" s="405">
        <f t="shared" si="3"/>
        <v>36</v>
      </c>
      <c r="O70" s="129"/>
      <c r="P70" s="99">
        <v>7</v>
      </c>
      <c r="Q70" s="98" t="s">
        <v>373</v>
      </c>
      <c r="R70" s="255" t="s">
        <v>232</v>
      </c>
      <c r="S70" s="98" t="s">
        <v>95</v>
      </c>
      <c r="T70" s="98">
        <v>4</v>
      </c>
      <c r="U70" s="225">
        <f t="shared" si="4"/>
        <v>144</v>
      </c>
      <c r="V70" s="129"/>
      <c r="W70" s="129"/>
      <c r="X70" s="129"/>
    </row>
    <row r="71" spans="1:24" ht="16" x14ac:dyDescent="0.2">
      <c r="A71" s="129"/>
      <c r="B71" s="129"/>
      <c r="C71" s="129"/>
      <c r="D71" s="129"/>
      <c r="E71" s="129"/>
      <c r="F71" s="129"/>
      <c r="G71" s="129"/>
      <c r="H71" s="129"/>
      <c r="I71" s="96">
        <v>15</v>
      </c>
      <c r="J71" s="356" t="s">
        <v>388</v>
      </c>
      <c r="K71" s="290" t="s">
        <v>395</v>
      </c>
      <c r="L71" s="223" t="s">
        <v>398</v>
      </c>
      <c r="M71" s="100">
        <v>3</v>
      </c>
      <c r="N71" s="227">
        <f t="shared" si="3"/>
        <v>108</v>
      </c>
      <c r="O71" s="129"/>
      <c r="P71" s="96">
        <v>8</v>
      </c>
      <c r="Q71" s="98" t="s">
        <v>373</v>
      </c>
      <c r="R71" s="98" t="s">
        <v>387</v>
      </c>
      <c r="S71" s="98" t="s">
        <v>316</v>
      </c>
      <c r="T71" s="98">
        <v>10</v>
      </c>
      <c r="U71" s="225">
        <f t="shared" si="4"/>
        <v>360</v>
      </c>
      <c r="V71" s="129"/>
      <c r="W71" s="129"/>
      <c r="X71" s="129"/>
    </row>
    <row r="72" spans="1:24" ht="16" x14ac:dyDescent="0.2">
      <c r="A72" s="129"/>
      <c r="B72" s="129"/>
      <c r="C72" s="129"/>
      <c r="D72" s="129"/>
      <c r="E72" s="129"/>
      <c r="F72" s="129"/>
      <c r="G72" s="129"/>
      <c r="H72" s="129"/>
      <c r="I72" s="96">
        <v>16</v>
      </c>
      <c r="J72" s="356" t="s">
        <v>388</v>
      </c>
      <c r="K72" s="290" t="s">
        <v>395</v>
      </c>
      <c r="L72" s="223" t="s">
        <v>397</v>
      </c>
      <c r="M72" s="100">
        <v>2</v>
      </c>
      <c r="N72" s="227">
        <f t="shared" si="3"/>
        <v>72</v>
      </c>
      <c r="O72" s="129"/>
      <c r="P72" s="96">
        <v>9</v>
      </c>
      <c r="Q72" s="98" t="s">
        <v>373</v>
      </c>
      <c r="R72" s="98" t="s">
        <v>387</v>
      </c>
      <c r="S72" s="98" t="s">
        <v>179</v>
      </c>
      <c r="T72" s="98">
        <v>9</v>
      </c>
      <c r="U72" s="225">
        <f t="shared" si="4"/>
        <v>324</v>
      </c>
      <c r="V72" s="129"/>
      <c r="W72" s="129"/>
      <c r="X72" s="129"/>
    </row>
    <row r="73" spans="1:24" ht="16" x14ac:dyDescent="0.2">
      <c r="A73" s="129"/>
      <c r="B73" s="129"/>
      <c r="C73" s="129"/>
      <c r="D73" s="129"/>
      <c r="E73" s="129"/>
      <c r="F73" s="129"/>
      <c r="G73" s="129"/>
      <c r="H73" s="129"/>
      <c r="I73" s="96">
        <v>17</v>
      </c>
      <c r="J73" s="356" t="s">
        <v>388</v>
      </c>
      <c r="K73" s="290" t="s">
        <v>395</v>
      </c>
      <c r="L73" s="223" t="s">
        <v>394</v>
      </c>
      <c r="M73" s="100">
        <v>3</v>
      </c>
      <c r="N73" s="227">
        <f t="shared" si="3"/>
        <v>108</v>
      </c>
      <c r="O73" s="129"/>
      <c r="P73" s="99">
        <v>10</v>
      </c>
      <c r="Q73" s="98" t="s">
        <v>373</v>
      </c>
      <c r="R73" s="98" t="s">
        <v>387</v>
      </c>
      <c r="S73" s="98">
        <v>19</v>
      </c>
      <c r="T73" s="98">
        <v>3</v>
      </c>
      <c r="U73" s="225">
        <f t="shared" si="4"/>
        <v>108</v>
      </c>
      <c r="V73" s="129"/>
      <c r="W73" s="129"/>
      <c r="X73" s="129"/>
    </row>
    <row r="74" spans="1:24" ht="16" x14ac:dyDescent="0.2">
      <c r="A74" s="129"/>
      <c r="B74" s="129"/>
      <c r="C74" s="129"/>
      <c r="D74" s="129"/>
      <c r="E74" s="129"/>
      <c r="F74" s="129"/>
      <c r="G74" s="129"/>
      <c r="H74" s="129"/>
      <c r="I74" s="96">
        <v>18</v>
      </c>
      <c r="J74" s="356" t="s">
        <v>388</v>
      </c>
      <c r="K74" s="290" t="s">
        <v>391</v>
      </c>
      <c r="L74" s="223" t="s">
        <v>393</v>
      </c>
      <c r="M74" s="100">
        <v>3</v>
      </c>
      <c r="N74" s="227">
        <f t="shared" si="3"/>
        <v>108</v>
      </c>
      <c r="O74" s="129"/>
      <c r="P74" s="96">
        <v>11</v>
      </c>
      <c r="Q74" s="98" t="s">
        <v>373</v>
      </c>
      <c r="R74" s="98" t="s">
        <v>387</v>
      </c>
      <c r="S74" s="98" t="s">
        <v>396</v>
      </c>
      <c r="T74" s="98">
        <v>5</v>
      </c>
      <c r="U74" s="225">
        <f t="shared" si="4"/>
        <v>180</v>
      </c>
      <c r="V74" s="129"/>
      <c r="W74" s="129"/>
      <c r="X74" s="129"/>
    </row>
    <row r="75" spans="1:24" ht="16" x14ac:dyDescent="0.2">
      <c r="A75" s="129"/>
      <c r="B75" s="129"/>
      <c r="C75" s="129"/>
      <c r="D75" s="129"/>
      <c r="E75" s="129"/>
      <c r="F75" s="129"/>
      <c r="G75" s="129"/>
      <c r="H75" s="129"/>
      <c r="I75" s="96">
        <v>19</v>
      </c>
      <c r="J75" s="356" t="s">
        <v>388</v>
      </c>
      <c r="K75" s="290" t="s">
        <v>391</v>
      </c>
      <c r="L75" s="223" t="s">
        <v>392</v>
      </c>
      <c r="M75" s="100">
        <v>3</v>
      </c>
      <c r="N75" s="227">
        <f t="shared" si="3"/>
        <v>108</v>
      </c>
      <c r="O75" s="129"/>
      <c r="P75" s="96">
        <v>12</v>
      </c>
      <c r="Q75" s="98" t="s">
        <v>373</v>
      </c>
      <c r="R75" s="98" t="s">
        <v>387</v>
      </c>
      <c r="S75" s="98">
        <v>26</v>
      </c>
      <c r="T75" s="98">
        <v>8</v>
      </c>
      <c r="U75" s="225">
        <f t="shared" si="4"/>
        <v>288</v>
      </c>
      <c r="V75" s="129"/>
      <c r="W75" s="129"/>
      <c r="X75" s="129"/>
    </row>
    <row r="76" spans="1:24" ht="16" x14ac:dyDescent="0.2">
      <c r="A76" s="129"/>
      <c r="B76" s="129"/>
      <c r="C76" s="129"/>
      <c r="D76" s="129"/>
      <c r="E76" s="129"/>
      <c r="F76" s="129"/>
      <c r="G76" s="129"/>
      <c r="H76" s="129"/>
      <c r="I76" s="96">
        <v>20</v>
      </c>
      <c r="J76" s="356" t="s">
        <v>388</v>
      </c>
      <c r="K76" s="290" t="s">
        <v>391</v>
      </c>
      <c r="L76" s="223" t="s">
        <v>390</v>
      </c>
      <c r="M76" s="100">
        <v>3</v>
      </c>
      <c r="N76" s="227">
        <f t="shared" si="3"/>
        <v>108</v>
      </c>
      <c r="O76" s="129"/>
      <c r="P76" s="99">
        <v>13</v>
      </c>
      <c r="Q76" s="98" t="s">
        <v>373</v>
      </c>
      <c r="R76" s="98" t="s">
        <v>387</v>
      </c>
      <c r="S76" s="98">
        <v>28</v>
      </c>
      <c r="T76" s="98">
        <v>1</v>
      </c>
      <c r="U76" s="225">
        <f t="shared" si="4"/>
        <v>36</v>
      </c>
      <c r="V76" s="129"/>
      <c r="W76" s="129"/>
      <c r="X76" s="129"/>
    </row>
    <row r="77" spans="1:24" ht="16" x14ac:dyDescent="0.2">
      <c r="A77" s="129"/>
      <c r="B77" s="129"/>
      <c r="C77" s="129"/>
      <c r="D77" s="129"/>
      <c r="E77" s="129"/>
      <c r="F77" s="129"/>
      <c r="G77" s="129"/>
      <c r="H77" s="129"/>
      <c r="I77" s="96">
        <v>21</v>
      </c>
      <c r="J77" s="356" t="s">
        <v>388</v>
      </c>
      <c r="K77" s="290" t="s">
        <v>358</v>
      </c>
      <c r="L77" s="223" t="s">
        <v>361</v>
      </c>
      <c r="M77" s="100">
        <v>6</v>
      </c>
      <c r="N77" s="227">
        <f t="shared" si="3"/>
        <v>216</v>
      </c>
      <c r="O77" s="129"/>
      <c r="P77" s="96">
        <v>14</v>
      </c>
      <c r="Q77" s="98" t="s">
        <v>373</v>
      </c>
      <c r="R77" s="98" t="s">
        <v>387</v>
      </c>
      <c r="S77" s="98" t="s">
        <v>178</v>
      </c>
      <c r="T77" s="98">
        <v>5</v>
      </c>
      <c r="U77" s="225">
        <f t="shared" si="4"/>
        <v>180</v>
      </c>
      <c r="V77" s="129"/>
      <c r="W77" s="129"/>
      <c r="X77" s="129"/>
    </row>
    <row r="78" spans="1:24" ht="16" x14ac:dyDescent="0.2">
      <c r="A78" s="129"/>
      <c r="B78" s="129"/>
      <c r="C78" s="129"/>
      <c r="D78" s="129"/>
      <c r="E78" s="129"/>
      <c r="F78" s="129"/>
      <c r="G78" s="129"/>
      <c r="H78" s="129"/>
      <c r="I78" s="96">
        <v>22</v>
      </c>
      <c r="J78" s="356" t="s">
        <v>388</v>
      </c>
      <c r="K78" s="249" t="s">
        <v>382</v>
      </c>
      <c r="L78" s="406" t="s">
        <v>385</v>
      </c>
      <c r="M78" s="224">
        <v>2</v>
      </c>
      <c r="N78" s="227">
        <f t="shared" ref="N78:N95" si="5">M78*36</f>
        <v>72</v>
      </c>
      <c r="O78" s="129"/>
      <c r="P78" s="96">
        <v>15</v>
      </c>
      <c r="Q78" s="98" t="s">
        <v>373</v>
      </c>
      <c r="R78" s="98" t="s">
        <v>387</v>
      </c>
      <c r="S78" s="98" t="s">
        <v>389</v>
      </c>
      <c r="T78" s="98">
        <v>3</v>
      </c>
      <c r="U78" s="407">
        <f t="shared" si="4"/>
        <v>108</v>
      </c>
      <c r="V78" s="129"/>
      <c r="W78" s="129"/>
      <c r="X78" s="129"/>
    </row>
    <row r="79" spans="1:24" ht="16" x14ac:dyDescent="0.2">
      <c r="A79" s="129"/>
      <c r="B79" s="129"/>
      <c r="C79" s="129"/>
      <c r="D79" s="129"/>
      <c r="E79" s="129"/>
      <c r="F79" s="129"/>
      <c r="G79" s="129"/>
      <c r="H79" s="129"/>
      <c r="I79" s="96">
        <v>23</v>
      </c>
      <c r="J79" s="356" t="s">
        <v>388</v>
      </c>
      <c r="K79" s="249" t="s">
        <v>380</v>
      </c>
      <c r="L79" s="406" t="s">
        <v>166</v>
      </c>
      <c r="M79" s="224">
        <v>1</v>
      </c>
      <c r="N79" s="227">
        <f t="shared" si="5"/>
        <v>36</v>
      </c>
      <c r="O79" s="129"/>
      <c r="P79" s="99">
        <v>16</v>
      </c>
      <c r="Q79" s="98" t="s">
        <v>373</v>
      </c>
      <c r="R79" s="98" t="s">
        <v>387</v>
      </c>
      <c r="S79" s="98">
        <v>30</v>
      </c>
      <c r="T79" s="98">
        <v>2</v>
      </c>
      <c r="U79" s="407">
        <f t="shared" si="4"/>
        <v>72</v>
      </c>
      <c r="V79" s="129"/>
      <c r="W79" s="129"/>
      <c r="X79" s="129"/>
    </row>
    <row r="80" spans="1:24" ht="16" x14ac:dyDescent="0.2">
      <c r="A80" s="129"/>
      <c r="B80" s="129"/>
      <c r="C80" s="129"/>
      <c r="D80" s="129"/>
      <c r="E80" s="129"/>
      <c r="F80" s="129"/>
      <c r="G80" s="129"/>
      <c r="H80" s="129"/>
      <c r="I80" s="96">
        <v>24</v>
      </c>
      <c r="J80" s="356" t="s">
        <v>388</v>
      </c>
      <c r="K80" s="249" t="s">
        <v>371</v>
      </c>
      <c r="L80" s="406" t="s">
        <v>377</v>
      </c>
      <c r="M80" s="224">
        <v>4</v>
      </c>
      <c r="N80" s="227">
        <f t="shared" si="5"/>
        <v>144</v>
      </c>
      <c r="O80" s="129"/>
      <c r="P80" s="96">
        <v>17</v>
      </c>
      <c r="Q80" s="98" t="s">
        <v>373</v>
      </c>
      <c r="R80" s="98" t="s">
        <v>387</v>
      </c>
      <c r="S80" s="98">
        <v>36</v>
      </c>
      <c r="T80" s="98">
        <v>2</v>
      </c>
      <c r="U80" s="225">
        <f t="shared" si="4"/>
        <v>72</v>
      </c>
      <c r="V80" s="129"/>
      <c r="W80" s="129"/>
      <c r="X80" s="129"/>
    </row>
    <row r="81" spans="1:24" ht="16" x14ac:dyDescent="0.2">
      <c r="A81" s="129"/>
      <c r="B81" s="129"/>
      <c r="C81" s="129"/>
      <c r="D81" s="129"/>
      <c r="E81" s="129"/>
      <c r="F81" s="129"/>
      <c r="G81" s="129"/>
      <c r="H81" s="129"/>
      <c r="I81" s="96">
        <v>25</v>
      </c>
      <c r="J81" s="356" t="s">
        <v>388</v>
      </c>
      <c r="K81" s="249" t="s">
        <v>371</v>
      </c>
      <c r="L81" s="406" t="s">
        <v>374</v>
      </c>
      <c r="M81" s="224">
        <v>2</v>
      </c>
      <c r="N81" s="227">
        <f t="shared" si="5"/>
        <v>72</v>
      </c>
      <c r="O81" s="129"/>
      <c r="P81" s="96">
        <v>18</v>
      </c>
      <c r="Q81" s="98" t="s">
        <v>373</v>
      </c>
      <c r="R81" s="98" t="s">
        <v>387</v>
      </c>
      <c r="S81" s="98">
        <v>38</v>
      </c>
      <c r="T81" s="98">
        <v>2</v>
      </c>
      <c r="U81" s="225">
        <f t="shared" si="4"/>
        <v>72</v>
      </c>
      <c r="V81" s="129"/>
      <c r="W81" s="129"/>
      <c r="X81" s="129"/>
    </row>
    <row r="82" spans="1:24" ht="16" x14ac:dyDescent="0.2">
      <c r="A82" s="129"/>
      <c r="B82" s="129"/>
      <c r="C82" s="129"/>
      <c r="D82" s="129"/>
      <c r="E82" s="129"/>
      <c r="F82" s="129"/>
      <c r="G82" s="129"/>
      <c r="H82" s="129"/>
      <c r="I82" s="96">
        <v>26</v>
      </c>
      <c r="J82" s="356" t="s">
        <v>388</v>
      </c>
      <c r="K82" s="249" t="s">
        <v>371</v>
      </c>
      <c r="L82" s="406" t="s">
        <v>165</v>
      </c>
      <c r="M82" s="224">
        <v>3</v>
      </c>
      <c r="N82" s="227">
        <f t="shared" si="5"/>
        <v>108</v>
      </c>
      <c r="O82" s="129"/>
      <c r="P82" s="99">
        <v>19</v>
      </c>
      <c r="Q82" s="98" t="s">
        <v>373</v>
      </c>
      <c r="R82" s="98" t="s">
        <v>232</v>
      </c>
      <c r="S82" s="396" t="s">
        <v>386</v>
      </c>
      <c r="T82" s="98">
        <v>5</v>
      </c>
      <c r="U82" s="225">
        <f t="shared" si="4"/>
        <v>180</v>
      </c>
      <c r="V82" s="129"/>
      <c r="W82" s="129"/>
      <c r="X82" s="129"/>
    </row>
    <row r="83" spans="1:24" ht="16" x14ac:dyDescent="0.2">
      <c r="A83" s="129"/>
      <c r="B83" s="129"/>
      <c r="C83" s="129"/>
      <c r="D83" s="129"/>
      <c r="E83" s="129"/>
      <c r="F83" s="129"/>
      <c r="G83" s="129"/>
      <c r="H83" s="129"/>
      <c r="I83" s="96">
        <v>27</v>
      </c>
      <c r="J83" s="356" t="s">
        <v>388</v>
      </c>
      <c r="K83" s="249" t="s">
        <v>366</v>
      </c>
      <c r="L83" s="406" t="s">
        <v>370</v>
      </c>
      <c r="M83" s="224">
        <v>1</v>
      </c>
      <c r="N83" s="227">
        <f t="shared" si="5"/>
        <v>36</v>
      </c>
      <c r="O83" s="129"/>
      <c r="P83" s="96">
        <v>20</v>
      </c>
      <c r="Q83" s="98" t="s">
        <v>373</v>
      </c>
      <c r="R83" s="98" t="s">
        <v>232</v>
      </c>
      <c r="S83" s="396" t="s">
        <v>384</v>
      </c>
      <c r="T83" s="98">
        <v>2</v>
      </c>
      <c r="U83" s="225">
        <f t="shared" si="4"/>
        <v>72</v>
      </c>
      <c r="V83" s="129"/>
      <c r="W83" s="129"/>
      <c r="X83" s="129"/>
    </row>
    <row r="84" spans="1:24" ht="16" x14ac:dyDescent="0.2">
      <c r="A84" s="129"/>
      <c r="B84" s="129"/>
      <c r="C84" s="129"/>
      <c r="D84" s="129"/>
      <c r="E84" s="129"/>
      <c r="F84" s="129"/>
      <c r="G84" s="129"/>
      <c r="H84" s="129"/>
      <c r="I84" s="96">
        <v>28</v>
      </c>
      <c r="J84" s="356" t="s">
        <v>388</v>
      </c>
      <c r="K84" s="249" t="s">
        <v>366</v>
      </c>
      <c r="L84" s="406" t="s">
        <v>369</v>
      </c>
      <c r="M84" s="224">
        <v>4</v>
      </c>
      <c r="N84" s="227">
        <f t="shared" si="5"/>
        <v>144</v>
      </c>
      <c r="O84" s="129"/>
      <c r="P84" s="96">
        <v>21</v>
      </c>
      <c r="Q84" s="98" t="s">
        <v>373</v>
      </c>
      <c r="R84" s="100" t="s">
        <v>379</v>
      </c>
      <c r="S84" s="223" t="s">
        <v>383</v>
      </c>
      <c r="T84" s="100">
        <v>7</v>
      </c>
      <c r="U84" s="225">
        <f t="shared" si="4"/>
        <v>252</v>
      </c>
      <c r="V84" s="129"/>
      <c r="W84" s="129"/>
      <c r="X84" s="129"/>
    </row>
    <row r="85" spans="1:24" ht="16" x14ac:dyDescent="0.2">
      <c r="A85" s="129"/>
      <c r="B85" s="129"/>
      <c r="C85" s="129"/>
      <c r="D85" s="129"/>
      <c r="E85" s="129"/>
      <c r="F85" s="129"/>
      <c r="G85" s="129"/>
      <c r="H85" s="129"/>
      <c r="I85" s="96">
        <v>29</v>
      </c>
      <c r="J85" s="356" t="s">
        <v>388</v>
      </c>
      <c r="K85" s="249" t="s">
        <v>366</v>
      </c>
      <c r="L85" s="406" t="s">
        <v>368</v>
      </c>
      <c r="M85" s="224">
        <v>3</v>
      </c>
      <c r="N85" s="227">
        <f t="shared" si="5"/>
        <v>108</v>
      </c>
      <c r="O85" s="129"/>
      <c r="P85" s="99">
        <v>22</v>
      </c>
      <c r="Q85" s="98" t="s">
        <v>373</v>
      </c>
      <c r="R85" s="100" t="s">
        <v>379</v>
      </c>
      <c r="S85" s="223" t="s">
        <v>381</v>
      </c>
      <c r="T85" s="100">
        <v>3</v>
      </c>
      <c r="U85" s="225">
        <f t="shared" si="4"/>
        <v>108</v>
      </c>
      <c r="V85" s="129"/>
      <c r="W85" s="129"/>
      <c r="X85" s="129"/>
    </row>
    <row r="86" spans="1:24" ht="16" x14ac:dyDescent="0.2">
      <c r="A86" s="129"/>
      <c r="B86" s="129"/>
      <c r="C86" s="129"/>
      <c r="D86" s="129"/>
      <c r="E86" s="129"/>
      <c r="F86" s="129"/>
      <c r="G86" s="129"/>
      <c r="H86" s="129"/>
      <c r="I86" s="96">
        <v>30</v>
      </c>
      <c r="J86" s="356" t="s">
        <v>388</v>
      </c>
      <c r="K86" s="249" t="s">
        <v>366</v>
      </c>
      <c r="L86" s="406" t="s">
        <v>367</v>
      </c>
      <c r="M86" s="224">
        <v>5</v>
      </c>
      <c r="N86" s="227">
        <f t="shared" si="5"/>
        <v>180</v>
      </c>
      <c r="O86" s="129"/>
      <c r="P86" s="96">
        <v>23</v>
      </c>
      <c r="Q86" s="98" t="s">
        <v>373</v>
      </c>
      <c r="R86" s="100" t="s">
        <v>379</v>
      </c>
      <c r="S86" s="223" t="s">
        <v>378</v>
      </c>
      <c r="T86" s="100">
        <v>7</v>
      </c>
      <c r="U86" s="225">
        <f t="shared" si="4"/>
        <v>252</v>
      </c>
      <c r="V86" s="129"/>
      <c r="W86" s="129"/>
      <c r="X86" s="129"/>
    </row>
    <row r="87" spans="1:24" ht="16" x14ac:dyDescent="0.2">
      <c r="A87" s="129"/>
      <c r="B87" s="129"/>
      <c r="C87" s="129"/>
      <c r="D87" s="129"/>
      <c r="E87" s="129"/>
      <c r="F87" s="129"/>
      <c r="G87" s="129"/>
      <c r="H87" s="129"/>
      <c r="I87" s="96">
        <v>31</v>
      </c>
      <c r="J87" s="356" t="s">
        <v>388</v>
      </c>
      <c r="K87" s="249" t="s">
        <v>366</v>
      </c>
      <c r="L87" s="406" t="s">
        <v>365</v>
      </c>
      <c r="M87" s="224">
        <v>2</v>
      </c>
      <c r="N87" s="227">
        <f t="shared" si="5"/>
        <v>72</v>
      </c>
      <c r="O87" s="129"/>
      <c r="P87" s="96">
        <v>24</v>
      </c>
      <c r="Q87" s="98" t="s">
        <v>373</v>
      </c>
      <c r="R87" s="100" t="s">
        <v>376</v>
      </c>
      <c r="S87" s="223" t="s">
        <v>375</v>
      </c>
      <c r="T87" s="100">
        <v>7</v>
      </c>
      <c r="U87" s="225">
        <f t="shared" si="4"/>
        <v>252</v>
      </c>
      <c r="V87" s="129"/>
      <c r="W87" s="129"/>
      <c r="X87" s="129"/>
    </row>
    <row r="88" spans="1:24" ht="16" x14ac:dyDescent="0.2">
      <c r="A88" s="129"/>
      <c r="B88" s="129"/>
      <c r="C88" s="129"/>
      <c r="D88" s="129"/>
      <c r="E88" s="129"/>
      <c r="F88" s="129"/>
      <c r="G88" s="129"/>
      <c r="H88" s="129"/>
      <c r="I88" s="96">
        <v>32</v>
      </c>
      <c r="J88" s="356" t="s">
        <v>388</v>
      </c>
      <c r="K88" s="249" t="s">
        <v>363</v>
      </c>
      <c r="L88" s="406" t="s">
        <v>364</v>
      </c>
      <c r="M88" s="224">
        <v>1</v>
      </c>
      <c r="N88" s="227">
        <f t="shared" si="5"/>
        <v>36</v>
      </c>
      <c r="O88" s="129"/>
      <c r="P88" s="99">
        <v>25</v>
      </c>
      <c r="Q88" s="98" t="s">
        <v>373</v>
      </c>
      <c r="R88" s="100" t="s">
        <v>372</v>
      </c>
      <c r="S88" s="223" t="s">
        <v>91</v>
      </c>
      <c r="T88" s="100">
        <v>5</v>
      </c>
      <c r="U88" s="225">
        <f t="shared" si="4"/>
        <v>180</v>
      </c>
      <c r="V88" s="129"/>
      <c r="W88" s="129"/>
      <c r="X88" s="129"/>
    </row>
    <row r="89" spans="1:24" ht="17" thickBot="1" x14ac:dyDescent="0.25">
      <c r="A89" s="129"/>
      <c r="B89" s="129"/>
      <c r="C89" s="129"/>
      <c r="D89" s="129"/>
      <c r="E89" s="129"/>
      <c r="F89" s="129"/>
      <c r="G89" s="129"/>
      <c r="H89" s="129"/>
      <c r="I89" s="96">
        <v>33</v>
      </c>
      <c r="J89" s="356" t="s">
        <v>388</v>
      </c>
      <c r="K89" s="249" t="s">
        <v>363</v>
      </c>
      <c r="L89" s="406" t="s">
        <v>362</v>
      </c>
      <c r="M89" s="224">
        <v>1</v>
      </c>
      <c r="N89" s="227">
        <f t="shared" si="5"/>
        <v>36</v>
      </c>
      <c r="O89" s="129"/>
      <c r="P89" s="96"/>
      <c r="Q89" s="97"/>
      <c r="R89" s="398"/>
      <c r="S89" s="399"/>
      <c r="T89" s="400">
        <f>SUM(T64:T88)</f>
        <v>128</v>
      </c>
      <c r="U89" s="401"/>
      <c r="V89" s="129"/>
      <c r="W89" s="129"/>
      <c r="X89" s="129"/>
    </row>
    <row r="90" spans="1:24" ht="16" x14ac:dyDescent="0.2">
      <c r="A90" s="129"/>
      <c r="B90" s="129"/>
      <c r="C90" s="129"/>
      <c r="D90" s="129"/>
      <c r="E90" s="129"/>
      <c r="F90" s="129"/>
      <c r="G90" s="129"/>
      <c r="H90" s="129"/>
      <c r="I90" s="96">
        <v>34</v>
      </c>
      <c r="J90" s="356" t="s">
        <v>388</v>
      </c>
      <c r="K90" s="249" t="s">
        <v>359</v>
      </c>
      <c r="L90" s="406" t="s">
        <v>361</v>
      </c>
      <c r="M90" s="224">
        <v>3</v>
      </c>
      <c r="N90" s="227">
        <f t="shared" si="5"/>
        <v>108</v>
      </c>
      <c r="O90" s="129"/>
      <c r="P90" s="222"/>
      <c r="Q90" s="222"/>
      <c r="R90" s="247"/>
      <c r="S90" s="222"/>
      <c r="T90" s="222"/>
      <c r="U90" s="222"/>
      <c r="V90" s="129"/>
      <c r="W90" s="129"/>
      <c r="X90" s="129"/>
    </row>
    <row r="91" spans="1:24" ht="16" x14ac:dyDescent="0.2">
      <c r="A91" s="129"/>
      <c r="B91" s="129"/>
      <c r="C91" s="129"/>
      <c r="D91" s="129"/>
      <c r="E91" s="129"/>
      <c r="F91" s="129"/>
      <c r="G91" s="129"/>
      <c r="H91" s="129"/>
      <c r="I91" s="96">
        <v>35</v>
      </c>
      <c r="J91" s="356" t="s">
        <v>388</v>
      </c>
      <c r="K91" s="249" t="s">
        <v>359</v>
      </c>
      <c r="L91" s="406" t="s">
        <v>149</v>
      </c>
      <c r="M91" s="224">
        <v>2</v>
      </c>
      <c r="N91" s="227">
        <f t="shared" si="5"/>
        <v>72</v>
      </c>
      <c r="O91" s="129"/>
      <c r="P91" s="389" t="s">
        <v>42</v>
      </c>
      <c r="Q91" s="251" t="s">
        <v>41</v>
      </c>
      <c r="R91" s="251" t="s">
        <v>40</v>
      </c>
      <c r="S91" s="251" t="s">
        <v>39</v>
      </c>
      <c r="T91" s="251" t="s">
        <v>23</v>
      </c>
      <c r="U91" s="251" t="s">
        <v>38</v>
      </c>
      <c r="V91" s="129"/>
      <c r="W91" s="129"/>
      <c r="X91" s="129"/>
    </row>
    <row r="92" spans="1:24" ht="16" x14ac:dyDescent="0.2">
      <c r="A92" s="129"/>
      <c r="B92" s="129"/>
      <c r="C92" s="129"/>
      <c r="D92" s="129"/>
      <c r="E92" s="129"/>
      <c r="F92" s="129"/>
      <c r="G92" s="129"/>
      <c r="H92" s="129"/>
      <c r="I92" s="96">
        <v>36</v>
      </c>
      <c r="J92" s="356" t="s">
        <v>388</v>
      </c>
      <c r="K92" s="249" t="s">
        <v>359</v>
      </c>
      <c r="L92" s="406" t="s">
        <v>360</v>
      </c>
      <c r="M92" s="224">
        <v>1</v>
      </c>
      <c r="N92" s="227">
        <f t="shared" si="5"/>
        <v>36</v>
      </c>
      <c r="O92" s="129"/>
      <c r="P92" s="96">
        <v>1</v>
      </c>
      <c r="Q92" s="98" t="s">
        <v>1184</v>
      </c>
      <c r="R92" s="98" t="s">
        <v>232</v>
      </c>
      <c r="S92" s="390" t="s">
        <v>1185</v>
      </c>
      <c r="T92" s="98">
        <v>8</v>
      </c>
      <c r="U92" s="391">
        <v>374</v>
      </c>
      <c r="V92" s="129"/>
      <c r="W92" s="129"/>
      <c r="X92" s="129"/>
    </row>
    <row r="93" spans="1:24" ht="16" x14ac:dyDescent="0.2">
      <c r="A93" s="129"/>
      <c r="B93" s="129"/>
      <c r="C93" s="129"/>
      <c r="D93" s="129"/>
      <c r="E93" s="129"/>
      <c r="F93" s="129"/>
      <c r="G93" s="129"/>
      <c r="H93" s="129"/>
      <c r="I93" s="96">
        <v>37</v>
      </c>
      <c r="J93" s="356" t="s">
        <v>388</v>
      </c>
      <c r="K93" s="249" t="s">
        <v>359</v>
      </c>
      <c r="L93" s="406" t="s">
        <v>120</v>
      </c>
      <c r="M93" s="224">
        <v>1</v>
      </c>
      <c r="N93" s="227">
        <f t="shared" si="5"/>
        <v>36</v>
      </c>
      <c r="O93" s="129"/>
      <c r="P93" s="222"/>
      <c r="Q93" s="222"/>
      <c r="R93" s="222"/>
      <c r="S93" s="222"/>
      <c r="T93" s="222"/>
      <c r="U93" s="222"/>
      <c r="V93" s="129"/>
      <c r="W93" s="129"/>
      <c r="X93" s="129"/>
    </row>
    <row r="94" spans="1:24" ht="16" x14ac:dyDescent="0.2">
      <c r="A94" s="129"/>
      <c r="B94" s="129"/>
      <c r="C94" s="129"/>
      <c r="D94" s="129"/>
      <c r="E94" s="129"/>
      <c r="F94" s="129"/>
      <c r="G94" s="129"/>
      <c r="H94" s="129"/>
      <c r="I94" s="96">
        <v>38</v>
      </c>
      <c r="J94" s="356" t="s">
        <v>388</v>
      </c>
      <c r="K94" s="249" t="s">
        <v>358</v>
      </c>
      <c r="L94" s="406" t="s">
        <v>91</v>
      </c>
      <c r="M94" s="224">
        <v>3</v>
      </c>
      <c r="N94" s="227">
        <f t="shared" si="5"/>
        <v>108</v>
      </c>
      <c r="O94" s="129"/>
      <c r="P94" s="222"/>
      <c r="Q94" s="222"/>
      <c r="R94" s="247"/>
      <c r="S94" s="222"/>
      <c r="T94" s="222"/>
      <c r="U94" s="222"/>
      <c r="V94" s="129"/>
      <c r="W94" s="129"/>
      <c r="X94" s="129"/>
    </row>
    <row r="95" spans="1:24" ht="16" x14ac:dyDescent="0.2">
      <c r="A95" s="129"/>
      <c r="B95" s="129"/>
      <c r="C95" s="129"/>
      <c r="D95" s="129"/>
      <c r="E95" s="129"/>
      <c r="F95" s="129"/>
      <c r="G95" s="129"/>
      <c r="H95" s="129"/>
      <c r="I95" s="96">
        <v>39</v>
      </c>
      <c r="J95" s="356" t="s">
        <v>388</v>
      </c>
      <c r="K95" s="249" t="s">
        <v>358</v>
      </c>
      <c r="L95" s="406" t="s">
        <v>45</v>
      </c>
      <c r="M95" s="224">
        <v>2</v>
      </c>
      <c r="N95" s="227">
        <f t="shared" si="5"/>
        <v>72</v>
      </c>
      <c r="O95" s="129"/>
      <c r="P95" s="222"/>
      <c r="Q95" s="222"/>
      <c r="R95" s="247"/>
      <c r="S95" s="222"/>
      <c r="T95" s="222"/>
      <c r="U95" s="222"/>
      <c r="V95" s="129"/>
      <c r="W95" s="129"/>
      <c r="X95" s="129"/>
    </row>
    <row r="96" spans="1:24" ht="16" thickBot="1" x14ac:dyDescent="0.25">
      <c r="A96" s="129"/>
      <c r="B96" s="129"/>
      <c r="C96" s="129"/>
      <c r="D96" s="129"/>
      <c r="E96" s="129"/>
      <c r="F96" s="129"/>
      <c r="G96" s="129"/>
      <c r="H96" s="129"/>
      <c r="I96" s="224"/>
      <c r="J96" s="408"/>
      <c r="K96" s="398"/>
      <c r="L96" s="409"/>
      <c r="M96" s="400">
        <f>SUM(M57:M95)</f>
        <v>127</v>
      </c>
      <c r="N96" s="401"/>
      <c r="O96" s="129"/>
      <c r="P96" s="222"/>
      <c r="Q96" s="222"/>
      <c r="R96" s="247"/>
      <c r="S96" s="222"/>
      <c r="T96" s="222"/>
      <c r="U96" s="222"/>
      <c r="V96" s="129"/>
      <c r="W96" s="129"/>
      <c r="X96" s="129"/>
    </row>
    <row r="97" spans="1:24" x14ac:dyDescent="0.2">
      <c r="A97" s="129"/>
      <c r="B97" s="129"/>
      <c r="C97" s="129"/>
      <c r="D97" s="129"/>
      <c r="E97" s="129"/>
      <c r="F97" s="129"/>
      <c r="G97" s="129"/>
      <c r="H97" s="129"/>
      <c r="I97" s="222"/>
      <c r="J97" s="222"/>
      <c r="K97" s="222"/>
      <c r="L97" s="222"/>
      <c r="M97" s="222"/>
      <c r="N97" s="222"/>
      <c r="O97" s="129"/>
      <c r="P97" s="222"/>
      <c r="Q97" s="222"/>
      <c r="R97" s="247"/>
      <c r="S97" s="222"/>
      <c r="T97" s="222"/>
      <c r="U97" s="222"/>
      <c r="V97" s="129"/>
      <c r="W97" s="129"/>
      <c r="X97" s="129"/>
    </row>
    <row r="98" spans="1:24" x14ac:dyDescent="0.2">
      <c r="A98" s="129"/>
      <c r="B98" s="129"/>
      <c r="C98" s="129"/>
      <c r="D98" s="129"/>
      <c r="E98" s="129"/>
      <c r="F98" s="129"/>
      <c r="G98" s="129"/>
      <c r="H98" s="129"/>
      <c r="I98" s="222"/>
      <c r="J98" s="222"/>
      <c r="K98" s="222"/>
      <c r="L98" s="222"/>
      <c r="M98" s="222"/>
      <c r="N98" s="222"/>
      <c r="O98" s="129"/>
      <c r="P98" s="222"/>
      <c r="Q98" s="222"/>
      <c r="R98" s="247"/>
      <c r="S98" s="222"/>
      <c r="T98" s="222"/>
      <c r="U98" s="222"/>
      <c r="V98" s="129"/>
      <c r="W98" s="129"/>
      <c r="X98" s="129"/>
    </row>
  </sheetData>
  <mergeCells count="3">
    <mergeCell ref="A26:F26"/>
    <mergeCell ref="A28:C28"/>
    <mergeCell ref="A35:C35"/>
  </mergeCells>
  <hyperlinks>
    <hyperlink ref="A41:C41" location="'ВЫБОР РАЙОНА'!A1" display="Назад к выбору района" xr:uid="{00000000-0004-0000-0300-000000000000}"/>
  </hyperlinks>
  <pageMargins left="0.70866141732283472" right="0.70866141732283472" top="0.74803149606299213" bottom="0.74803149606299213" header="0.31496062992125984" footer="0.31496062992125984"/>
  <pageSetup paperSize="9" orientation="landscape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A1:X156"/>
  <sheetViews>
    <sheetView showGridLines="0" showRowColHeaders="0" topLeftCell="B1" zoomScale="50" workbookViewId="0">
      <selection activeCell="B1" sqref="B1:H25"/>
    </sheetView>
  </sheetViews>
  <sheetFormatPr baseColWidth="10" defaultColWidth="9.1640625" defaultRowHeight="15" x14ac:dyDescent="0.2"/>
  <cols>
    <col min="1" max="1" width="24.83203125" style="25" customWidth="1"/>
    <col min="2" max="2" width="16.5" style="25" customWidth="1"/>
    <col min="3" max="3" width="23.33203125" style="25" customWidth="1"/>
    <col min="4" max="4" width="18.6640625" style="25" customWidth="1"/>
    <col min="5" max="5" width="18.33203125" style="25" customWidth="1"/>
    <col min="6" max="6" width="17.6640625" style="25" customWidth="1"/>
    <col min="7" max="8" width="9.1640625" style="25"/>
    <col min="9" max="9" width="6" style="26" customWidth="1"/>
    <col min="10" max="10" width="18.1640625" style="26" customWidth="1"/>
    <col min="11" max="11" width="21.1640625" style="26" customWidth="1"/>
    <col min="12" max="13" width="8.5" style="26" customWidth="1"/>
    <col min="14" max="14" width="12.5" style="26" customWidth="1"/>
    <col min="15" max="15" width="9.1640625" style="25"/>
    <col min="16" max="16" width="9.1640625" style="26"/>
    <col min="17" max="17" width="20" style="26" customWidth="1"/>
    <col min="18" max="18" width="23.6640625" style="26" customWidth="1"/>
    <col min="19" max="20" width="9.1640625" style="26"/>
    <col min="21" max="21" width="13.1640625" style="26" customWidth="1"/>
    <col min="22" max="16384" width="9.1640625" style="25"/>
  </cols>
  <sheetData>
    <row r="1" spans="1:24" ht="16" thickBot="1" x14ac:dyDescent="0.25">
      <c r="A1" s="129"/>
      <c r="B1" s="129"/>
      <c r="C1" s="129"/>
      <c r="D1" s="129"/>
      <c r="E1" s="129"/>
      <c r="F1" s="129"/>
      <c r="G1" s="129"/>
      <c r="H1" s="129"/>
      <c r="I1" s="109" t="s">
        <v>42</v>
      </c>
      <c r="J1" s="109" t="s">
        <v>41</v>
      </c>
      <c r="K1" s="109" t="s">
        <v>40</v>
      </c>
      <c r="L1" s="109" t="s">
        <v>39</v>
      </c>
      <c r="M1" s="109" t="s">
        <v>23</v>
      </c>
      <c r="N1" s="109" t="s">
        <v>38</v>
      </c>
      <c r="O1" s="222"/>
      <c r="P1" s="109" t="s">
        <v>42</v>
      </c>
      <c r="Q1" s="109" t="s">
        <v>41</v>
      </c>
      <c r="R1" s="109" t="s">
        <v>40</v>
      </c>
      <c r="S1" s="109" t="s">
        <v>39</v>
      </c>
      <c r="T1" s="109" t="s">
        <v>23</v>
      </c>
      <c r="U1" s="109" t="s">
        <v>38</v>
      </c>
      <c r="V1" s="129"/>
      <c r="W1" s="129"/>
      <c r="X1" s="129"/>
    </row>
    <row r="2" spans="1:24" ht="17" thickBot="1" x14ac:dyDescent="0.25">
      <c r="A2" s="129"/>
      <c r="B2" s="129"/>
      <c r="C2" s="129"/>
      <c r="D2" s="129"/>
      <c r="E2" s="129"/>
      <c r="F2" s="129"/>
      <c r="G2" s="129"/>
      <c r="H2" s="129"/>
      <c r="I2" s="111">
        <v>1</v>
      </c>
      <c r="J2" s="377" t="s">
        <v>933</v>
      </c>
      <c r="K2" s="178" t="s">
        <v>1014</v>
      </c>
      <c r="L2" s="178" t="s">
        <v>1016</v>
      </c>
      <c r="M2" s="178">
        <v>3</v>
      </c>
      <c r="N2" s="368">
        <f t="shared" ref="N2:N32" si="0">M2*36</f>
        <v>108</v>
      </c>
      <c r="O2" s="222"/>
      <c r="P2" s="111">
        <v>1</v>
      </c>
      <c r="Q2" s="368" t="s">
        <v>944</v>
      </c>
      <c r="R2" s="305" t="s">
        <v>1011</v>
      </c>
      <c r="S2" s="308" t="s">
        <v>1015</v>
      </c>
      <c r="T2" s="305">
        <v>4</v>
      </c>
      <c r="U2" s="368">
        <f t="shared" ref="U2:U32" si="1">T2*36</f>
        <v>144</v>
      </c>
      <c r="V2" s="129"/>
      <c r="W2" s="129"/>
      <c r="X2" s="129"/>
    </row>
    <row r="3" spans="1:24" ht="17" thickBot="1" x14ac:dyDescent="0.25">
      <c r="A3" s="129"/>
      <c r="B3" s="129"/>
      <c r="C3" s="129"/>
      <c r="D3" s="129"/>
      <c r="E3" s="129"/>
      <c r="F3" s="129"/>
      <c r="G3" s="129"/>
      <c r="H3" s="129"/>
      <c r="I3" s="111">
        <v>2</v>
      </c>
      <c r="J3" s="377" t="s">
        <v>933</v>
      </c>
      <c r="K3" s="178" t="s">
        <v>1014</v>
      </c>
      <c r="L3" s="178">
        <v>36</v>
      </c>
      <c r="M3" s="178">
        <v>2</v>
      </c>
      <c r="N3" s="368">
        <f t="shared" si="0"/>
        <v>72</v>
      </c>
      <c r="O3" s="222"/>
      <c r="P3" s="111">
        <v>2</v>
      </c>
      <c r="Q3" s="368" t="s">
        <v>944</v>
      </c>
      <c r="R3" s="305" t="s">
        <v>1011</v>
      </c>
      <c r="S3" s="308">
        <v>4</v>
      </c>
      <c r="T3" s="305">
        <v>1</v>
      </c>
      <c r="U3" s="368">
        <f t="shared" si="1"/>
        <v>36</v>
      </c>
      <c r="V3" s="129"/>
      <c r="W3" s="129"/>
      <c r="X3" s="129"/>
    </row>
    <row r="4" spans="1:24" ht="17" thickBot="1" x14ac:dyDescent="0.25">
      <c r="A4" s="129"/>
      <c r="B4" s="129"/>
      <c r="C4" s="129"/>
      <c r="D4" s="129"/>
      <c r="E4" s="129"/>
      <c r="F4" s="129"/>
      <c r="G4" s="129"/>
      <c r="H4" s="129"/>
      <c r="I4" s="111">
        <v>3</v>
      </c>
      <c r="J4" s="377" t="s">
        <v>933</v>
      </c>
      <c r="K4" s="178" t="s">
        <v>1014</v>
      </c>
      <c r="L4" s="178">
        <v>4</v>
      </c>
      <c r="M4" s="178">
        <v>2</v>
      </c>
      <c r="N4" s="368">
        <f t="shared" si="0"/>
        <v>72</v>
      </c>
      <c r="O4" s="222"/>
      <c r="P4" s="111">
        <v>3</v>
      </c>
      <c r="Q4" s="368" t="s">
        <v>944</v>
      </c>
      <c r="R4" s="305" t="s">
        <v>1011</v>
      </c>
      <c r="S4" s="308">
        <v>5</v>
      </c>
      <c r="T4" s="305">
        <v>2</v>
      </c>
      <c r="U4" s="368">
        <f t="shared" si="1"/>
        <v>72</v>
      </c>
      <c r="V4" s="129"/>
      <c r="W4" s="129"/>
      <c r="X4" s="129"/>
    </row>
    <row r="5" spans="1:24" ht="17" thickBot="1" x14ac:dyDescent="0.25">
      <c r="A5" s="129"/>
      <c r="B5" s="129"/>
      <c r="C5" s="129"/>
      <c r="D5" s="129"/>
      <c r="E5" s="129"/>
      <c r="F5" s="129"/>
      <c r="G5" s="129"/>
      <c r="H5" s="129"/>
      <c r="I5" s="111">
        <v>4</v>
      </c>
      <c r="J5" s="377" t="s">
        <v>933</v>
      </c>
      <c r="K5" s="178" t="s">
        <v>1013</v>
      </c>
      <c r="L5" s="178">
        <v>14</v>
      </c>
      <c r="M5" s="178">
        <v>2</v>
      </c>
      <c r="N5" s="368">
        <f t="shared" si="0"/>
        <v>72</v>
      </c>
      <c r="O5" s="222"/>
      <c r="P5" s="111">
        <v>4</v>
      </c>
      <c r="Q5" s="368" t="s">
        <v>944</v>
      </c>
      <c r="R5" s="305" t="s">
        <v>1011</v>
      </c>
      <c r="S5" s="308">
        <v>7</v>
      </c>
      <c r="T5" s="305">
        <v>4</v>
      </c>
      <c r="U5" s="368">
        <f t="shared" si="1"/>
        <v>144</v>
      </c>
      <c r="V5" s="129"/>
      <c r="W5" s="129"/>
      <c r="X5" s="129"/>
    </row>
    <row r="6" spans="1:24" ht="17" thickBot="1" x14ac:dyDescent="0.25">
      <c r="A6" s="129"/>
      <c r="B6" s="129"/>
      <c r="C6" s="129"/>
      <c r="D6" s="129"/>
      <c r="E6" s="129"/>
      <c r="F6" s="129"/>
      <c r="G6" s="129"/>
      <c r="H6" s="129"/>
      <c r="I6" s="111">
        <v>5</v>
      </c>
      <c r="J6" s="377" t="s">
        <v>933</v>
      </c>
      <c r="K6" s="178" t="s">
        <v>915</v>
      </c>
      <c r="L6" s="178">
        <v>26</v>
      </c>
      <c r="M6" s="178">
        <v>1</v>
      </c>
      <c r="N6" s="368">
        <f t="shared" si="0"/>
        <v>36</v>
      </c>
      <c r="O6" s="222"/>
      <c r="P6" s="111">
        <v>5</v>
      </c>
      <c r="Q6" s="368" t="s">
        <v>944</v>
      </c>
      <c r="R6" s="305" t="s">
        <v>1011</v>
      </c>
      <c r="S6" s="308">
        <v>9</v>
      </c>
      <c r="T6" s="305">
        <v>6</v>
      </c>
      <c r="U6" s="368">
        <f t="shared" si="1"/>
        <v>216</v>
      </c>
      <c r="V6" s="129"/>
      <c r="W6" s="129"/>
      <c r="X6" s="129"/>
    </row>
    <row r="7" spans="1:24" ht="17" thickBot="1" x14ac:dyDescent="0.25">
      <c r="A7" s="129"/>
      <c r="B7" s="129"/>
      <c r="C7" s="129"/>
      <c r="D7" s="129"/>
      <c r="E7" s="129"/>
      <c r="F7" s="129"/>
      <c r="G7" s="129"/>
      <c r="H7" s="129"/>
      <c r="I7" s="111">
        <v>6</v>
      </c>
      <c r="J7" s="377" t="s">
        <v>933</v>
      </c>
      <c r="K7" s="178" t="s">
        <v>915</v>
      </c>
      <c r="L7" s="178">
        <v>4</v>
      </c>
      <c r="M7" s="178">
        <v>1</v>
      </c>
      <c r="N7" s="368">
        <f t="shared" si="0"/>
        <v>36</v>
      </c>
      <c r="O7" s="222"/>
      <c r="P7" s="111">
        <v>6</v>
      </c>
      <c r="Q7" s="368" t="s">
        <v>944</v>
      </c>
      <c r="R7" s="305" t="s">
        <v>1011</v>
      </c>
      <c r="S7" s="308">
        <v>13</v>
      </c>
      <c r="T7" s="305">
        <v>2</v>
      </c>
      <c r="U7" s="368">
        <f t="shared" si="1"/>
        <v>72</v>
      </c>
      <c r="V7" s="129"/>
      <c r="W7" s="129"/>
      <c r="X7" s="129"/>
    </row>
    <row r="8" spans="1:24" ht="17" thickBot="1" x14ac:dyDescent="0.25">
      <c r="A8" s="129"/>
      <c r="B8" s="129"/>
      <c r="C8" s="129"/>
      <c r="D8" s="129"/>
      <c r="E8" s="129"/>
      <c r="F8" s="129"/>
      <c r="G8" s="129"/>
      <c r="H8" s="129"/>
      <c r="I8" s="111">
        <v>7</v>
      </c>
      <c r="J8" s="377" t="s">
        <v>933</v>
      </c>
      <c r="K8" s="178" t="s">
        <v>915</v>
      </c>
      <c r="L8" s="178">
        <v>51</v>
      </c>
      <c r="M8" s="178">
        <v>1</v>
      </c>
      <c r="N8" s="368">
        <f t="shared" si="0"/>
        <v>36</v>
      </c>
      <c r="O8" s="222"/>
      <c r="P8" s="111">
        <v>7</v>
      </c>
      <c r="Q8" s="368" t="s">
        <v>944</v>
      </c>
      <c r="R8" s="305" t="s">
        <v>1011</v>
      </c>
      <c r="S8" s="308">
        <v>15</v>
      </c>
      <c r="T8" s="305">
        <v>3</v>
      </c>
      <c r="U8" s="368">
        <f t="shared" si="1"/>
        <v>108</v>
      </c>
      <c r="V8" s="129"/>
      <c r="W8" s="129"/>
      <c r="X8" s="129"/>
    </row>
    <row r="9" spans="1:24" ht="17" thickBot="1" x14ac:dyDescent="0.25">
      <c r="A9" s="129"/>
      <c r="B9" s="129"/>
      <c r="C9" s="129"/>
      <c r="D9" s="129"/>
      <c r="E9" s="129"/>
      <c r="F9" s="129"/>
      <c r="G9" s="129"/>
      <c r="H9" s="129"/>
      <c r="I9" s="111">
        <v>8</v>
      </c>
      <c r="J9" s="377" t="s">
        <v>933</v>
      </c>
      <c r="K9" s="178" t="s">
        <v>915</v>
      </c>
      <c r="L9" s="178">
        <v>6</v>
      </c>
      <c r="M9" s="178">
        <v>2</v>
      </c>
      <c r="N9" s="368">
        <f t="shared" si="0"/>
        <v>72</v>
      </c>
      <c r="O9" s="222"/>
      <c r="P9" s="111">
        <v>8</v>
      </c>
      <c r="Q9" s="368" t="s">
        <v>944</v>
      </c>
      <c r="R9" s="305" t="s">
        <v>1011</v>
      </c>
      <c r="S9" s="308">
        <v>16</v>
      </c>
      <c r="T9" s="305">
        <v>4</v>
      </c>
      <c r="U9" s="368">
        <f t="shared" si="1"/>
        <v>144</v>
      </c>
      <c r="V9" s="129"/>
      <c r="W9" s="129"/>
      <c r="X9" s="129"/>
    </row>
    <row r="10" spans="1:24" ht="17" thickBot="1" x14ac:dyDescent="0.25">
      <c r="A10" s="129"/>
      <c r="B10" s="129"/>
      <c r="C10" s="129"/>
      <c r="D10" s="129"/>
      <c r="E10" s="129"/>
      <c r="F10" s="129"/>
      <c r="G10" s="129"/>
      <c r="H10" s="129"/>
      <c r="I10" s="111">
        <v>9</v>
      </c>
      <c r="J10" s="377" t="s">
        <v>933</v>
      </c>
      <c r="K10" s="178" t="s">
        <v>915</v>
      </c>
      <c r="L10" s="178" t="s">
        <v>1012</v>
      </c>
      <c r="M10" s="178">
        <v>1</v>
      </c>
      <c r="N10" s="368">
        <f t="shared" si="0"/>
        <v>36</v>
      </c>
      <c r="O10" s="222"/>
      <c r="P10" s="111">
        <v>9</v>
      </c>
      <c r="Q10" s="368" t="s">
        <v>944</v>
      </c>
      <c r="R10" s="305" t="s">
        <v>1011</v>
      </c>
      <c r="S10" s="308">
        <v>18</v>
      </c>
      <c r="T10" s="305">
        <v>4</v>
      </c>
      <c r="U10" s="368">
        <f t="shared" si="1"/>
        <v>144</v>
      </c>
      <c r="V10" s="129"/>
      <c r="W10" s="129"/>
      <c r="X10" s="129"/>
    </row>
    <row r="11" spans="1:24" ht="17" thickBot="1" x14ac:dyDescent="0.25">
      <c r="A11" s="129"/>
      <c r="B11" s="129"/>
      <c r="C11" s="129"/>
      <c r="D11" s="129"/>
      <c r="E11" s="129"/>
      <c r="F11" s="129"/>
      <c r="G11" s="129"/>
      <c r="H11" s="129"/>
      <c r="I11" s="111">
        <v>10</v>
      </c>
      <c r="J11" s="377" t="s">
        <v>933</v>
      </c>
      <c r="K11" s="178" t="s">
        <v>1009</v>
      </c>
      <c r="L11" s="178">
        <v>13</v>
      </c>
      <c r="M11" s="178">
        <v>1</v>
      </c>
      <c r="N11" s="368">
        <f t="shared" si="0"/>
        <v>36</v>
      </c>
      <c r="O11" s="222"/>
      <c r="P11" s="111">
        <v>10</v>
      </c>
      <c r="Q11" s="368" t="s">
        <v>944</v>
      </c>
      <c r="R11" s="305" t="s">
        <v>1010</v>
      </c>
      <c r="S11" s="308">
        <v>7</v>
      </c>
      <c r="T11" s="305">
        <v>1</v>
      </c>
      <c r="U11" s="368">
        <f t="shared" si="1"/>
        <v>36</v>
      </c>
      <c r="V11" s="129"/>
      <c r="W11" s="129"/>
      <c r="X11" s="129"/>
    </row>
    <row r="12" spans="1:24" ht="17" thickBot="1" x14ac:dyDescent="0.25">
      <c r="A12" s="129"/>
      <c r="B12" s="129"/>
      <c r="C12" s="129"/>
      <c r="D12" s="129"/>
      <c r="E12" s="129"/>
      <c r="F12" s="129"/>
      <c r="G12" s="129"/>
      <c r="H12" s="129"/>
      <c r="I12" s="111">
        <v>11</v>
      </c>
      <c r="J12" s="377" t="s">
        <v>933</v>
      </c>
      <c r="K12" s="178" t="s">
        <v>1009</v>
      </c>
      <c r="L12" s="178">
        <v>15</v>
      </c>
      <c r="M12" s="178">
        <v>3</v>
      </c>
      <c r="N12" s="368">
        <f t="shared" si="0"/>
        <v>108</v>
      </c>
      <c r="O12" s="222"/>
      <c r="P12" s="111">
        <v>11</v>
      </c>
      <c r="Q12" s="368" t="s">
        <v>944</v>
      </c>
      <c r="R12" s="305" t="s">
        <v>947</v>
      </c>
      <c r="S12" s="308">
        <v>4</v>
      </c>
      <c r="T12" s="305">
        <v>1</v>
      </c>
      <c r="U12" s="368">
        <f t="shared" si="1"/>
        <v>36</v>
      </c>
      <c r="V12" s="129"/>
      <c r="W12" s="129"/>
      <c r="X12" s="129"/>
    </row>
    <row r="13" spans="1:24" ht="17" thickBot="1" x14ac:dyDescent="0.25">
      <c r="A13" s="129"/>
      <c r="B13" s="129"/>
      <c r="C13" s="129"/>
      <c r="D13" s="129"/>
      <c r="E13" s="129"/>
      <c r="F13" s="129"/>
      <c r="G13" s="129"/>
      <c r="H13" s="129"/>
      <c r="I13" s="111">
        <v>12</v>
      </c>
      <c r="J13" s="377" t="s">
        <v>933</v>
      </c>
      <c r="K13" s="178" t="s">
        <v>1009</v>
      </c>
      <c r="L13" s="178">
        <v>23</v>
      </c>
      <c r="M13" s="178">
        <v>3</v>
      </c>
      <c r="N13" s="368">
        <f t="shared" si="0"/>
        <v>108</v>
      </c>
      <c r="O13" s="222"/>
      <c r="P13" s="111">
        <v>12</v>
      </c>
      <c r="Q13" s="368" t="s">
        <v>944</v>
      </c>
      <c r="R13" s="305" t="s">
        <v>947</v>
      </c>
      <c r="S13" s="308">
        <v>14</v>
      </c>
      <c r="T13" s="305">
        <v>5</v>
      </c>
      <c r="U13" s="368">
        <f t="shared" si="1"/>
        <v>180</v>
      </c>
      <c r="V13" s="129"/>
      <c r="W13" s="129"/>
      <c r="X13" s="129"/>
    </row>
    <row r="14" spans="1:24" ht="14.25" customHeight="1" thickBot="1" x14ac:dyDescent="0.25">
      <c r="A14" s="129"/>
      <c r="B14" s="129"/>
      <c r="C14" s="129"/>
      <c r="D14" s="129"/>
      <c r="E14" s="129"/>
      <c r="F14" s="129"/>
      <c r="G14" s="129"/>
      <c r="H14" s="129"/>
      <c r="I14" s="111">
        <v>13</v>
      </c>
      <c r="J14" s="377" t="s">
        <v>933</v>
      </c>
      <c r="K14" s="178" t="s">
        <v>1004</v>
      </c>
      <c r="L14" s="178">
        <v>11</v>
      </c>
      <c r="M14" s="178">
        <v>1</v>
      </c>
      <c r="N14" s="368">
        <f t="shared" si="0"/>
        <v>36</v>
      </c>
      <c r="O14" s="222"/>
      <c r="P14" s="111">
        <v>13</v>
      </c>
      <c r="Q14" s="368" t="s">
        <v>944</v>
      </c>
      <c r="R14" s="305" t="s">
        <v>1008</v>
      </c>
      <c r="S14" s="308" t="s">
        <v>1007</v>
      </c>
      <c r="T14" s="305">
        <v>3</v>
      </c>
      <c r="U14" s="368">
        <f t="shared" si="1"/>
        <v>108</v>
      </c>
      <c r="V14" s="129"/>
      <c r="W14" s="129"/>
      <c r="X14" s="129"/>
    </row>
    <row r="15" spans="1:24" ht="17" thickBot="1" x14ac:dyDescent="0.25">
      <c r="A15" s="129"/>
      <c r="B15" s="129"/>
      <c r="C15" s="129"/>
      <c r="D15" s="129"/>
      <c r="E15" s="129"/>
      <c r="F15" s="129"/>
      <c r="G15" s="129"/>
      <c r="H15" s="129"/>
      <c r="I15" s="111">
        <v>14</v>
      </c>
      <c r="J15" s="377" t="s">
        <v>933</v>
      </c>
      <c r="K15" s="178" t="s">
        <v>1004</v>
      </c>
      <c r="L15" s="178">
        <v>33</v>
      </c>
      <c r="M15" s="178">
        <v>1</v>
      </c>
      <c r="N15" s="368">
        <f t="shared" si="0"/>
        <v>36</v>
      </c>
      <c r="O15" s="222"/>
      <c r="P15" s="111">
        <v>14</v>
      </c>
      <c r="Q15" s="368" t="s">
        <v>944</v>
      </c>
      <c r="R15" s="305" t="s">
        <v>1006</v>
      </c>
      <c r="S15" s="308" t="s">
        <v>1005</v>
      </c>
      <c r="T15" s="305">
        <v>2</v>
      </c>
      <c r="U15" s="368">
        <f t="shared" si="1"/>
        <v>72</v>
      </c>
      <c r="V15" s="129"/>
      <c r="W15" s="129"/>
      <c r="X15" s="129"/>
    </row>
    <row r="16" spans="1:24" ht="17" thickBot="1" x14ac:dyDescent="0.25">
      <c r="A16" s="129"/>
      <c r="B16" s="129"/>
      <c r="C16" s="129"/>
      <c r="D16" s="129"/>
      <c r="E16" s="129"/>
      <c r="F16" s="129"/>
      <c r="G16" s="129"/>
      <c r="H16" s="129"/>
      <c r="I16" s="111">
        <v>15</v>
      </c>
      <c r="J16" s="377" t="s">
        <v>933</v>
      </c>
      <c r="K16" s="178" t="s">
        <v>1004</v>
      </c>
      <c r="L16" s="178" t="s">
        <v>1003</v>
      </c>
      <c r="M16" s="178">
        <v>1</v>
      </c>
      <c r="N16" s="368">
        <f t="shared" si="0"/>
        <v>36</v>
      </c>
      <c r="O16" s="222"/>
      <c r="P16" s="111">
        <v>15</v>
      </c>
      <c r="Q16" s="368" t="s">
        <v>944</v>
      </c>
      <c r="R16" s="305" t="s">
        <v>960</v>
      </c>
      <c r="S16" s="308">
        <v>4</v>
      </c>
      <c r="T16" s="305">
        <v>3</v>
      </c>
      <c r="U16" s="368">
        <f t="shared" si="1"/>
        <v>108</v>
      </c>
      <c r="V16" s="129"/>
      <c r="W16" s="129"/>
      <c r="X16" s="129"/>
    </row>
    <row r="17" spans="1:24" ht="17" thickBot="1" x14ac:dyDescent="0.25">
      <c r="A17" s="129"/>
      <c r="B17" s="129"/>
      <c r="C17" s="129"/>
      <c r="D17" s="129"/>
      <c r="E17" s="129"/>
      <c r="F17" s="129"/>
      <c r="G17" s="129"/>
      <c r="H17" s="129"/>
      <c r="I17" s="111">
        <v>16</v>
      </c>
      <c r="J17" s="377" t="s">
        <v>933</v>
      </c>
      <c r="K17" s="178" t="s">
        <v>1002</v>
      </c>
      <c r="L17" s="178" t="s">
        <v>1001</v>
      </c>
      <c r="M17" s="178">
        <v>4</v>
      </c>
      <c r="N17" s="368">
        <f t="shared" si="0"/>
        <v>144</v>
      </c>
      <c r="O17" s="222"/>
      <c r="P17" s="111">
        <v>16</v>
      </c>
      <c r="Q17" s="368" t="s">
        <v>944</v>
      </c>
      <c r="R17" s="305" t="s">
        <v>960</v>
      </c>
      <c r="S17" s="308">
        <v>14</v>
      </c>
      <c r="T17" s="305">
        <v>1</v>
      </c>
      <c r="U17" s="368">
        <f t="shared" si="1"/>
        <v>36</v>
      </c>
      <c r="V17" s="129"/>
      <c r="W17" s="129"/>
      <c r="X17" s="129"/>
    </row>
    <row r="18" spans="1:24" ht="17" thickBot="1" x14ac:dyDescent="0.25">
      <c r="A18" s="129"/>
      <c r="B18" s="129"/>
      <c r="C18" s="129"/>
      <c r="D18" s="129"/>
      <c r="E18" s="129"/>
      <c r="F18" s="129"/>
      <c r="G18" s="129"/>
      <c r="H18" s="129"/>
      <c r="I18" s="111">
        <v>17</v>
      </c>
      <c r="J18" s="377" t="s">
        <v>933</v>
      </c>
      <c r="K18" s="178" t="s">
        <v>1000</v>
      </c>
      <c r="L18" s="178">
        <v>7</v>
      </c>
      <c r="M18" s="178">
        <v>1</v>
      </c>
      <c r="N18" s="368">
        <f t="shared" si="0"/>
        <v>36</v>
      </c>
      <c r="O18" s="222"/>
      <c r="P18" s="111">
        <v>17</v>
      </c>
      <c r="Q18" s="368" t="s">
        <v>944</v>
      </c>
      <c r="R18" s="305" t="s">
        <v>960</v>
      </c>
      <c r="S18" s="308">
        <v>16</v>
      </c>
      <c r="T18" s="305">
        <v>5</v>
      </c>
      <c r="U18" s="368">
        <f t="shared" si="1"/>
        <v>180</v>
      </c>
      <c r="V18" s="129"/>
      <c r="W18" s="129"/>
      <c r="X18" s="129"/>
    </row>
    <row r="19" spans="1:24" ht="17" thickBot="1" x14ac:dyDescent="0.25">
      <c r="A19" s="129"/>
      <c r="B19" s="129"/>
      <c r="C19" s="129"/>
      <c r="D19" s="129"/>
      <c r="E19" s="129"/>
      <c r="F19" s="129"/>
      <c r="G19" s="129"/>
      <c r="H19" s="129"/>
      <c r="I19" s="111">
        <v>18</v>
      </c>
      <c r="J19" s="377" t="s">
        <v>933</v>
      </c>
      <c r="K19" s="178" t="s">
        <v>999</v>
      </c>
      <c r="L19" s="178">
        <v>11</v>
      </c>
      <c r="M19" s="178">
        <v>2</v>
      </c>
      <c r="N19" s="368">
        <f t="shared" si="0"/>
        <v>72</v>
      </c>
      <c r="O19" s="222"/>
      <c r="P19" s="111">
        <v>18</v>
      </c>
      <c r="Q19" s="368" t="s">
        <v>944</v>
      </c>
      <c r="R19" s="305" t="s">
        <v>960</v>
      </c>
      <c r="S19" s="308">
        <v>29</v>
      </c>
      <c r="T19" s="305">
        <v>2</v>
      </c>
      <c r="U19" s="368">
        <f t="shared" si="1"/>
        <v>72</v>
      </c>
      <c r="V19" s="129"/>
      <c r="W19" s="129"/>
      <c r="X19" s="129"/>
    </row>
    <row r="20" spans="1:24" ht="17" thickBot="1" x14ac:dyDescent="0.25">
      <c r="A20" s="129"/>
      <c r="B20" s="129"/>
      <c r="C20" s="129"/>
      <c r="D20" s="129"/>
      <c r="E20" s="129"/>
      <c r="F20" s="129"/>
      <c r="G20" s="129"/>
      <c r="H20" s="129"/>
      <c r="I20" s="111">
        <v>19</v>
      </c>
      <c r="J20" s="377" t="s">
        <v>933</v>
      </c>
      <c r="K20" s="178" t="s">
        <v>999</v>
      </c>
      <c r="L20" s="178">
        <v>17</v>
      </c>
      <c r="M20" s="178">
        <v>2</v>
      </c>
      <c r="N20" s="368">
        <f t="shared" si="0"/>
        <v>72</v>
      </c>
      <c r="O20" s="222"/>
      <c r="P20" s="111">
        <v>19</v>
      </c>
      <c r="Q20" s="368" t="s">
        <v>944</v>
      </c>
      <c r="R20" s="305" t="s">
        <v>960</v>
      </c>
      <c r="S20" s="308">
        <v>30</v>
      </c>
      <c r="T20" s="305">
        <v>2</v>
      </c>
      <c r="U20" s="368">
        <f t="shared" si="1"/>
        <v>72</v>
      </c>
      <c r="V20" s="129"/>
      <c r="W20" s="129"/>
      <c r="X20" s="129"/>
    </row>
    <row r="21" spans="1:24" ht="17" thickBot="1" x14ac:dyDescent="0.25">
      <c r="A21" s="129"/>
      <c r="B21" s="129"/>
      <c r="C21" s="129"/>
      <c r="D21" s="129"/>
      <c r="E21" s="129"/>
      <c r="F21" s="129"/>
      <c r="G21" s="129"/>
      <c r="H21" s="129"/>
      <c r="I21" s="111">
        <v>20</v>
      </c>
      <c r="J21" s="377" t="s">
        <v>933</v>
      </c>
      <c r="K21" s="178" t="s">
        <v>999</v>
      </c>
      <c r="L21" s="178">
        <v>19</v>
      </c>
      <c r="M21" s="178">
        <v>2</v>
      </c>
      <c r="N21" s="368">
        <f t="shared" si="0"/>
        <v>72</v>
      </c>
      <c r="O21" s="222"/>
      <c r="P21" s="111">
        <v>20</v>
      </c>
      <c r="Q21" s="368" t="s">
        <v>944</v>
      </c>
      <c r="R21" s="305" t="s">
        <v>960</v>
      </c>
      <c r="S21" s="308">
        <v>31</v>
      </c>
      <c r="T21" s="305">
        <v>1</v>
      </c>
      <c r="U21" s="368">
        <f t="shared" si="1"/>
        <v>36</v>
      </c>
      <c r="V21" s="129"/>
      <c r="W21" s="129"/>
      <c r="X21" s="129"/>
    </row>
    <row r="22" spans="1:24" ht="17" thickBot="1" x14ac:dyDescent="0.25">
      <c r="A22" s="129"/>
      <c r="B22" s="129"/>
      <c r="C22" s="129"/>
      <c r="D22" s="129"/>
      <c r="E22" s="129"/>
      <c r="F22" s="129"/>
      <c r="G22" s="129"/>
      <c r="H22" s="129"/>
      <c r="I22" s="111">
        <v>21</v>
      </c>
      <c r="J22" s="377" t="s">
        <v>933</v>
      </c>
      <c r="K22" s="178" t="s">
        <v>999</v>
      </c>
      <c r="L22" s="178">
        <v>24</v>
      </c>
      <c r="M22" s="178">
        <v>2</v>
      </c>
      <c r="N22" s="368">
        <f t="shared" si="0"/>
        <v>72</v>
      </c>
      <c r="O22" s="222"/>
      <c r="P22" s="111">
        <v>21</v>
      </c>
      <c r="Q22" s="368" t="s">
        <v>944</v>
      </c>
      <c r="R22" s="305" t="s">
        <v>960</v>
      </c>
      <c r="S22" s="308">
        <v>39</v>
      </c>
      <c r="T22" s="305">
        <v>3</v>
      </c>
      <c r="U22" s="368">
        <f t="shared" si="1"/>
        <v>108</v>
      </c>
      <c r="V22" s="129"/>
      <c r="W22" s="129"/>
      <c r="X22" s="129"/>
    </row>
    <row r="23" spans="1:24" ht="17" thickBot="1" x14ac:dyDescent="0.25">
      <c r="A23" s="129"/>
      <c r="B23" s="129"/>
      <c r="C23" s="129"/>
      <c r="D23" s="129"/>
      <c r="E23" s="129"/>
      <c r="F23" s="129"/>
      <c r="G23" s="129"/>
      <c r="H23" s="129"/>
      <c r="I23" s="111">
        <v>22</v>
      </c>
      <c r="J23" s="377" t="s">
        <v>933</v>
      </c>
      <c r="K23" s="178" t="s">
        <v>999</v>
      </c>
      <c r="L23" s="178">
        <v>3</v>
      </c>
      <c r="M23" s="178">
        <v>2</v>
      </c>
      <c r="N23" s="368">
        <f t="shared" si="0"/>
        <v>72</v>
      </c>
      <c r="O23" s="222"/>
      <c r="P23" s="111">
        <v>22</v>
      </c>
      <c r="Q23" s="368" t="s">
        <v>944</v>
      </c>
      <c r="R23" s="305" t="s">
        <v>960</v>
      </c>
      <c r="S23" s="308">
        <v>41</v>
      </c>
      <c r="T23" s="305">
        <v>2</v>
      </c>
      <c r="U23" s="368">
        <f t="shared" si="1"/>
        <v>72</v>
      </c>
      <c r="V23" s="129"/>
      <c r="W23" s="129"/>
      <c r="X23" s="129"/>
    </row>
    <row r="24" spans="1:24" ht="17" thickBot="1" x14ac:dyDescent="0.25">
      <c r="A24" s="129"/>
      <c r="B24" s="129"/>
      <c r="C24" s="129"/>
      <c r="D24" s="129"/>
      <c r="E24" s="129"/>
      <c r="F24" s="129"/>
      <c r="G24" s="129"/>
      <c r="H24" s="129"/>
      <c r="I24" s="111">
        <v>23</v>
      </c>
      <c r="J24" s="377" t="s">
        <v>933</v>
      </c>
      <c r="K24" s="178" t="s">
        <v>997</v>
      </c>
      <c r="L24" s="178">
        <v>14</v>
      </c>
      <c r="M24" s="178">
        <v>2</v>
      </c>
      <c r="N24" s="368">
        <f t="shared" si="0"/>
        <v>72</v>
      </c>
      <c r="O24" s="222"/>
      <c r="P24" s="111">
        <v>23</v>
      </c>
      <c r="Q24" s="368" t="s">
        <v>944</v>
      </c>
      <c r="R24" s="305" t="s">
        <v>964</v>
      </c>
      <c r="S24" s="308" t="s">
        <v>996</v>
      </c>
      <c r="T24" s="305">
        <v>3</v>
      </c>
      <c r="U24" s="368">
        <f t="shared" si="1"/>
        <v>108</v>
      </c>
      <c r="V24" s="129"/>
      <c r="W24" s="129"/>
      <c r="X24" s="129"/>
    </row>
    <row r="25" spans="1:24" ht="17" thickBot="1" x14ac:dyDescent="0.25">
      <c r="A25" s="129"/>
      <c r="B25" s="129"/>
      <c r="C25" s="129"/>
      <c r="D25" s="129"/>
      <c r="E25" s="129"/>
      <c r="F25" s="129"/>
      <c r="G25" s="129"/>
      <c r="H25" s="129"/>
      <c r="I25" s="111">
        <v>24</v>
      </c>
      <c r="J25" s="377" t="s">
        <v>933</v>
      </c>
      <c r="K25" s="178" t="s">
        <v>983</v>
      </c>
      <c r="L25" s="178">
        <v>30</v>
      </c>
      <c r="M25" s="178">
        <v>6</v>
      </c>
      <c r="N25" s="368">
        <f t="shared" si="0"/>
        <v>216</v>
      </c>
      <c r="O25" s="222"/>
      <c r="P25" s="111">
        <v>24</v>
      </c>
      <c r="Q25" s="368" t="s">
        <v>944</v>
      </c>
      <c r="R25" s="305" t="s">
        <v>994</v>
      </c>
      <c r="S25" s="308">
        <v>3</v>
      </c>
      <c r="T25" s="305">
        <v>1</v>
      </c>
      <c r="U25" s="368">
        <f t="shared" si="1"/>
        <v>36</v>
      </c>
      <c r="V25" s="129"/>
      <c r="W25" s="129"/>
      <c r="X25" s="129"/>
    </row>
    <row r="26" spans="1:24" ht="17" thickBot="1" x14ac:dyDescent="0.25">
      <c r="A26" s="118" t="s">
        <v>998</v>
      </c>
      <c r="B26" s="118"/>
      <c r="C26" s="118"/>
      <c r="D26" s="118"/>
      <c r="E26" s="118"/>
      <c r="F26" s="118"/>
      <c r="G26" s="129"/>
      <c r="H26" s="129"/>
      <c r="I26" s="111">
        <v>25</v>
      </c>
      <c r="J26" s="377" t="s">
        <v>933</v>
      </c>
      <c r="K26" s="178" t="s">
        <v>992</v>
      </c>
      <c r="L26" s="178">
        <v>34</v>
      </c>
      <c r="M26" s="178">
        <v>2</v>
      </c>
      <c r="N26" s="368">
        <f t="shared" si="0"/>
        <v>72</v>
      </c>
      <c r="O26" s="222"/>
      <c r="P26" s="111">
        <v>25</v>
      </c>
      <c r="Q26" s="368" t="s">
        <v>944</v>
      </c>
      <c r="R26" s="305" t="s">
        <v>994</v>
      </c>
      <c r="S26" s="308">
        <v>5</v>
      </c>
      <c r="T26" s="305">
        <v>2</v>
      </c>
      <c r="U26" s="368">
        <f t="shared" si="1"/>
        <v>72</v>
      </c>
      <c r="V26" s="129"/>
      <c r="W26" s="129"/>
      <c r="X26" s="129"/>
    </row>
    <row r="27" spans="1:24" ht="18" thickBot="1" x14ac:dyDescent="0.25">
      <c r="A27" s="119" t="s">
        <v>129</v>
      </c>
      <c r="B27" s="119" t="s">
        <v>1092</v>
      </c>
      <c r="C27" s="119" t="s">
        <v>128</v>
      </c>
      <c r="D27" s="119" t="s">
        <v>127</v>
      </c>
      <c r="E27" s="119" t="s">
        <v>126</v>
      </c>
      <c r="F27" s="119" t="s">
        <v>125</v>
      </c>
      <c r="G27" s="129"/>
      <c r="H27" s="129"/>
      <c r="I27" s="111">
        <v>26</v>
      </c>
      <c r="J27" s="377" t="s">
        <v>933</v>
      </c>
      <c r="K27" s="178" t="s">
        <v>992</v>
      </c>
      <c r="L27" s="178">
        <v>36</v>
      </c>
      <c r="M27" s="178">
        <v>2</v>
      </c>
      <c r="N27" s="368">
        <f t="shared" si="0"/>
        <v>72</v>
      </c>
      <c r="O27" s="222"/>
      <c r="P27" s="111">
        <v>26</v>
      </c>
      <c r="Q27" s="368" t="s">
        <v>944</v>
      </c>
      <c r="R27" s="305" t="s">
        <v>991</v>
      </c>
      <c r="S27" s="308" t="s">
        <v>990</v>
      </c>
      <c r="T27" s="305">
        <v>1</v>
      </c>
      <c r="U27" s="368">
        <f t="shared" si="1"/>
        <v>36</v>
      </c>
      <c r="V27" s="129"/>
      <c r="W27" s="129"/>
      <c r="X27" s="129"/>
    </row>
    <row r="28" spans="1:24" ht="17" thickBot="1" x14ac:dyDescent="0.25">
      <c r="A28" s="120" t="s">
        <v>122</v>
      </c>
      <c r="B28" s="120"/>
      <c r="C28" s="120"/>
      <c r="D28" s="121">
        <v>600</v>
      </c>
      <c r="E28" s="121">
        <v>350</v>
      </c>
      <c r="F28" s="121">
        <v>210</v>
      </c>
      <c r="G28" s="129"/>
      <c r="H28" s="129"/>
      <c r="I28" s="111">
        <v>27</v>
      </c>
      <c r="J28" s="377" t="s">
        <v>933</v>
      </c>
      <c r="K28" s="178" t="s">
        <v>983</v>
      </c>
      <c r="L28" s="178">
        <v>11</v>
      </c>
      <c r="M28" s="178">
        <v>4</v>
      </c>
      <c r="N28" s="368">
        <f t="shared" si="0"/>
        <v>144</v>
      </c>
      <c r="O28" s="222"/>
      <c r="P28" s="111">
        <v>27</v>
      </c>
      <c r="Q28" s="368" t="s">
        <v>944</v>
      </c>
      <c r="R28" s="305" t="s">
        <v>987</v>
      </c>
      <c r="S28" s="308" t="s">
        <v>988</v>
      </c>
      <c r="T28" s="305">
        <v>1</v>
      </c>
      <c r="U28" s="368">
        <f t="shared" si="1"/>
        <v>36</v>
      </c>
      <c r="V28" s="129"/>
      <c r="W28" s="129"/>
      <c r="X28" s="129"/>
    </row>
    <row r="29" spans="1:24" ht="17" thickBot="1" x14ac:dyDescent="0.25">
      <c r="A29" s="122" t="s">
        <v>995</v>
      </c>
      <c r="B29" s="123" t="s">
        <v>1150</v>
      </c>
      <c r="C29" s="124">
        <f>M79</f>
        <v>140</v>
      </c>
      <c r="D29" s="125">
        <f>C29*D28</f>
        <v>84000</v>
      </c>
      <c r="E29" s="125">
        <f>C29*E28</f>
        <v>49000</v>
      </c>
      <c r="F29" s="125">
        <f>C29*F28</f>
        <v>29400</v>
      </c>
      <c r="G29" s="129"/>
      <c r="H29" s="129"/>
      <c r="I29" s="111">
        <v>28</v>
      </c>
      <c r="J29" s="377" t="s">
        <v>933</v>
      </c>
      <c r="K29" s="178" t="s">
        <v>983</v>
      </c>
      <c r="L29" s="178">
        <v>13</v>
      </c>
      <c r="M29" s="178">
        <v>2</v>
      </c>
      <c r="N29" s="368">
        <f t="shared" si="0"/>
        <v>72</v>
      </c>
      <c r="O29" s="222"/>
      <c r="P29" s="111">
        <v>28</v>
      </c>
      <c r="Q29" s="368" t="s">
        <v>944</v>
      </c>
      <c r="R29" s="305" t="s">
        <v>987</v>
      </c>
      <c r="S29" s="308" t="s">
        <v>760</v>
      </c>
      <c r="T29" s="305">
        <v>2</v>
      </c>
      <c r="U29" s="368">
        <f t="shared" si="1"/>
        <v>72</v>
      </c>
      <c r="V29" s="129"/>
      <c r="W29" s="129"/>
      <c r="X29" s="129"/>
    </row>
    <row r="30" spans="1:24" ht="17" thickBot="1" x14ac:dyDescent="0.25">
      <c r="A30" s="122" t="s">
        <v>993</v>
      </c>
      <c r="B30" s="123" t="s">
        <v>1150</v>
      </c>
      <c r="C30" s="124">
        <f>T64</f>
        <v>155</v>
      </c>
      <c r="D30" s="125">
        <f>C30*D28</f>
        <v>93000</v>
      </c>
      <c r="E30" s="125">
        <f>C30*E28</f>
        <v>54250</v>
      </c>
      <c r="F30" s="125">
        <f>C30*F28</f>
        <v>32550</v>
      </c>
      <c r="G30" s="226"/>
      <c r="H30" s="226"/>
      <c r="I30" s="111">
        <v>29</v>
      </c>
      <c r="J30" s="377" t="s">
        <v>933</v>
      </c>
      <c r="K30" s="178" t="s">
        <v>983</v>
      </c>
      <c r="L30" s="178">
        <v>29</v>
      </c>
      <c r="M30" s="178">
        <v>1</v>
      </c>
      <c r="N30" s="368">
        <f t="shared" si="0"/>
        <v>36</v>
      </c>
      <c r="O30" s="222"/>
      <c r="P30" s="111">
        <v>29</v>
      </c>
      <c r="Q30" s="368" t="s">
        <v>944</v>
      </c>
      <c r="R30" s="305" t="s">
        <v>987</v>
      </c>
      <c r="S30" s="308" t="s">
        <v>986</v>
      </c>
      <c r="T30" s="305">
        <v>6</v>
      </c>
      <c r="U30" s="368">
        <f t="shared" si="1"/>
        <v>216</v>
      </c>
      <c r="V30" s="129"/>
      <c r="W30" s="129"/>
      <c r="X30" s="129"/>
    </row>
    <row r="31" spans="1:24" ht="17" thickBot="1" x14ac:dyDescent="0.25">
      <c r="A31" s="122" t="s">
        <v>989</v>
      </c>
      <c r="B31" s="123" t="s">
        <v>1150</v>
      </c>
      <c r="C31" s="238">
        <f>T130</f>
        <v>102</v>
      </c>
      <c r="D31" s="125">
        <f>C31*D28</f>
        <v>61200</v>
      </c>
      <c r="E31" s="125">
        <f>C31*E28</f>
        <v>35700</v>
      </c>
      <c r="F31" s="125">
        <f>C31*F28</f>
        <v>21420</v>
      </c>
      <c r="G31" s="129"/>
      <c r="H31" s="129"/>
      <c r="I31" s="111">
        <v>30</v>
      </c>
      <c r="J31" s="377" t="s">
        <v>933</v>
      </c>
      <c r="K31" s="178" t="s">
        <v>983</v>
      </c>
      <c r="L31" s="178">
        <v>31</v>
      </c>
      <c r="M31" s="178">
        <v>2</v>
      </c>
      <c r="N31" s="368">
        <f t="shared" si="0"/>
        <v>72</v>
      </c>
      <c r="O31" s="222"/>
      <c r="P31" s="111">
        <v>30</v>
      </c>
      <c r="Q31" s="368" t="s">
        <v>944</v>
      </c>
      <c r="R31" s="305" t="s">
        <v>985</v>
      </c>
      <c r="S31" s="308" t="s">
        <v>984</v>
      </c>
      <c r="T31" s="305">
        <v>1</v>
      </c>
      <c r="U31" s="368">
        <f t="shared" si="1"/>
        <v>36</v>
      </c>
      <c r="V31" s="129"/>
      <c r="W31" s="129"/>
      <c r="X31" s="129"/>
    </row>
    <row r="32" spans="1:24" ht="17" thickBot="1" x14ac:dyDescent="0.25">
      <c r="A32" s="126" t="s">
        <v>6</v>
      </c>
      <c r="B32" s="126"/>
      <c r="C32" s="143">
        <f>SUM(C29:C31)</f>
        <v>397</v>
      </c>
      <c r="D32" s="128">
        <f>SUM(D29:D31)</f>
        <v>238200</v>
      </c>
      <c r="E32" s="128">
        <f>SUM(E29:E31)</f>
        <v>138950</v>
      </c>
      <c r="F32" s="128">
        <f>SUM(F29:F31)</f>
        <v>83370</v>
      </c>
      <c r="G32" s="129"/>
      <c r="H32" s="129"/>
      <c r="I32" s="111">
        <v>31</v>
      </c>
      <c r="J32" s="377" t="s">
        <v>933</v>
      </c>
      <c r="K32" s="178" t="s">
        <v>983</v>
      </c>
      <c r="L32" s="178">
        <v>9</v>
      </c>
      <c r="M32" s="178">
        <v>0</v>
      </c>
      <c r="N32" s="368">
        <f t="shared" si="0"/>
        <v>0</v>
      </c>
      <c r="O32" s="222"/>
      <c r="P32" s="111">
        <v>31</v>
      </c>
      <c r="Q32" s="368" t="s">
        <v>944</v>
      </c>
      <c r="R32" s="305" t="s">
        <v>977</v>
      </c>
      <c r="S32" s="308">
        <v>23</v>
      </c>
      <c r="T32" s="305">
        <v>3</v>
      </c>
      <c r="U32" s="368">
        <f t="shared" si="1"/>
        <v>108</v>
      </c>
      <c r="V32" s="129"/>
      <c r="W32" s="129"/>
      <c r="X32" s="129"/>
    </row>
    <row r="33" spans="1:24" ht="17" thickBot="1" x14ac:dyDescent="0.25">
      <c r="A33" s="129"/>
      <c r="B33" s="129"/>
      <c r="C33" s="129"/>
      <c r="D33" s="129"/>
      <c r="E33" s="129"/>
      <c r="F33" s="129"/>
      <c r="G33" s="129"/>
      <c r="H33" s="129"/>
      <c r="I33" s="111">
        <v>32</v>
      </c>
      <c r="J33" s="377" t="s">
        <v>933</v>
      </c>
      <c r="K33" s="178" t="s">
        <v>982</v>
      </c>
      <c r="L33" s="178">
        <v>6</v>
      </c>
      <c r="M33" s="178">
        <v>2</v>
      </c>
      <c r="N33" s="368">
        <f t="shared" ref="N33:N63" si="2">M33*36</f>
        <v>72</v>
      </c>
      <c r="O33" s="222"/>
      <c r="P33" s="111">
        <v>32</v>
      </c>
      <c r="Q33" s="368" t="s">
        <v>944</v>
      </c>
      <c r="R33" s="305" t="s">
        <v>977</v>
      </c>
      <c r="S33" s="308">
        <v>27</v>
      </c>
      <c r="T33" s="305">
        <v>2</v>
      </c>
      <c r="U33" s="368">
        <f t="shared" ref="U33:U63" si="3">T33*36</f>
        <v>72</v>
      </c>
      <c r="V33" s="129"/>
      <c r="W33" s="129"/>
      <c r="X33" s="129"/>
    </row>
    <row r="34" spans="1:24" ht="17" thickBot="1" x14ac:dyDescent="0.25">
      <c r="A34" s="129"/>
      <c r="B34" s="129"/>
      <c r="C34" s="129"/>
      <c r="D34" s="129"/>
      <c r="E34" s="129"/>
      <c r="F34" s="129"/>
      <c r="G34" s="129"/>
      <c r="H34" s="129"/>
      <c r="I34" s="111">
        <v>33</v>
      </c>
      <c r="J34" s="377" t="s">
        <v>933</v>
      </c>
      <c r="K34" s="178" t="s">
        <v>981</v>
      </c>
      <c r="L34" s="178" t="s">
        <v>980</v>
      </c>
      <c r="M34" s="178">
        <v>1</v>
      </c>
      <c r="N34" s="368">
        <f t="shared" si="2"/>
        <v>36</v>
      </c>
      <c r="O34" s="222"/>
      <c r="P34" s="111">
        <v>33</v>
      </c>
      <c r="Q34" s="368" t="s">
        <v>944</v>
      </c>
      <c r="R34" s="305" t="s">
        <v>977</v>
      </c>
      <c r="S34" s="308" t="s">
        <v>979</v>
      </c>
      <c r="T34" s="305">
        <v>2</v>
      </c>
      <c r="U34" s="368">
        <f t="shared" si="3"/>
        <v>72</v>
      </c>
      <c r="V34" s="129"/>
      <c r="W34" s="129"/>
      <c r="X34" s="129"/>
    </row>
    <row r="35" spans="1:24" ht="17" thickBot="1" x14ac:dyDescent="0.25">
      <c r="A35" s="129"/>
      <c r="B35" s="129"/>
      <c r="C35" s="129"/>
      <c r="D35" s="129"/>
      <c r="E35" s="129"/>
      <c r="F35" s="129"/>
      <c r="G35" s="129"/>
      <c r="H35" s="129"/>
      <c r="I35" s="111">
        <v>34</v>
      </c>
      <c r="J35" s="377" t="s">
        <v>933</v>
      </c>
      <c r="K35" s="178" t="s">
        <v>978</v>
      </c>
      <c r="L35" s="178">
        <v>10</v>
      </c>
      <c r="M35" s="178">
        <v>1</v>
      </c>
      <c r="N35" s="368">
        <f t="shared" si="2"/>
        <v>36</v>
      </c>
      <c r="O35" s="222"/>
      <c r="P35" s="111">
        <v>34</v>
      </c>
      <c r="Q35" s="368" t="s">
        <v>944</v>
      </c>
      <c r="R35" s="305" t="s">
        <v>977</v>
      </c>
      <c r="S35" s="308">
        <v>30</v>
      </c>
      <c r="T35" s="305">
        <v>2</v>
      </c>
      <c r="U35" s="368">
        <f t="shared" si="3"/>
        <v>72</v>
      </c>
      <c r="V35" s="129"/>
      <c r="W35" s="129"/>
      <c r="X35" s="129"/>
    </row>
    <row r="36" spans="1:24" ht="17" thickBot="1" x14ac:dyDescent="0.25">
      <c r="A36" s="130" t="s">
        <v>1056</v>
      </c>
      <c r="B36" s="130"/>
      <c r="C36" s="131"/>
      <c r="D36" s="129"/>
      <c r="E36" s="129"/>
      <c r="F36" s="129"/>
      <c r="G36" s="129"/>
      <c r="H36" s="129"/>
      <c r="I36" s="111">
        <v>35</v>
      </c>
      <c r="J36" s="377" t="s">
        <v>933</v>
      </c>
      <c r="K36" s="178" t="s">
        <v>978</v>
      </c>
      <c r="L36" s="178">
        <v>19</v>
      </c>
      <c r="M36" s="178">
        <v>2</v>
      </c>
      <c r="N36" s="368">
        <f t="shared" si="2"/>
        <v>72</v>
      </c>
      <c r="O36" s="222"/>
      <c r="P36" s="111">
        <v>35</v>
      </c>
      <c r="Q36" s="368" t="s">
        <v>944</v>
      </c>
      <c r="R36" s="305" t="s">
        <v>977</v>
      </c>
      <c r="S36" s="308">
        <v>32</v>
      </c>
      <c r="T36" s="305">
        <v>1</v>
      </c>
      <c r="U36" s="368">
        <f t="shared" si="3"/>
        <v>36</v>
      </c>
      <c r="V36" s="129"/>
      <c r="W36" s="129"/>
      <c r="X36" s="129"/>
    </row>
    <row r="37" spans="1:24" ht="17" thickBot="1" x14ac:dyDescent="0.25">
      <c r="A37" s="129"/>
      <c r="B37" s="129"/>
      <c r="C37" s="129"/>
      <c r="D37" s="129"/>
      <c r="E37" s="129"/>
      <c r="F37" s="129"/>
      <c r="G37" s="129"/>
      <c r="H37" s="129"/>
      <c r="I37" s="111">
        <v>36</v>
      </c>
      <c r="J37" s="377" t="s">
        <v>933</v>
      </c>
      <c r="K37" s="178" t="s">
        <v>978</v>
      </c>
      <c r="L37" s="178">
        <v>3</v>
      </c>
      <c r="M37" s="178">
        <v>4</v>
      </c>
      <c r="N37" s="368">
        <f t="shared" si="2"/>
        <v>144</v>
      </c>
      <c r="O37" s="222"/>
      <c r="P37" s="111">
        <v>36</v>
      </c>
      <c r="Q37" s="368" t="s">
        <v>944</v>
      </c>
      <c r="R37" s="305" t="s">
        <v>977</v>
      </c>
      <c r="S37" s="308">
        <v>34</v>
      </c>
      <c r="T37" s="305">
        <v>4</v>
      </c>
      <c r="U37" s="368">
        <f t="shared" si="3"/>
        <v>144</v>
      </c>
      <c r="V37" s="129"/>
      <c r="W37" s="129"/>
      <c r="X37" s="129"/>
    </row>
    <row r="38" spans="1:24" ht="17" thickBot="1" x14ac:dyDescent="0.25">
      <c r="A38" s="129"/>
      <c r="B38" s="129"/>
      <c r="C38" s="129"/>
      <c r="D38" s="129"/>
      <c r="E38" s="129"/>
      <c r="F38" s="129"/>
      <c r="G38" s="129"/>
      <c r="H38" s="129"/>
      <c r="I38" s="111">
        <v>37</v>
      </c>
      <c r="J38" s="377" t="s">
        <v>933</v>
      </c>
      <c r="K38" s="178" t="s">
        <v>976</v>
      </c>
      <c r="L38" s="178">
        <v>10</v>
      </c>
      <c r="M38" s="178">
        <v>1</v>
      </c>
      <c r="N38" s="368">
        <f t="shared" si="2"/>
        <v>36</v>
      </c>
      <c r="O38" s="222"/>
      <c r="P38" s="111">
        <v>37</v>
      </c>
      <c r="Q38" s="368" t="s">
        <v>944</v>
      </c>
      <c r="R38" s="305" t="s">
        <v>947</v>
      </c>
      <c r="S38" s="308">
        <v>28</v>
      </c>
      <c r="T38" s="305">
        <v>2</v>
      </c>
      <c r="U38" s="368">
        <f t="shared" si="3"/>
        <v>72</v>
      </c>
      <c r="V38" s="129"/>
      <c r="W38" s="129"/>
      <c r="X38" s="129"/>
    </row>
    <row r="39" spans="1:24" ht="17" thickBot="1" x14ac:dyDescent="0.25">
      <c r="A39" s="129"/>
      <c r="B39" s="129"/>
      <c r="C39" s="129"/>
      <c r="D39" s="129"/>
      <c r="E39" s="129"/>
      <c r="F39" s="129"/>
      <c r="G39" s="129"/>
      <c r="H39" s="129"/>
      <c r="I39" s="111">
        <v>38</v>
      </c>
      <c r="J39" s="377" t="s">
        <v>933</v>
      </c>
      <c r="K39" s="178" t="s">
        <v>976</v>
      </c>
      <c r="L39" s="178">
        <v>3</v>
      </c>
      <c r="M39" s="178">
        <v>2</v>
      </c>
      <c r="N39" s="368">
        <f t="shared" si="2"/>
        <v>72</v>
      </c>
      <c r="O39" s="222"/>
      <c r="P39" s="111">
        <v>38</v>
      </c>
      <c r="Q39" s="368" t="s">
        <v>944</v>
      </c>
      <c r="R39" s="305" t="s">
        <v>975</v>
      </c>
      <c r="S39" s="308">
        <v>17</v>
      </c>
      <c r="T39" s="305">
        <v>3</v>
      </c>
      <c r="U39" s="368">
        <f t="shared" si="3"/>
        <v>108</v>
      </c>
      <c r="V39" s="129"/>
      <c r="W39" s="129"/>
      <c r="X39" s="129"/>
    </row>
    <row r="40" spans="1:24" ht="17" thickBot="1" x14ac:dyDescent="0.25">
      <c r="A40" s="129"/>
      <c r="B40" s="129"/>
      <c r="C40" s="129"/>
      <c r="D40" s="129"/>
      <c r="E40" s="129"/>
      <c r="F40" s="129"/>
      <c r="G40" s="129"/>
      <c r="H40" s="129"/>
      <c r="I40" s="111">
        <v>39</v>
      </c>
      <c r="J40" s="377" t="s">
        <v>933</v>
      </c>
      <c r="K40" s="178" t="s">
        <v>969</v>
      </c>
      <c r="L40" s="178">
        <v>14</v>
      </c>
      <c r="M40" s="178">
        <v>1</v>
      </c>
      <c r="N40" s="368">
        <f t="shared" si="2"/>
        <v>36</v>
      </c>
      <c r="O40" s="222"/>
      <c r="P40" s="111">
        <v>39</v>
      </c>
      <c r="Q40" s="368" t="s">
        <v>944</v>
      </c>
      <c r="R40" s="305" t="s">
        <v>975</v>
      </c>
      <c r="S40" s="308">
        <v>26</v>
      </c>
      <c r="T40" s="305">
        <v>2</v>
      </c>
      <c r="U40" s="368">
        <f t="shared" si="3"/>
        <v>72</v>
      </c>
      <c r="V40" s="129"/>
      <c r="W40" s="129"/>
      <c r="X40" s="129"/>
    </row>
    <row r="41" spans="1:24" ht="17" thickBot="1" x14ac:dyDescent="0.25">
      <c r="A41" s="129"/>
      <c r="B41" s="129"/>
      <c r="C41" s="129"/>
      <c r="D41" s="129"/>
      <c r="E41" s="129"/>
      <c r="F41" s="129"/>
      <c r="G41" s="129"/>
      <c r="H41" s="129"/>
      <c r="I41" s="111">
        <v>40</v>
      </c>
      <c r="J41" s="377" t="s">
        <v>933</v>
      </c>
      <c r="K41" s="178" t="s">
        <v>969</v>
      </c>
      <c r="L41" s="178" t="s">
        <v>89</v>
      </c>
      <c r="M41" s="178">
        <v>4</v>
      </c>
      <c r="N41" s="368">
        <f t="shared" si="2"/>
        <v>144</v>
      </c>
      <c r="O41" s="222"/>
      <c r="P41" s="111">
        <v>40</v>
      </c>
      <c r="Q41" s="368" t="s">
        <v>944</v>
      </c>
      <c r="R41" s="305" t="s">
        <v>959</v>
      </c>
      <c r="S41" s="308" t="s">
        <v>974</v>
      </c>
      <c r="T41" s="305">
        <v>3</v>
      </c>
      <c r="U41" s="368">
        <f t="shared" si="3"/>
        <v>108</v>
      </c>
      <c r="V41" s="129"/>
      <c r="W41" s="129"/>
      <c r="X41" s="129"/>
    </row>
    <row r="42" spans="1:24" ht="17" thickBot="1" x14ac:dyDescent="0.25">
      <c r="A42" s="129"/>
      <c r="B42" s="129"/>
      <c r="C42" s="129"/>
      <c r="D42" s="129"/>
      <c r="E42" s="129"/>
      <c r="F42" s="129"/>
      <c r="G42" s="129"/>
      <c r="H42" s="129"/>
      <c r="I42" s="111">
        <v>41</v>
      </c>
      <c r="J42" s="377" t="s">
        <v>933</v>
      </c>
      <c r="K42" s="178" t="s">
        <v>969</v>
      </c>
      <c r="L42" s="178" t="s">
        <v>742</v>
      </c>
      <c r="M42" s="178">
        <v>1</v>
      </c>
      <c r="N42" s="368">
        <f t="shared" si="2"/>
        <v>36</v>
      </c>
      <c r="O42" s="222"/>
      <c r="P42" s="111">
        <v>41</v>
      </c>
      <c r="Q42" s="368" t="s">
        <v>944</v>
      </c>
      <c r="R42" s="305" t="s">
        <v>973</v>
      </c>
      <c r="S42" s="308">
        <v>143</v>
      </c>
      <c r="T42" s="305">
        <v>4</v>
      </c>
      <c r="U42" s="368">
        <f t="shared" si="3"/>
        <v>144</v>
      </c>
      <c r="V42" s="129"/>
      <c r="W42" s="129"/>
      <c r="X42" s="129"/>
    </row>
    <row r="43" spans="1:24" ht="17" thickBot="1" x14ac:dyDescent="0.25">
      <c r="A43" s="129"/>
      <c r="B43" s="129"/>
      <c r="C43" s="129"/>
      <c r="D43" s="129"/>
      <c r="E43" s="129"/>
      <c r="F43" s="129"/>
      <c r="G43" s="129"/>
      <c r="H43" s="129"/>
      <c r="I43" s="111">
        <v>42</v>
      </c>
      <c r="J43" s="377" t="s">
        <v>933</v>
      </c>
      <c r="K43" s="178" t="s">
        <v>969</v>
      </c>
      <c r="L43" s="178" t="s">
        <v>77</v>
      </c>
      <c r="M43" s="178">
        <v>1</v>
      </c>
      <c r="N43" s="368">
        <f t="shared" si="2"/>
        <v>36</v>
      </c>
      <c r="O43" s="222"/>
      <c r="P43" s="111">
        <v>42</v>
      </c>
      <c r="Q43" s="368" t="s">
        <v>944</v>
      </c>
      <c r="R43" s="305" t="s">
        <v>960</v>
      </c>
      <c r="S43" s="308" t="s">
        <v>972</v>
      </c>
      <c r="T43" s="305">
        <v>4</v>
      </c>
      <c r="U43" s="368">
        <f t="shared" si="3"/>
        <v>144</v>
      </c>
      <c r="V43" s="129"/>
      <c r="W43" s="129"/>
      <c r="X43" s="129"/>
    </row>
    <row r="44" spans="1:24" ht="17" thickBot="1" x14ac:dyDescent="0.25">
      <c r="A44" s="129"/>
      <c r="B44" s="129"/>
      <c r="C44" s="129"/>
      <c r="D44" s="129"/>
      <c r="E44" s="129"/>
      <c r="F44" s="129"/>
      <c r="G44" s="129"/>
      <c r="H44" s="129"/>
      <c r="I44" s="111">
        <v>43</v>
      </c>
      <c r="J44" s="377" t="s">
        <v>933</v>
      </c>
      <c r="K44" s="178" t="s">
        <v>969</v>
      </c>
      <c r="L44" s="178" t="s">
        <v>971</v>
      </c>
      <c r="M44" s="178">
        <v>1</v>
      </c>
      <c r="N44" s="368">
        <f t="shared" si="2"/>
        <v>36</v>
      </c>
      <c r="O44" s="222"/>
      <c r="P44" s="111">
        <v>43</v>
      </c>
      <c r="Q44" s="368" t="s">
        <v>944</v>
      </c>
      <c r="R44" s="305" t="s">
        <v>960</v>
      </c>
      <c r="S44" s="308">
        <v>57</v>
      </c>
      <c r="T44" s="305">
        <v>2</v>
      </c>
      <c r="U44" s="368">
        <f t="shared" si="3"/>
        <v>72</v>
      </c>
      <c r="V44" s="129"/>
      <c r="W44" s="129"/>
      <c r="X44" s="129"/>
    </row>
    <row r="45" spans="1:24" ht="17" thickBot="1" x14ac:dyDescent="0.25">
      <c r="A45" s="129"/>
      <c r="B45" s="129"/>
      <c r="C45" s="129"/>
      <c r="D45" s="129"/>
      <c r="E45" s="129"/>
      <c r="F45" s="129"/>
      <c r="G45" s="129"/>
      <c r="H45" s="129"/>
      <c r="I45" s="111">
        <v>44</v>
      </c>
      <c r="J45" s="377" t="s">
        <v>933</v>
      </c>
      <c r="K45" s="178" t="s">
        <v>969</v>
      </c>
      <c r="L45" s="178">
        <v>28</v>
      </c>
      <c r="M45" s="178">
        <v>0</v>
      </c>
      <c r="N45" s="368">
        <f t="shared" si="2"/>
        <v>0</v>
      </c>
      <c r="O45" s="222"/>
      <c r="P45" s="111">
        <v>44</v>
      </c>
      <c r="Q45" s="368" t="s">
        <v>944</v>
      </c>
      <c r="R45" s="305" t="s">
        <v>960</v>
      </c>
      <c r="S45" s="308" t="s">
        <v>970</v>
      </c>
      <c r="T45" s="305">
        <v>3</v>
      </c>
      <c r="U45" s="368">
        <f t="shared" si="3"/>
        <v>108</v>
      </c>
      <c r="V45" s="129"/>
      <c r="W45" s="129"/>
      <c r="X45" s="129"/>
    </row>
    <row r="46" spans="1:24" ht="17" thickBot="1" x14ac:dyDescent="0.25">
      <c r="A46" s="129"/>
      <c r="B46" s="129"/>
      <c r="C46" s="129"/>
      <c r="D46" s="129"/>
      <c r="E46" s="129"/>
      <c r="F46" s="129"/>
      <c r="G46" s="129"/>
      <c r="H46" s="129"/>
      <c r="I46" s="111">
        <v>45</v>
      </c>
      <c r="J46" s="377" t="s">
        <v>933</v>
      </c>
      <c r="K46" s="178" t="s">
        <v>969</v>
      </c>
      <c r="L46" s="178" t="s">
        <v>968</v>
      </c>
      <c r="M46" s="178">
        <v>1</v>
      </c>
      <c r="N46" s="368">
        <f t="shared" si="2"/>
        <v>36</v>
      </c>
      <c r="O46" s="222"/>
      <c r="P46" s="111">
        <v>45</v>
      </c>
      <c r="Q46" s="368" t="s">
        <v>944</v>
      </c>
      <c r="R46" s="305" t="s">
        <v>960</v>
      </c>
      <c r="S46" s="308">
        <v>75</v>
      </c>
      <c r="T46" s="305">
        <v>2</v>
      </c>
      <c r="U46" s="368">
        <f t="shared" si="3"/>
        <v>72</v>
      </c>
      <c r="V46" s="129"/>
      <c r="W46" s="129"/>
      <c r="X46" s="129"/>
    </row>
    <row r="47" spans="1:24" ht="17" thickBot="1" x14ac:dyDescent="0.25">
      <c r="A47" s="129"/>
      <c r="B47" s="129"/>
      <c r="C47" s="129"/>
      <c r="D47" s="129"/>
      <c r="E47" s="129"/>
      <c r="F47" s="129"/>
      <c r="G47" s="129"/>
      <c r="H47" s="129"/>
      <c r="I47" s="111">
        <v>46</v>
      </c>
      <c r="J47" s="377" t="s">
        <v>933</v>
      </c>
      <c r="K47" s="178" t="s">
        <v>903</v>
      </c>
      <c r="L47" s="178" t="s">
        <v>967</v>
      </c>
      <c r="M47" s="178">
        <v>1</v>
      </c>
      <c r="N47" s="368">
        <f t="shared" si="2"/>
        <v>36</v>
      </c>
      <c r="O47" s="222"/>
      <c r="P47" s="111">
        <v>46</v>
      </c>
      <c r="Q47" s="368" t="s">
        <v>944</v>
      </c>
      <c r="R47" s="305" t="s">
        <v>965</v>
      </c>
      <c r="S47" s="308">
        <v>4</v>
      </c>
      <c r="T47" s="305">
        <v>2</v>
      </c>
      <c r="U47" s="368">
        <f t="shared" si="3"/>
        <v>72</v>
      </c>
      <c r="V47" s="129"/>
      <c r="W47" s="129"/>
      <c r="X47" s="129"/>
    </row>
    <row r="48" spans="1:24" ht="17" thickBot="1" x14ac:dyDescent="0.25">
      <c r="A48" s="129"/>
      <c r="B48" s="129"/>
      <c r="C48" s="129"/>
      <c r="D48" s="129"/>
      <c r="E48" s="129"/>
      <c r="F48" s="129"/>
      <c r="G48" s="129"/>
      <c r="H48" s="129"/>
      <c r="I48" s="111">
        <v>47</v>
      </c>
      <c r="J48" s="377" t="s">
        <v>933</v>
      </c>
      <c r="K48" s="178" t="s">
        <v>903</v>
      </c>
      <c r="L48" s="178" t="s">
        <v>966</v>
      </c>
      <c r="M48" s="178">
        <v>1</v>
      </c>
      <c r="N48" s="368">
        <f t="shared" si="2"/>
        <v>36</v>
      </c>
      <c r="O48" s="222"/>
      <c r="P48" s="111">
        <v>47</v>
      </c>
      <c r="Q48" s="368" t="s">
        <v>944</v>
      </c>
      <c r="R48" s="305" t="s">
        <v>965</v>
      </c>
      <c r="S48" s="308">
        <v>5</v>
      </c>
      <c r="T48" s="305">
        <v>2</v>
      </c>
      <c r="U48" s="368">
        <f t="shared" si="3"/>
        <v>72</v>
      </c>
      <c r="V48" s="129"/>
      <c r="W48" s="129"/>
      <c r="X48" s="129"/>
    </row>
    <row r="49" spans="1:24" ht="17" thickBot="1" x14ac:dyDescent="0.25">
      <c r="A49" s="129"/>
      <c r="B49" s="129"/>
      <c r="C49" s="129"/>
      <c r="D49" s="129"/>
      <c r="E49" s="129"/>
      <c r="F49" s="129"/>
      <c r="G49" s="129"/>
      <c r="H49" s="129"/>
      <c r="I49" s="111">
        <v>48</v>
      </c>
      <c r="J49" s="377" t="s">
        <v>933</v>
      </c>
      <c r="K49" s="178" t="s">
        <v>903</v>
      </c>
      <c r="L49" s="178">
        <v>66</v>
      </c>
      <c r="M49" s="178">
        <v>3</v>
      </c>
      <c r="N49" s="368">
        <f t="shared" si="2"/>
        <v>108</v>
      </c>
      <c r="O49" s="222"/>
      <c r="P49" s="111">
        <v>48</v>
      </c>
      <c r="Q49" s="368" t="s">
        <v>944</v>
      </c>
      <c r="R49" s="305" t="s">
        <v>964</v>
      </c>
      <c r="S49" s="308">
        <v>3</v>
      </c>
      <c r="T49" s="305">
        <v>3</v>
      </c>
      <c r="U49" s="368">
        <f t="shared" si="3"/>
        <v>108</v>
      </c>
      <c r="V49" s="129"/>
      <c r="W49" s="129"/>
      <c r="X49" s="129"/>
    </row>
    <row r="50" spans="1:24" ht="17" thickBot="1" x14ac:dyDescent="0.25">
      <c r="A50" s="129"/>
      <c r="B50" s="129"/>
      <c r="C50" s="129"/>
      <c r="D50" s="129"/>
      <c r="E50" s="129"/>
      <c r="F50" s="129"/>
      <c r="G50" s="129"/>
      <c r="H50" s="129"/>
      <c r="I50" s="111">
        <v>49</v>
      </c>
      <c r="J50" s="377" t="s">
        <v>933</v>
      </c>
      <c r="K50" s="178" t="s">
        <v>903</v>
      </c>
      <c r="L50" s="178">
        <v>96</v>
      </c>
      <c r="M50" s="178">
        <v>1</v>
      </c>
      <c r="N50" s="368">
        <f t="shared" si="2"/>
        <v>36</v>
      </c>
      <c r="O50" s="222"/>
      <c r="P50" s="111">
        <v>49</v>
      </c>
      <c r="Q50" s="368" t="s">
        <v>944</v>
      </c>
      <c r="R50" s="305" t="s">
        <v>962</v>
      </c>
      <c r="S50" s="308">
        <v>13</v>
      </c>
      <c r="T50" s="305">
        <v>1</v>
      </c>
      <c r="U50" s="368">
        <f t="shared" si="3"/>
        <v>36</v>
      </c>
      <c r="V50" s="129"/>
      <c r="W50" s="129"/>
      <c r="X50" s="129"/>
    </row>
    <row r="51" spans="1:24" ht="21" customHeight="1" thickBot="1" x14ac:dyDescent="0.25">
      <c r="A51" s="129"/>
      <c r="B51" s="129"/>
      <c r="C51" s="129"/>
      <c r="D51" s="129"/>
      <c r="E51" s="129"/>
      <c r="F51" s="129"/>
      <c r="G51" s="129"/>
      <c r="H51" s="129"/>
      <c r="I51" s="111">
        <v>50</v>
      </c>
      <c r="J51" s="377" t="s">
        <v>933</v>
      </c>
      <c r="K51" s="178" t="s">
        <v>957</v>
      </c>
      <c r="L51" s="178" t="s">
        <v>963</v>
      </c>
      <c r="M51" s="178">
        <v>1</v>
      </c>
      <c r="N51" s="368">
        <f t="shared" si="2"/>
        <v>36</v>
      </c>
      <c r="O51" s="222"/>
      <c r="P51" s="111">
        <v>50</v>
      </c>
      <c r="Q51" s="368" t="s">
        <v>944</v>
      </c>
      <c r="R51" s="305" t="s">
        <v>961</v>
      </c>
      <c r="S51" s="308">
        <v>5</v>
      </c>
      <c r="T51" s="305">
        <v>2</v>
      </c>
      <c r="U51" s="368">
        <f t="shared" si="3"/>
        <v>72</v>
      </c>
      <c r="V51" s="129"/>
      <c r="W51" s="129"/>
      <c r="X51" s="129"/>
    </row>
    <row r="52" spans="1:24" ht="17" thickBot="1" x14ac:dyDescent="0.25">
      <c r="A52" s="129"/>
      <c r="B52" s="129"/>
      <c r="C52" s="129"/>
      <c r="D52" s="129"/>
      <c r="E52" s="129"/>
      <c r="F52" s="129"/>
      <c r="G52" s="129"/>
      <c r="H52" s="129"/>
      <c r="I52" s="111">
        <v>51</v>
      </c>
      <c r="J52" s="377" t="s">
        <v>933</v>
      </c>
      <c r="K52" s="178" t="s">
        <v>957</v>
      </c>
      <c r="L52" s="178">
        <v>21</v>
      </c>
      <c r="M52" s="178">
        <v>2</v>
      </c>
      <c r="N52" s="368">
        <f t="shared" si="2"/>
        <v>72</v>
      </c>
      <c r="O52" s="222"/>
      <c r="P52" s="111">
        <v>51</v>
      </c>
      <c r="Q52" s="368" t="s">
        <v>944</v>
      </c>
      <c r="R52" s="378" t="s">
        <v>959</v>
      </c>
      <c r="S52" s="308" t="s">
        <v>149</v>
      </c>
      <c r="T52" s="111">
        <v>5</v>
      </c>
      <c r="U52" s="367">
        <f t="shared" si="3"/>
        <v>180</v>
      </c>
      <c r="V52" s="129"/>
      <c r="W52" s="129"/>
      <c r="X52" s="129"/>
    </row>
    <row r="53" spans="1:24" ht="17" thickBot="1" x14ac:dyDescent="0.25">
      <c r="A53" s="129"/>
      <c r="B53" s="129"/>
      <c r="C53" s="129"/>
      <c r="D53" s="129"/>
      <c r="E53" s="129"/>
      <c r="F53" s="129"/>
      <c r="G53" s="129"/>
      <c r="H53" s="129"/>
      <c r="I53" s="111">
        <v>52</v>
      </c>
      <c r="J53" s="377" t="s">
        <v>933</v>
      </c>
      <c r="K53" s="178" t="s">
        <v>957</v>
      </c>
      <c r="L53" s="178">
        <v>23</v>
      </c>
      <c r="M53" s="178">
        <v>1</v>
      </c>
      <c r="N53" s="368">
        <f t="shared" si="2"/>
        <v>36</v>
      </c>
      <c r="O53" s="222"/>
      <c r="P53" s="111">
        <v>52</v>
      </c>
      <c r="Q53" s="368" t="s">
        <v>944</v>
      </c>
      <c r="R53" s="378" t="s">
        <v>960</v>
      </c>
      <c r="S53" s="308" t="s">
        <v>838</v>
      </c>
      <c r="T53" s="111">
        <v>1</v>
      </c>
      <c r="U53" s="367">
        <f t="shared" si="3"/>
        <v>36</v>
      </c>
      <c r="V53" s="129"/>
      <c r="W53" s="129"/>
      <c r="X53" s="129"/>
    </row>
    <row r="54" spans="1:24" ht="17" thickBot="1" x14ac:dyDescent="0.25">
      <c r="A54" s="129"/>
      <c r="B54" s="129"/>
      <c r="C54" s="129"/>
      <c r="D54" s="129"/>
      <c r="E54" s="129"/>
      <c r="F54" s="129"/>
      <c r="G54" s="129"/>
      <c r="H54" s="129"/>
      <c r="I54" s="111">
        <v>53</v>
      </c>
      <c r="J54" s="377" t="s">
        <v>933</v>
      </c>
      <c r="K54" s="178" t="s">
        <v>957</v>
      </c>
      <c r="L54" s="178">
        <v>28</v>
      </c>
      <c r="M54" s="178">
        <v>1</v>
      </c>
      <c r="N54" s="368">
        <f t="shared" si="2"/>
        <v>36</v>
      </c>
      <c r="O54" s="222"/>
      <c r="P54" s="111">
        <v>53</v>
      </c>
      <c r="Q54" s="368" t="s">
        <v>944</v>
      </c>
      <c r="R54" s="378" t="s">
        <v>959</v>
      </c>
      <c r="S54" s="308" t="s">
        <v>958</v>
      </c>
      <c r="T54" s="305">
        <v>2</v>
      </c>
      <c r="U54" s="308">
        <f t="shared" si="3"/>
        <v>72</v>
      </c>
      <c r="V54" s="129"/>
      <c r="W54" s="129"/>
      <c r="X54" s="129"/>
    </row>
    <row r="55" spans="1:24" ht="17" thickBot="1" x14ac:dyDescent="0.25">
      <c r="A55" s="129"/>
      <c r="B55" s="129"/>
      <c r="C55" s="129"/>
      <c r="D55" s="129"/>
      <c r="E55" s="129"/>
      <c r="F55" s="129"/>
      <c r="G55" s="129"/>
      <c r="H55" s="129"/>
      <c r="I55" s="111">
        <v>54</v>
      </c>
      <c r="J55" s="377" t="s">
        <v>933</v>
      </c>
      <c r="K55" s="178" t="s">
        <v>957</v>
      </c>
      <c r="L55" s="178">
        <v>36</v>
      </c>
      <c r="M55" s="178">
        <v>3</v>
      </c>
      <c r="N55" s="368">
        <f t="shared" si="2"/>
        <v>108</v>
      </c>
      <c r="O55" s="222"/>
      <c r="P55" s="111">
        <v>54</v>
      </c>
      <c r="Q55" s="368" t="s">
        <v>944</v>
      </c>
      <c r="R55" s="305" t="s">
        <v>947</v>
      </c>
      <c r="S55" s="308" t="s">
        <v>955</v>
      </c>
      <c r="T55" s="305">
        <v>2</v>
      </c>
      <c r="U55" s="368">
        <f t="shared" si="3"/>
        <v>72</v>
      </c>
      <c r="V55" s="129"/>
      <c r="W55" s="129"/>
      <c r="X55" s="129"/>
    </row>
    <row r="56" spans="1:24" ht="17" thickBot="1" x14ac:dyDescent="0.25">
      <c r="A56" s="129"/>
      <c r="B56" s="129"/>
      <c r="C56" s="129"/>
      <c r="D56" s="129"/>
      <c r="E56" s="129"/>
      <c r="F56" s="129"/>
      <c r="G56" s="129"/>
      <c r="H56" s="129"/>
      <c r="I56" s="111">
        <v>55</v>
      </c>
      <c r="J56" s="377" t="s">
        <v>933</v>
      </c>
      <c r="K56" s="178" t="s">
        <v>957</v>
      </c>
      <c r="L56" s="178" t="s">
        <v>956</v>
      </c>
      <c r="M56" s="178">
        <v>3</v>
      </c>
      <c r="N56" s="368">
        <f t="shared" si="2"/>
        <v>108</v>
      </c>
      <c r="O56" s="222"/>
      <c r="P56" s="111">
        <v>55</v>
      </c>
      <c r="Q56" s="368" t="s">
        <v>944</v>
      </c>
      <c r="R56" s="305" t="s">
        <v>949</v>
      </c>
      <c r="S56" s="308" t="s">
        <v>953</v>
      </c>
      <c r="T56" s="305">
        <v>2</v>
      </c>
      <c r="U56" s="368">
        <f t="shared" si="3"/>
        <v>72</v>
      </c>
      <c r="V56" s="129"/>
      <c r="W56" s="129"/>
      <c r="X56" s="129"/>
    </row>
    <row r="57" spans="1:24" ht="17" thickBot="1" x14ac:dyDescent="0.25">
      <c r="A57" s="129"/>
      <c r="B57" s="129"/>
      <c r="C57" s="129"/>
      <c r="D57" s="129"/>
      <c r="E57" s="129"/>
      <c r="F57" s="129"/>
      <c r="G57" s="129"/>
      <c r="H57" s="129"/>
      <c r="I57" s="111">
        <v>56</v>
      </c>
      <c r="J57" s="377" t="s">
        <v>933</v>
      </c>
      <c r="K57" s="178" t="s">
        <v>954</v>
      </c>
      <c r="L57" s="178">
        <v>6</v>
      </c>
      <c r="M57" s="178">
        <v>1</v>
      </c>
      <c r="N57" s="368">
        <f t="shared" si="2"/>
        <v>36</v>
      </c>
      <c r="O57" s="222"/>
      <c r="P57" s="111">
        <v>56</v>
      </c>
      <c r="Q57" s="368" t="s">
        <v>944</v>
      </c>
      <c r="R57" s="305" t="s">
        <v>949</v>
      </c>
      <c r="S57" s="308" t="s">
        <v>951</v>
      </c>
      <c r="T57" s="305">
        <v>1</v>
      </c>
      <c r="U57" s="368">
        <f t="shared" si="3"/>
        <v>36</v>
      </c>
      <c r="V57" s="129"/>
      <c r="W57" s="129"/>
      <c r="X57" s="129"/>
    </row>
    <row r="58" spans="1:24" ht="17" thickBot="1" x14ac:dyDescent="0.25">
      <c r="A58" s="129"/>
      <c r="B58" s="129"/>
      <c r="C58" s="129"/>
      <c r="D58" s="129"/>
      <c r="E58" s="129"/>
      <c r="F58" s="129"/>
      <c r="G58" s="129"/>
      <c r="H58" s="129"/>
      <c r="I58" s="111">
        <v>57</v>
      </c>
      <c r="J58" s="377" t="s">
        <v>933</v>
      </c>
      <c r="K58" s="178" t="s">
        <v>952</v>
      </c>
      <c r="L58" s="178" t="s">
        <v>311</v>
      </c>
      <c r="M58" s="178">
        <v>1</v>
      </c>
      <c r="N58" s="368">
        <f t="shared" si="2"/>
        <v>36</v>
      </c>
      <c r="O58" s="222"/>
      <c r="P58" s="111">
        <v>57</v>
      </c>
      <c r="Q58" s="368" t="s">
        <v>944</v>
      </c>
      <c r="R58" s="305" t="s">
        <v>947</v>
      </c>
      <c r="S58" s="308" t="s">
        <v>63</v>
      </c>
      <c r="T58" s="305">
        <v>1</v>
      </c>
      <c r="U58" s="368">
        <f t="shared" si="3"/>
        <v>36</v>
      </c>
      <c r="V58" s="129"/>
      <c r="W58" s="129"/>
      <c r="X58" s="129"/>
    </row>
    <row r="59" spans="1:24" ht="17" thickBot="1" x14ac:dyDescent="0.25">
      <c r="A59" s="129"/>
      <c r="B59" s="129"/>
      <c r="C59" s="129"/>
      <c r="D59" s="129"/>
      <c r="E59" s="129"/>
      <c r="F59" s="129"/>
      <c r="G59" s="129"/>
      <c r="H59" s="129"/>
      <c r="I59" s="111">
        <v>58</v>
      </c>
      <c r="J59" s="377" t="s">
        <v>933</v>
      </c>
      <c r="K59" s="178" t="s">
        <v>950</v>
      </c>
      <c r="L59" s="178">
        <v>9</v>
      </c>
      <c r="M59" s="178">
        <v>1</v>
      </c>
      <c r="N59" s="368">
        <f t="shared" si="2"/>
        <v>36</v>
      </c>
      <c r="O59" s="222"/>
      <c r="P59" s="111">
        <v>58</v>
      </c>
      <c r="Q59" s="368" t="s">
        <v>944</v>
      </c>
      <c r="R59" s="305" t="s">
        <v>947</v>
      </c>
      <c r="S59" s="308" t="s">
        <v>89</v>
      </c>
      <c r="T59" s="305">
        <v>2</v>
      </c>
      <c r="U59" s="368">
        <f t="shared" si="3"/>
        <v>72</v>
      </c>
      <c r="V59" s="129"/>
      <c r="W59" s="129"/>
      <c r="X59" s="129"/>
    </row>
    <row r="60" spans="1:24" ht="17" thickBot="1" x14ac:dyDescent="0.25">
      <c r="A60" s="129"/>
      <c r="B60" s="129"/>
      <c r="C60" s="129"/>
      <c r="D60" s="129"/>
      <c r="E60" s="129"/>
      <c r="F60" s="129"/>
      <c r="G60" s="129"/>
      <c r="H60" s="129"/>
      <c r="I60" s="111">
        <v>59</v>
      </c>
      <c r="J60" s="377" t="s">
        <v>933</v>
      </c>
      <c r="K60" s="178" t="s">
        <v>942</v>
      </c>
      <c r="L60" s="178">
        <v>39</v>
      </c>
      <c r="M60" s="178">
        <v>1</v>
      </c>
      <c r="N60" s="368">
        <f t="shared" si="2"/>
        <v>36</v>
      </c>
      <c r="O60" s="222"/>
      <c r="P60" s="111">
        <v>59</v>
      </c>
      <c r="Q60" s="368" t="s">
        <v>944</v>
      </c>
      <c r="R60" s="305" t="s">
        <v>949</v>
      </c>
      <c r="S60" s="308" t="s">
        <v>770</v>
      </c>
      <c r="T60" s="305">
        <v>2</v>
      </c>
      <c r="U60" s="368">
        <f t="shared" si="3"/>
        <v>72</v>
      </c>
      <c r="V60" s="129"/>
      <c r="W60" s="129"/>
      <c r="X60" s="129"/>
    </row>
    <row r="61" spans="1:24" ht="17" thickBot="1" x14ac:dyDescent="0.25">
      <c r="A61" s="129"/>
      <c r="B61" s="129"/>
      <c r="C61" s="129"/>
      <c r="D61" s="129"/>
      <c r="E61" s="129"/>
      <c r="F61" s="129"/>
      <c r="G61" s="129"/>
      <c r="H61" s="129"/>
      <c r="I61" s="111">
        <v>60</v>
      </c>
      <c r="J61" s="377" t="s">
        <v>933</v>
      </c>
      <c r="K61" s="152" t="s">
        <v>942</v>
      </c>
      <c r="L61" s="308" t="s">
        <v>948</v>
      </c>
      <c r="M61" s="305">
        <v>1</v>
      </c>
      <c r="N61" s="368">
        <f t="shared" si="2"/>
        <v>36</v>
      </c>
      <c r="O61" s="222"/>
      <c r="P61" s="111">
        <v>60</v>
      </c>
      <c r="Q61" s="368" t="s">
        <v>944</v>
      </c>
      <c r="R61" s="305" t="s">
        <v>947</v>
      </c>
      <c r="S61" s="308" t="s">
        <v>946</v>
      </c>
      <c r="T61" s="305">
        <v>2</v>
      </c>
      <c r="U61" s="368">
        <f t="shared" si="3"/>
        <v>72</v>
      </c>
      <c r="V61" s="129"/>
      <c r="W61" s="129"/>
      <c r="X61" s="129"/>
    </row>
    <row r="62" spans="1:24" ht="16" thickBot="1" x14ac:dyDescent="0.25">
      <c r="A62" s="129"/>
      <c r="B62" s="129"/>
      <c r="C62" s="129"/>
      <c r="D62" s="129"/>
      <c r="E62" s="129"/>
      <c r="F62" s="129"/>
      <c r="G62" s="129"/>
      <c r="H62" s="129"/>
      <c r="I62" s="111">
        <v>61</v>
      </c>
      <c r="J62" s="377" t="s">
        <v>933</v>
      </c>
      <c r="K62" s="178" t="s">
        <v>942</v>
      </c>
      <c r="L62" s="179" t="s">
        <v>766</v>
      </c>
      <c r="M62" s="178">
        <v>1</v>
      </c>
      <c r="N62" s="368">
        <f t="shared" si="2"/>
        <v>36</v>
      </c>
      <c r="O62" s="222"/>
      <c r="P62" s="111">
        <v>61</v>
      </c>
      <c r="Q62" s="368" t="s">
        <v>944</v>
      </c>
      <c r="R62" s="152" t="s">
        <v>942</v>
      </c>
      <c r="S62" s="308">
        <v>50</v>
      </c>
      <c r="T62" s="305">
        <v>5</v>
      </c>
      <c r="U62" s="368">
        <f t="shared" si="3"/>
        <v>180</v>
      </c>
      <c r="V62" s="129"/>
      <c r="W62" s="129"/>
      <c r="X62" s="129"/>
    </row>
    <row r="63" spans="1:24" ht="16" thickBot="1" x14ac:dyDescent="0.25">
      <c r="A63" s="129"/>
      <c r="B63" s="129"/>
      <c r="C63" s="129"/>
      <c r="D63" s="129"/>
      <c r="E63" s="129"/>
      <c r="F63" s="129"/>
      <c r="G63" s="129"/>
      <c r="H63" s="129"/>
      <c r="I63" s="111">
        <v>62</v>
      </c>
      <c r="J63" s="377" t="s">
        <v>933</v>
      </c>
      <c r="K63" s="178" t="s">
        <v>942</v>
      </c>
      <c r="L63" s="178" t="s">
        <v>945</v>
      </c>
      <c r="M63" s="178">
        <v>1</v>
      </c>
      <c r="N63" s="368">
        <f t="shared" si="2"/>
        <v>36</v>
      </c>
      <c r="O63" s="222"/>
      <c r="P63" s="111">
        <v>62</v>
      </c>
      <c r="Q63" s="368" t="s">
        <v>944</v>
      </c>
      <c r="R63" s="152" t="s">
        <v>942</v>
      </c>
      <c r="S63" s="308">
        <v>52</v>
      </c>
      <c r="T63" s="305">
        <v>3</v>
      </c>
      <c r="U63" s="368">
        <f t="shared" si="3"/>
        <v>108</v>
      </c>
      <c r="V63" s="129"/>
      <c r="W63" s="129"/>
      <c r="X63" s="129"/>
    </row>
    <row r="64" spans="1:24" ht="16" thickBot="1" x14ac:dyDescent="0.25">
      <c r="A64" s="129"/>
      <c r="B64" s="129"/>
      <c r="C64" s="129"/>
      <c r="D64" s="129"/>
      <c r="E64" s="129"/>
      <c r="F64" s="129"/>
      <c r="G64" s="129"/>
      <c r="H64" s="129"/>
      <c r="I64" s="111">
        <v>63</v>
      </c>
      <c r="J64" s="377" t="s">
        <v>933</v>
      </c>
      <c r="K64" s="178" t="s">
        <v>942</v>
      </c>
      <c r="L64" s="178" t="s">
        <v>943</v>
      </c>
      <c r="M64" s="178">
        <v>1</v>
      </c>
      <c r="N64" s="368">
        <f t="shared" ref="N64:N78" si="4">M64*36</f>
        <v>36</v>
      </c>
      <c r="O64" s="222"/>
      <c r="P64" s="112"/>
      <c r="Q64" s="111"/>
      <c r="R64" s="111"/>
      <c r="S64" s="111"/>
      <c r="T64" s="379">
        <f>SUM(T2:T63)</f>
        <v>155</v>
      </c>
      <c r="U64" s="379">
        <f>SUM(U2:U63)</f>
        <v>5580</v>
      </c>
      <c r="V64" s="129"/>
      <c r="W64" s="129"/>
      <c r="X64" s="129"/>
    </row>
    <row r="65" spans="1:24" ht="16" thickBot="1" x14ac:dyDescent="0.25">
      <c r="A65" s="129"/>
      <c r="B65" s="129"/>
      <c r="C65" s="129"/>
      <c r="D65" s="129"/>
      <c r="E65" s="129"/>
      <c r="F65" s="129"/>
      <c r="G65" s="129"/>
      <c r="H65" s="129"/>
      <c r="I65" s="111">
        <v>64</v>
      </c>
      <c r="J65" s="377" t="s">
        <v>933</v>
      </c>
      <c r="K65" s="178" t="s">
        <v>942</v>
      </c>
      <c r="L65" s="178">
        <v>73</v>
      </c>
      <c r="M65" s="178">
        <v>2</v>
      </c>
      <c r="N65" s="368">
        <f t="shared" si="4"/>
        <v>72</v>
      </c>
      <c r="O65" s="222"/>
      <c r="P65" s="380"/>
      <c r="Q65" s="380"/>
      <c r="R65" s="380"/>
      <c r="S65" s="380"/>
      <c r="T65" s="381"/>
      <c r="U65" s="380"/>
      <c r="V65" s="129"/>
      <c r="W65" s="129"/>
      <c r="X65" s="129"/>
    </row>
    <row r="66" spans="1:24" ht="16" thickBot="1" x14ac:dyDescent="0.25">
      <c r="A66" s="129"/>
      <c r="B66" s="129"/>
      <c r="C66" s="129"/>
      <c r="D66" s="129"/>
      <c r="E66" s="129"/>
      <c r="F66" s="129"/>
      <c r="G66" s="129"/>
      <c r="H66" s="129"/>
      <c r="I66" s="111">
        <v>65</v>
      </c>
      <c r="J66" s="377" t="s">
        <v>933</v>
      </c>
      <c r="K66" s="178" t="s">
        <v>941</v>
      </c>
      <c r="L66" s="178">
        <v>12</v>
      </c>
      <c r="M66" s="178">
        <v>1</v>
      </c>
      <c r="N66" s="368">
        <f t="shared" si="4"/>
        <v>36</v>
      </c>
      <c r="O66" s="222"/>
      <c r="P66" s="109" t="s">
        <v>42</v>
      </c>
      <c r="Q66" s="109" t="s">
        <v>41</v>
      </c>
      <c r="R66" s="109" t="s">
        <v>40</v>
      </c>
      <c r="S66" s="109" t="s">
        <v>39</v>
      </c>
      <c r="T66" s="109" t="s">
        <v>23</v>
      </c>
      <c r="U66" s="109" t="s">
        <v>38</v>
      </c>
      <c r="V66" s="129"/>
      <c r="W66" s="129"/>
      <c r="X66" s="129"/>
    </row>
    <row r="67" spans="1:24" ht="16" thickBot="1" x14ac:dyDescent="0.25">
      <c r="A67" s="129"/>
      <c r="B67" s="129"/>
      <c r="C67" s="129"/>
      <c r="D67" s="129"/>
      <c r="E67" s="129"/>
      <c r="F67" s="129"/>
      <c r="G67" s="129"/>
      <c r="H67" s="129"/>
      <c r="I67" s="111">
        <v>66</v>
      </c>
      <c r="J67" s="377" t="s">
        <v>933</v>
      </c>
      <c r="K67" s="178" t="s">
        <v>941</v>
      </c>
      <c r="L67" s="178">
        <v>20</v>
      </c>
      <c r="M67" s="178">
        <v>3</v>
      </c>
      <c r="N67" s="368">
        <f t="shared" si="4"/>
        <v>108</v>
      </c>
      <c r="O67" s="222"/>
      <c r="P67" s="111">
        <v>1</v>
      </c>
      <c r="Q67" s="368" t="s">
        <v>889</v>
      </c>
      <c r="R67" s="382" t="s">
        <v>939</v>
      </c>
      <c r="S67" s="383">
        <v>6</v>
      </c>
      <c r="T67" s="383">
        <v>1</v>
      </c>
      <c r="U67" s="111">
        <f t="shared" ref="U67:U91" si="5">T67*36</f>
        <v>36</v>
      </c>
      <c r="V67" s="129"/>
      <c r="W67" s="129"/>
      <c r="X67" s="129"/>
    </row>
    <row r="68" spans="1:24" ht="16" thickBot="1" x14ac:dyDescent="0.25">
      <c r="A68" s="129"/>
      <c r="B68" s="129"/>
      <c r="C68" s="129"/>
      <c r="D68" s="129"/>
      <c r="E68" s="129"/>
      <c r="F68" s="129"/>
      <c r="G68" s="129"/>
      <c r="H68" s="129"/>
      <c r="I68" s="111">
        <v>67</v>
      </c>
      <c r="J68" s="377" t="s">
        <v>933</v>
      </c>
      <c r="K68" s="178" t="s">
        <v>890</v>
      </c>
      <c r="L68" s="178">
        <v>16</v>
      </c>
      <c r="M68" s="178">
        <v>1</v>
      </c>
      <c r="N68" s="368">
        <f t="shared" si="4"/>
        <v>36</v>
      </c>
      <c r="O68" s="222"/>
      <c r="P68" s="111">
        <v>2</v>
      </c>
      <c r="Q68" s="368" t="s">
        <v>889</v>
      </c>
      <c r="R68" s="382" t="s">
        <v>1078</v>
      </c>
      <c r="S68" s="383">
        <v>14</v>
      </c>
      <c r="T68" s="383">
        <v>3</v>
      </c>
      <c r="U68" s="111">
        <f t="shared" si="5"/>
        <v>108</v>
      </c>
      <c r="V68" s="129"/>
      <c r="W68" s="129"/>
      <c r="X68" s="129"/>
    </row>
    <row r="69" spans="1:24" ht="16" thickBot="1" x14ac:dyDescent="0.25">
      <c r="A69" s="129"/>
      <c r="B69" s="129"/>
      <c r="C69" s="129"/>
      <c r="D69" s="129"/>
      <c r="E69" s="129"/>
      <c r="F69" s="129"/>
      <c r="G69" s="129"/>
      <c r="H69" s="129"/>
      <c r="I69" s="111">
        <v>68</v>
      </c>
      <c r="J69" s="377" t="s">
        <v>933</v>
      </c>
      <c r="K69" s="178" t="s">
        <v>890</v>
      </c>
      <c r="L69" s="178">
        <v>22</v>
      </c>
      <c r="M69" s="178">
        <v>0</v>
      </c>
      <c r="N69" s="368">
        <f t="shared" si="4"/>
        <v>0</v>
      </c>
      <c r="O69" s="222"/>
      <c r="P69" s="111">
        <v>3</v>
      </c>
      <c r="Q69" s="368" t="s">
        <v>889</v>
      </c>
      <c r="R69" s="382" t="s">
        <v>939</v>
      </c>
      <c r="S69" s="383">
        <v>7</v>
      </c>
      <c r="T69" s="383">
        <v>3</v>
      </c>
      <c r="U69" s="111">
        <f t="shared" si="5"/>
        <v>108</v>
      </c>
      <c r="V69" s="129"/>
      <c r="W69" s="129"/>
      <c r="X69" s="129"/>
    </row>
    <row r="70" spans="1:24" ht="16" thickBot="1" x14ac:dyDescent="0.25">
      <c r="A70" s="129"/>
      <c r="B70" s="129"/>
      <c r="C70" s="129"/>
      <c r="D70" s="129"/>
      <c r="E70" s="129"/>
      <c r="F70" s="129"/>
      <c r="G70" s="129"/>
      <c r="H70" s="129"/>
      <c r="I70" s="111">
        <v>69</v>
      </c>
      <c r="J70" s="377" t="s">
        <v>933</v>
      </c>
      <c r="K70" s="178" t="s">
        <v>890</v>
      </c>
      <c r="L70" s="178">
        <v>24</v>
      </c>
      <c r="M70" s="178">
        <v>2</v>
      </c>
      <c r="N70" s="368">
        <f t="shared" si="4"/>
        <v>72</v>
      </c>
      <c r="O70" s="222"/>
      <c r="P70" s="111">
        <v>4</v>
      </c>
      <c r="Q70" s="368" t="s">
        <v>889</v>
      </c>
      <c r="R70" s="382" t="s">
        <v>939</v>
      </c>
      <c r="S70" s="383">
        <v>9</v>
      </c>
      <c r="T70" s="383">
        <v>2</v>
      </c>
      <c r="U70" s="111">
        <f t="shared" si="5"/>
        <v>72</v>
      </c>
      <c r="V70" s="129"/>
      <c r="W70" s="129"/>
      <c r="X70" s="129"/>
    </row>
    <row r="71" spans="1:24" ht="16" thickBot="1" x14ac:dyDescent="0.25">
      <c r="A71" s="129"/>
      <c r="B71" s="129"/>
      <c r="C71" s="129"/>
      <c r="D71" s="129"/>
      <c r="E71" s="129"/>
      <c r="F71" s="129"/>
      <c r="G71" s="129"/>
      <c r="H71" s="129"/>
      <c r="I71" s="111">
        <v>70</v>
      </c>
      <c r="J71" s="377" t="s">
        <v>933</v>
      </c>
      <c r="K71" s="178" t="s">
        <v>890</v>
      </c>
      <c r="L71" s="178">
        <v>36</v>
      </c>
      <c r="M71" s="178">
        <v>6</v>
      </c>
      <c r="N71" s="368">
        <f t="shared" si="4"/>
        <v>216</v>
      </c>
      <c r="O71" s="222"/>
      <c r="P71" s="111">
        <v>5</v>
      </c>
      <c r="Q71" s="368" t="s">
        <v>889</v>
      </c>
      <c r="R71" s="382" t="s">
        <v>939</v>
      </c>
      <c r="S71" s="383">
        <v>12</v>
      </c>
      <c r="T71" s="383">
        <v>1</v>
      </c>
      <c r="U71" s="111">
        <f t="shared" si="5"/>
        <v>36</v>
      </c>
      <c r="V71" s="129"/>
      <c r="W71" s="129"/>
      <c r="X71" s="129"/>
    </row>
    <row r="72" spans="1:24" ht="16" thickBot="1" x14ac:dyDescent="0.25">
      <c r="A72" s="129"/>
      <c r="B72" s="129"/>
      <c r="C72" s="129"/>
      <c r="D72" s="129"/>
      <c r="E72" s="129"/>
      <c r="F72" s="129"/>
      <c r="G72" s="129"/>
      <c r="H72" s="129"/>
      <c r="I72" s="111">
        <v>71</v>
      </c>
      <c r="J72" s="377" t="s">
        <v>933</v>
      </c>
      <c r="K72" s="178" t="s">
        <v>890</v>
      </c>
      <c r="L72" s="178">
        <v>38</v>
      </c>
      <c r="M72" s="178">
        <v>3</v>
      </c>
      <c r="N72" s="368">
        <f t="shared" si="4"/>
        <v>108</v>
      </c>
      <c r="O72" s="222"/>
      <c r="P72" s="111">
        <v>6</v>
      </c>
      <c r="Q72" s="368" t="s">
        <v>889</v>
      </c>
      <c r="R72" s="382" t="s">
        <v>934</v>
      </c>
      <c r="S72" s="383" t="s">
        <v>288</v>
      </c>
      <c r="T72" s="383">
        <v>2</v>
      </c>
      <c r="U72" s="111">
        <f t="shared" si="5"/>
        <v>72</v>
      </c>
      <c r="V72" s="129"/>
      <c r="W72" s="129"/>
      <c r="X72" s="129"/>
    </row>
    <row r="73" spans="1:24" ht="16" thickBot="1" x14ac:dyDescent="0.25">
      <c r="A73" s="129"/>
      <c r="B73" s="129"/>
      <c r="C73" s="129"/>
      <c r="D73" s="129"/>
      <c r="E73" s="129"/>
      <c r="F73" s="129"/>
      <c r="G73" s="129"/>
      <c r="H73" s="129"/>
      <c r="I73" s="111">
        <v>72</v>
      </c>
      <c r="J73" s="377" t="s">
        <v>933</v>
      </c>
      <c r="K73" s="178" t="s">
        <v>936</v>
      </c>
      <c r="L73" s="178">
        <v>17</v>
      </c>
      <c r="M73" s="178">
        <v>2</v>
      </c>
      <c r="N73" s="368">
        <f t="shared" si="4"/>
        <v>72</v>
      </c>
      <c r="O73" s="222"/>
      <c r="P73" s="111">
        <v>7</v>
      </c>
      <c r="Q73" s="368" t="s">
        <v>889</v>
      </c>
      <c r="R73" s="382" t="s">
        <v>934</v>
      </c>
      <c r="S73" s="383">
        <v>8</v>
      </c>
      <c r="T73" s="383">
        <v>2</v>
      </c>
      <c r="U73" s="111">
        <f t="shared" si="5"/>
        <v>72</v>
      </c>
      <c r="V73" s="129"/>
      <c r="W73" s="129"/>
      <c r="X73" s="129"/>
    </row>
    <row r="74" spans="1:24" ht="16" thickBot="1" x14ac:dyDescent="0.25">
      <c r="A74" s="129"/>
      <c r="B74" s="129"/>
      <c r="C74" s="129"/>
      <c r="D74" s="129"/>
      <c r="E74" s="129"/>
      <c r="F74" s="129"/>
      <c r="G74" s="129"/>
      <c r="H74" s="129"/>
      <c r="I74" s="111">
        <v>73</v>
      </c>
      <c r="J74" s="377" t="s">
        <v>933</v>
      </c>
      <c r="K74" s="178" t="s">
        <v>940</v>
      </c>
      <c r="L74" s="178">
        <v>3</v>
      </c>
      <c r="M74" s="178">
        <v>1</v>
      </c>
      <c r="N74" s="368">
        <f t="shared" si="4"/>
        <v>36</v>
      </c>
      <c r="O74" s="222"/>
      <c r="P74" s="111">
        <v>8</v>
      </c>
      <c r="Q74" s="368" t="s">
        <v>889</v>
      </c>
      <c r="R74" s="382" t="s">
        <v>939</v>
      </c>
      <c r="S74" s="383" t="s">
        <v>752</v>
      </c>
      <c r="T74" s="383">
        <v>3</v>
      </c>
      <c r="U74" s="111">
        <f t="shared" si="5"/>
        <v>108</v>
      </c>
      <c r="V74" s="129"/>
      <c r="W74" s="129"/>
      <c r="X74" s="129"/>
    </row>
    <row r="75" spans="1:24" ht="16" thickBot="1" x14ac:dyDescent="0.25">
      <c r="A75" s="129"/>
      <c r="B75" s="129"/>
      <c r="C75" s="129"/>
      <c r="D75" s="129"/>
      <c r="E75" s="129"/>
      <c r="F75" s="129"/>
      <c r="G75" s="129"/>
      <c r="H75" s="129"/>
      <c r="I75" s="111">
        <v>74</v>
      </c>
      <c r="J75" s="377" t="s">
        <v>933</v>
      </c>
      <c r="K75" s="178" t="s">
        <v>936</v>
      </c>
      <c r="L75" s="178">
        <v>3</v>
      </c>
      <c r="M75" s="178">
        <v>1</v>
      </c>
      <c r="N75" s="368">
        <f t="shared" si="4"/>
        <v>36</v>
      </c>
      <c r="O75" s="222"/>
      <c r="P75" s="111">
        <v>9</v>
      </c>
      <c r="Q75" s="368" t="s">
        <v>889</v>
      </c>
      <c r="R75" s="382" t="s">
        <v>939</v>
      </c>
      <c r="S75" s="383" t="s">
        <v>938</v>
      </c>
      <c r="T75" s="383">
        <v>2</v>
      </c>
      <c r="U75" s="111">
        <f t="shared" si="5"/>
        <v>72</v>
      </c>
      <c r="V75" s="129"/>
      <c r="W75" s="129"/>
      <c r="X75" s="129"/>
    </row>
    <row r="76" spans="1:24" ht="16" thickBot="1" x14ac:dyDescent="0.25">
      <c r="A76" s="129"/>
      <c r="B76" s="129"/>
      <c r="C76" s="129"/>
      <c r="D76" s="129"/>
      <c r="E76" s="129"/>
      <c r="F76" s="129"/>
      <c r="G76" s="129"/>
      <c r="H76" s="129"/>
      <c r="I76" s="111">
        <v>75</v>
      </c>
      <c r="J76" s="377" t="s">
        <v>933</v>
      </c>
      <c r="K76" s="178" t="s">
        <v>936</v>
      </c>
      <c r="L76" s="178">
        <v>5</v>
      </c>
      <c r="M76" s="178">
        <v>2</v>
      </c>
      <c r="N76" s="368">
        <f t="shared" si="4"/>
        <v>72</v>
      </c>
      <c r="O76" s="222"/>
      <c r="P76" s="111">
        <v>10</v>
      </c>
      <c r="Q76" s="368" t="s">
        <v>889</v>
      </c>
      <c r="R76" s="382" t="s">
        <v>934</v>
      </c>
      <c r="S76" s="383" t="s">
        <v>937</v>
      </c>
      <c r="T76" s="383">
        <v>1</v>
      </c>
      <c r="U76" s="111">
        <f t="shared" si="5"/>
        <v>36</v>
      </c>
      <c r="V76" s="129"/>
      <c r="W76" s="129"/>
      <c r="X76" s="129"/>
    </row>
    <row r="77" spans="1:24" ht="16" thickBot="1" x14ac:dyDescent="0.25">
      <c r="A77" s="129"/>
      <c r="B77" s="129"/>
      <c r="C77" s="129"/>
      <c r="D77" s="129"/>
      <c r="E77" s="129"/>
      <c r="F77" s="129"/>
      <c r="G77" s="129"/>
      <c r="H77" s="129"/>
      <c r="I77" s="111">
        <v>76</v>
      </c>
      <c r="J77" s="377" t="s">
        <v>933</v>
      </c>
      <c r="K77" s="178" t="s">
        <v>936</v>
      </c>
      <c r="L77" s="178" t="s">
        <v>935</v>
      </c>
      <c r="M77" s="178">
        <v>6</v>
      </c>
      <c r="N77" s="368">
        <f t="shared" si="4"/>
        <v>216</v>
      </c>
      <c r="O77" s="222"/>
      <c r="P77" s="111">
        <v>11</v>
      </c>
      <c r="Q77" s="368" t="s">
        <v>889</v>
      </c>
      <c r="R77" s="382" t="s">
        <v>1076</v>
      </c>
      <c r="S77" s="383">
        <v>37</v>
      </c>
      <c r="T77" s="383">
        <v>1</v>
      </c>
      <c r="U77" s="111">
        <f t="shared" si="5"/>
        <v>36</v>
      </c>
      <c r="V77" s="129"/>
      <c r="W77" s="129"/>
      <c r="X77" s="129"/>
    </row>
    <row r="78" spans="1:24" ht="16" thickBot="1" x14ac:dyDescent="0.25">
      <c r="A78" s="129"/>
      <c r="B78" s="129"/>
      <c r="C78" s="129"/>
      <c r="D78" s="129"/>
      <c r="E78" s="129"/>
      <c r="F78" s="129"/>
      <c r="G78" s="129"/>
      <c r="H78" s="129"/>
      <c r="I78" s="111">
        <v>77</v>
      </c>
      <c r="J78" s="377" t="s">
        <v>933</v>
      </c>
      <c r="K78" s="178" t="s">
        <v>932</v>
      </c>
      <c r="L78" s="178" t="s">
        <v>931</v>
      </c>
      <c r="M78" s="178">
        <v>2</v>
      </c>
      <c r="N78" s="368">
        <f t="shared" si="4"/>
        <v>72</v>
      </c>
      <c r="O78" s="222"/>
      <c r="P78" s="111">
        <v>12</v>
      </c>
      <c r="Q78" s="368" t="s">
        <v>889</v>
      </c>
      <c r="R78" s="382" t="s">
        <v>930</v>
      </c>
      <c r="S78" s="383" t="s">
        <v>929</v>
      </c>
      <c r="T78" s="383">
        <v>1</v>
      </c>
      <c r="U78" s="111">
        <f t="shared" si="5"/>
        <v>36</v>
      </c>
      <c r="V78" s="129"/>
      <c r="W78" s="129"/>
      <c r="X78" s="129"/>
    </row>
    <row r="79" spans="1:24" ht="16" thickBot="1" x14ac:dyDescent="0.25">
      <c r="A79" s="129"/>
      <c r="B79" s="129"/>
      <c r="C79" s="129"/>
      <c r="D79" s="129"/>
      <c r="E79" s="129"/>
      <c r="F79" s="129"/>
      <c r="G79" s="129"/>
      <c r="H79" s="129"/>
      <c r="I79" s="111"/>
      <c r="J79" s="111"/>
      <c r="K79" s="111"/>
      <c r="L79" s="111"/>
      <c r="M79" s="379">
        <f>SUM(M2:M78)</f>
        <v>140</v>
      </c>
      <c r="N79" s="379">
        <f>SUM(N2:N78)</f>
        <v>5040</v>
      </c>
      <c r="O79" s="222"/>
      <c r="P79" s="111">
        <v>13</v>
      </c>
      <c r="Q79" s="368" t="s">
        <v>889</v>
      </c>
      <c r="R79" s="382" t="s">
        <v>1077</v>
      </c>
      <c r="S79" s="383" t="s">
        <v>928</v>
      </c>
      <c r="T79" s="383">
        <v>2</v>
      </c>
      <c r="U79" s="111">
        <f t="shared" si="5"/>
        <v>72</v>
      </c>
      <c r="V79" s="129"/>
      <c r="W79" s="129"/>
      <c r="X79" s="129"/>
    </row>
    <row r="80" spans="1:24" ht="16" thickBot="1" x14ac:dyDescent="0.25">
      <c r="A80" s="129"/>
      <c r="B80" s="129"/>
      <c r="C80" s="129"/>
      <c r="D80" s="129"/>
      <c r="E80" s="129"/>
      <c r="F80" s="129"/>
      <c r="G80" s="129"/>
      <c r="H80" s="129"/>
      <c r="I80" s="111"/>
      <c r="J80" s="111"/>
      <c r="K80" s="111"/>
      <c r="L80" s="111"/>
      <c r="M80" s="111"/>
      <c r="N80" s="111"/>
      <c r="O80" s="222"/>
      <c r="P80" s="111">
        <v>14</v>
      </c>
      <c r="Q80" s="368" t="s">
        <v>889</v>
      </c>
      <c r="R80" s="382" t="s">
        <v>927</v>
      </c>
      <c r="S80" s="383" t="s">
        <v>142</v>
      </c>
      <c r="T80" s="383">
        <v>4</v>
      </c>
      <c r="U80" s="111">
        <f t="shared" si="5"/>
        <v>144</v>
      </c>
      <c r="V80" s="129"/>
      <c r="W80" s="129"/>
      <c r="X80" s="129"/>
    </row>
    <row r="81" spans="1:24" ht="16" thickBot="1" x14ac:dyDescent="0.25">
      <c r="A81" s="129"/>
      <c r="B81" s="129"/>
      <c r="C81" s="129"/>
      <c r="D81" s="129"/>
      <c r="E81" s="129"/>
      <c r="F81" s="129"/>
      <c r="G81" s="129"/>
      <c r="H81" s="129"/>
      <c r="I81" s="384"/>
      <c r="J81" s="384"/>
      <c r="K81" s="384"/>
      <c r="L81" s="384"/>
      <c r="M81" s="384"/>
      <c r="N81" s="384"/>
      <c r="O81" s="222"/>
      <c r="P81" s="111">
        <v>15</v>
      </c>
      <c r="Q81" s="368" t="s">
        <v>889</v>
      </c>
      <c r="R81" s="382" t="s">
        <v>927</v>
      </c>
      <c r="S81" s="383" t="s">
        <v>144</v>
      </c>
      <c r="T81" s="383">
        <v>1</v>
      </c>
      <c r="U81" s="111">
        <f t="shared" si="5"/>
        <v>36</v>
      </c>
      <c r="V81" s="129"/>
      <c r="W81" s="129"/>
      <c r="X81" s="129"/>
    </row>
    <row r="82" spans="1:24" ht="16" thickBot="1" x14ac:dyDescent="0.25">
      <c r="A82" s="129"/>
      <c r="B82" s="129"/>
      <c r="C82" s="129"/>
      <c r="D82" s="129"/>
      <c r="E82" s="129"/>
      <c r="F82" s="129"/>
      <c r="G82" s="129"/>
      <c r="H82" s="129"/>
      <c r="I82" s="222"/>
      <c r="J82" s="270"/>
      <c r="K82" s="385"/>
      <c r="L82" s="385"/>
      <c r="M82" s="386"/>
      <c r="N82" s="267"/>
      <c r="O82" s="222"/>
      <c r="P82" s="111">
        <v>16</v>
      </c>
      <c r="Q82" s="368" t="s">
        <v>889</v>
      </c>
      <c r="R82" s="382" t="s">
        <v>924</v>
      </c>
      <c r="S82" s="383" t="s">
        <v>926</v>
      </c>
      <c r="T82" s="383">
        <v>2</v>
      </c>
      <c r="U82" s="111">
        <f t="shared" si="5"/>
        <v>72</v>
      </c>
      <c r="V82" s="129"/>
      <c r="W82" s="129"/>
      <c r="X82" s="129"/>
    </row>
    <row r="83" spans="1:24" ht="16" thickBot="1" x14ac:dyDescent="0.25">
      <c r="A83" s="129"/>
      <c r="B83" s="129"/>
      <c r="C83" s="129"/>
      <c r="D83" s="129"/>
      <c r="E83" s="129"/>
      <c r="F83" s="129"/>
      <c r="G83" s="129"/>
      <c r="H83" s="129"/>
      <c r="I83" s="222"/>
      <c r="J83" s="270"/>
      <c r="K83" s="385"/>
      <c r="L83" s="385"/>
      <c r="M83" s="385"/>
      <c r="N83" s="267"/>
      <c r="O83" s="222"/>
      <c r="P83" s="111">
        <v>17</v>
      </c>
      <c r="Q83" s="368" t="s">
        <v>889</v>
      </c>
      <c r="R83" s="382" t="s">
        <v>924</v>
      </c>
      <c r="S83" s="383" t="s">
        <v>925</v>
      </c>
      <c r="T83" s="383">
        <v>1</v>
      </c>
      <c r="U83" s="111">
        <f t="shared" si="5"/>
        <v>36</v>
      </c>
      <c r="V83" s="129"/>
      <c r="W83" s="129"/>
      <c r="X83" s="129"/>
    </row>
    <row r="84" spans="1:24" ht="16" thickBot="1" x14ac:dyDescent="0.25">
      <c r="A84" s="129"/>
      <c r="B84" s="129"/>
      <c r="C84" s="129"/>
      <c r="D84" s="129"/>
      <c r="E84" s="129"/>
      <c r="F84" s="129"/>
      <c r="G84" s="129"/>
      <c r="H84" s="129"/>
      <c r="I84" s="222"/>
      <c r="J84" s="270"/>
      <c r="K84" s="385"/>
      <c r="L84" s="385"/>
      <c r="M84" s="385"/>
      <c r="N84" s="267"/>
      <c r="O84" s="222"/>
      <c r="P84" s="111">
        <v>18</v>
      </c>
      <c r="Q84" s="368" t="s">
        <v>889</v>
      </c>
      <c r="R84" s="382" t="s">
        <v>924</v>
      </c>
      <c r="S84" s="383" t="s">
        <v>144</v>
      </c>
      <c r="T84" s="383">
        <v>1</v>
      </c>
      <c r="U84" s="111">
        <f t="shared" si="5"/>
        <v>36</v>
      </c>
      <c r="V84" s="129"/>
      <c r="W84" s="129"/>
      <c r="X84" s="129"/>
    </row>
    <row r="85" spans="1:24" ht="16" thickBot="1" x14ac:dyDescent="0.25">
      <c r="A85" s="129"/>
      <c r="B85" s="129"/>
      <c r="C85" s="129"/>
      <c r="D85" s="129"/>
      <c r="E85" s="129"/>
      <c r="F85" s="129"/>
      <c r="G85" s="129"/>
      <c r="H85" s="129"/>
      <c r="I85" s="222"/>
      <c r="J85" s="270"/>
      <c r="K85" s="385"/>
      <c r="L85" s="385"/>
      <c r="M85" s="385"/>
      <c r="N85" s="267"/>
      <c r="O85" s="222"/>
      <c r="P85" s="111">
        <v>19</v>
      </c>
      <c r="Q85" s="368" t="s">
        <v>889</v>
      </c>
      <c r="R85" s="382" t="s">
        <v>922</v>
      </c>
      <c r="S85" s="383">
        <v>5</v>
      </c>
      <c r="T85" s="383">
        <v>1</v>
      </c>
      <c r="U85" s="111">
        <f t="shared" si="5"/>
        <v>36</v>
      </c>
      <c r="V85" s="129"/>
      <c r="W85" s="129"/>
      <c r="X85" s="129"/>
    </row>
    <row r="86" spans="1:24" ht="16" thickBot="1" x14ac:dyDescent="0.25">
      <c r="A86" s="129"/>
      <c r="B86" s="129"/>
      <c r="C86" s="129"/>
      <c r="D86" s="129"/>
      <c r="E86" s="129"/>
      <c r="F86" s="129"/>
      <c r="G86" s="129"/>
      <c r="H86" s="129"/>
      <c r="I86" s="222"/>
      <c r="J86" s="270"/>
      <c r="K86" s="385"/>
      <c r="L86" s="385"/>
      <c r="M86" s="385"/>
      <c r="N86" s="267"/>
      <c r="O86" s="222"/>
      <c r="P86" s="111">
        <v>20</v>
      </c>
      <c r="Q86" s="368" t="s">
        <v>889</v>
      </c>
      <c r="R86" s="382" t="s">
        <v>922</v>
      </c>
      <c r="S86" s="387" t="s">
        <v>923</v>
      </c>
      <c r="T86" s="383">
        <v>1</v>
      </c>
      <c r="U86" s="111">
        <f t="shared" si="5"/>
        <v>36</v>
      </c>
      <c r="V86" s="129"/>
      <c r="W86" s="129"/>
      <c r="X86" s="129"/>
    </row>
    <row r="87" spans="1:24" ht="16" thickBot="1" x14ac:dyDescent="0.25">
      <c r="A87" s="129"/>
      <c r="B87" s="129"/>
      <c r="C87" s="129"/>
      <c r="D87" s="129"/>
      <c r="E87" s="129"/>
      <c r="F87" s="129"/>
      <c r="G87" s="129"/>
      <c r="H87" s="129"/>
      <c r="I87" s="222"/>
      <c r="J87" s="270"/>
      <c r="K87" s="385"/>
      <c r="L87" s="385"/>
      <c r="M87" s="385"/>
      <c r="N87" s="267"/>
      <c r="O87" s="222"/>
      <c r="P87" s="111">
        <v>21</v>
      </c>
      <c r="Q87" s="368" t="s">
        <v>889</v>
      </c>
      <c r="R87" s="382" t="s">
        <v>922</v>
      </c>
      <c r="S87" s="383">
        <v>33</v>
      </c>
      <c r="T87" s="383">
        <v>2</v>
      </c>
      <c r="U87" s="111">
        <f t="shared" si="5"/>
        <v>72</v>
      </c>
      <c r="V87" s="129"/>
      <c r="W87" s="129"/>
      <c r="X87" s="129"/>
    </row>
    <row r="88" spans="1:24" ht="16" thickBot="1" x14ac:dyDescent="0.25">
      <c r="A88" s="129"/>
      <c r="B88" s="129"/>
      <c r="C88" s="129"/>
      <c r="D88" s="129"/>
      <c r="E88" s="129"/>
      <c r="F88" s="129"/>
      <c r="G88" s="129"/>
      <c r="H88" s="129"/>
      <c r="I88" s="222"/>
      <c r="J88" s="270"/>
      <c r="K88" s="385"/>
      <c r="L88" s="385"/>
      <c r="M88" s="385"/>
      <c r="N88" s="267"/>
      <c r="O88" s="222"/>
      <c r="P88" s="111">
        <v>22</v>
      </c>
      <c r="Q88" s="368" t="s">
        <v>889</v>
      </c>
      <c r="R88" s="382" t="s">
        <v>1079</v>
      </c>
      <c r="S88" s="383">
        <v>19</v>
      </c>
      <c r="T88" s="383">
        <v>1</v>
      </c>
      <c r="U88" s="111">
        <f t="shared" si="5"/>
        <v>36</v>
      </c>
      <c r="V88" s="129"/>
      <c r="W88" s="129"/>
      <c r="X88" s="129"/>
    </row>
    <row r="89" spans="1:24" ht="16" thickBot="1" x14ac:dyDescent="0.25">
      <c r="A89" s="129"/>
      <c r="B89" s="129"/>
      <c r="C89" s="129"/>
      <c r="D89" s="129"/>
      <c r="E89" s="129"/>
      <c r="F89" s="129"/>
      <c r="G89" s="129"/>
      <c r="H89" s="129"/>
      <c r="I89" s="222"/>
      <c r="J89" s="270"/>
      <c r="K89" s="385"/>
      <c r="L89" s="385"/>
      <c r="M89" s="385"/>
      <c r="N89" s="267"/>
      <c r="O89" s="222"/>
      <c r="P89" s="111">
        <v>23</v>
      </c>
      <c r="Q89" s="368" t="s">
        <v>889</v>
      </c>
      <c r="R89" s="382" t="s">
        <v>1079</v>
      </c>
      <c r="S89" s="383">
        <v>15</v>
      </c>
      <c r="T89" s="383">
        <v>2</v>
      </c>
      <c r="U89" s="111">
        <f t="shared" si="5"/>
        <v>72</v>
      </c>
      <c r="V89" s="129"/>
      <c r="W89" s="129"/>
      <c r="X89" s="129"/>
    </row>
    <row r="90" spans="1:24" ht="16" thickBot="1" x14ac:dyDescent="0.25">
      <c r="A90" s="129"/>
      <c r="B90" s="129"/>
      <c r="C90" s="129"/>
      <c r="D90" s="129"/>
      <c r="E90" s="129"/>
      <c r="F90" s="129"/>
      <c r="G90" s="129"/>
      <c r="H90" s="129"/>
      <c r="I90" s="222"/>
      <c r="J90" s="270"/>
      <c r="K90" s="385"/>
      <c r="L90" s="385"/>
      <c r="M90" s="385"/>
      <c r="N90" s="267"/>
      <c r="O90" s="222"/>
      <c r="P90" s="111">
        <v>24</v>
      </c>
      <c r="Q90" s="368" t="s">
        <v>889</v>
      </c>
      <c r="R90" s="382" t="s">
        <v>1079</v>
      </c>
      <c r="S90" s="383" t="s">
        <v>921</v>
      </c>
      <c r="T90" s="383">
        <v>1</v>
      </c>
      <c r="U90" s="111">
        <f t="shared" si="5"/>
        <v>36</v>
      </c>
      <c r="V90" s="129"/>
      <c r="W90" s="129"/>
      <c r="X90" s="129"/>
    </row>
    <row r="91" spans="1:24" ht="16" thickBot="1" x14ac:dyDescent="0.25">
      <c r="A91" s="129"/>
      <c r="B91" s="129"/>
      <c r="C91" s="129"/>
      <c r="D91" s="129"/>
      <c r="E91" s="129"/>
      <c r="F91" s="129"/>
      <c r="G91" s="129"/>
      <c r="H91" s="129"/>
      <c r="I91" s="222"/>
      <c r="J91" s="270"/>
      <c r="K91" s="385"/>
      <c r="L91" s="385"/>
      <c r="M91" s="385"/>
      <c r="N91" s="267"/>
      <c r="O91" s="222"/>
      <c r="P91" s="111">
        <v>25</v>
      </c>
      <c r="Q91" s="368" t="s">
        <v>889</v>
      </c>
      <c r="R91" s="382" t="s">
        <v>920</v>
      </c>
      <c r="S91" s="383">
        <v>6</v>
      </c>
      <c r="T91" s="383">
        <v>2</v>
      </c>
      <c r="U91" s="111">
        <f t="shared" si="5"/>
        <v>72</v>
      </c>
      <c r="V91" s="129"/>
      <c r="W91" s="129"/>
      <c r="X91" s="129"/>
    </row>
    <row r="92" spans="1:24" ht="16" thickBot="1" x14ac:dyDescent="0.25">
      <c r="A92" s="129"/>
      <c r="B92" s="129"/>
      <c r="C92" s="129"/>
      <c r="D92" s="129"/>
      <c r="E92" s="129"/>
      <c r="F92" s="129"/>
      <c r="G92" s="129"/>
      <c r="H92" s="129"/>
      <c r="I92" s="222"/>
      <c r="J92" s="270"/>
      <c r="K92" s="385"/>
      <c r="L92" s="385"/>
      <c r="M92" s="385"/>
      <c r="N92" s="267"/>
      <c r="O92" s="222"/>
      <c r="P92" s="111">
        <v>26</v>
      </c>
      <c r="Q92" s="368" t="s">
        <v>889</v>
      </c>
      <c r="R92" s="382" t="s">
        <v>919</v>
      </c>
      <c r="S92" s="383" t="s">
        <v>112</v>
      </c>
      <c r="T92" s="383">
        <v>2</v>
      </c>
      <c r="U92" s="111">
        <f t="shared" ref="U92:U114" si="6">T92*36</f>
        <v>72</v>
      </c>
      <c r="V92" s="129"/>
      <c r="W92" s="129"/>
      <c r="X92" s="129"/>
    </row>
    <row r="93" spans="1:24" ht="16" thickBot="1" x14ac:dyDescent="0.25">
      <c r="A93" s="129"/>
      <c r="B93" s="129"/>
      <c r="C93" s="129"/>
      <c r="D93" s="129"/>
      <c r="E93" s="129"/>
      <c r="F93" s="129"/>
      <c r="G93" s="129"/>
      <c r="H93" s="129"/>
      <c r="I93" s="222"/>
      <c r="J93" s="270"/>
      <c r="K93" s="385"/>
      <c r="L93" s="385"/>
      <c r="M93" s="385"/>
      <c r="N93" s="267"/>
      <c r="O93" s="222"/>
      <c r="P93" s="111">
        <v>27</v>
      </c>
      <c r="Q93" s="368" t="s">
        <v>889</v>
      </c>
      <c r="R93" s="382" t="s">
        <v>918</v>
      </c>
      <c r="S93" s="383">
        <v>12</v>
      </c>
      <c r="T93" s="383">
        <v>2</v>
      </c>
      <c r="U93" s="111">
        <f t="shared" si="6"/>
        <v>72</v>
      </c>
      <c r="V93" s="129"/>
      <c r="W93" s="129"/>
      <c r="X93" s="129"/>
    </row>
    <row r="94" spans="1:24" ht="16" thickBot="1" x14ac:dyDescent="0.25">
      <c r="A94" s="129"/>
      <c r="B94" s="129"/>
      <c r="C94" s="129"/>
      <c r="D94" s="129"/>
      <c r="E94" s="129"/>
      <c r="F94" s="129"/>
      <c r="G94" s="129"/>
      <c r="H94" s="129"/>
      <c r="I94" s="222"/>
      <c r="J94" s="270"/>
      <c r="K94" s="385"/>
      <c r="L94" s="385"/>
      <c r="M94" s="385"/>
      <c r="N94" s="267"/>
      <c r="O94" s="222"/>
      <c r="P94" s="111">
        <v>28</v>
      </c>
      <c r="Q94" s="368" t="s">
        <v>889</v>
      </c>
      <c r="R94" s="382" t="s">
        <v>918</v>
      </c>
      <c r="S94" s="383">
        <v>23</v>
      </c>
      <c r="T94" s="383">
        <v>2</v>
      </c>
      <c r="U94" s="111">
        <f t="shared" si="6"/>
        <v>72</v>
      </c>
      <c r="V94" s="129"/>
      <c r="W94" s="129"/>
      <c r="X94" s="129"/>
    </row>
    <row r="95" spans="1:24" ht="16" thickBot="1" x14ac:dyDescent="0.25">
      <c r="A95" s="129"/>
      <c r="B95" s="129"/>
      <c r="C95" s="129"/>
      <c r="D95" s="129"/>
      <c r="E95" s="129"/>
      <c r="F95" s="129"/>
      <c r="G95" s="129"/>
      <c r="H95" s="129"/>
      <c r="I95" s="222"/>
      <c r="J95" s="270"/>
      <c r="K95" s="385"/>
      <c r="L95" s="385"/>
      <c r="M95" s="385"/>
      <c r="N95" s="267"/>
      <c r="O95" s="222"/>
      <c r="P95" s="111">
        <v>29</v>
      </c>
      <c r="Q95" s="368" t="s">
        <v>889</v>
      </c>
      <c r="R95" s="382" t="s">
        <v>917</v>
      </c>
      <c r="S95" s="383" t="s">
        <v>76</v>
      </c>
      <c r="T95" s="383">
        <v>1</v>
      </c>
      <c r="U95" s="111">
        <f t="shared" si="6"/>
        <v>36</v>
      </c>
      <c r="V95" s="129"/>
      <c r="W95" s="129"/>
      <c r="X95" s="129"/>
    </row>
    <row r="96" spans="1:24" ht="16" thickBot="1" x14ac:dyDescent="0.25">
      <c r="A96" s="129"/>
      <c r="B96" s="129"/>
      <c r="C96" s="129"/>
      <c r="D96" s="129"/>
      <c r="E96" s="129"/>
      <c r="F96" s="129"/>
      <c r="G96" s="129"/>
      <c r="H96" s="129"/>
      <c r="I96" s="222"/>
      <c r="J96" s="270"/>
      <c r="K96" s="385"/>
      <c r="L96" s="385"/>
      <c r="M96" s="385"/>
      <c r="N96" s="267"/>
      <c r="O96" s="222"/>
      <c r="P96" s="111">
        <v>30</v>
      </c>
      <c r="Q96" s="368" t="s">
        <v>889</v>
      </c>
      <c r="R96" s="382" t="s">
        <v>916</v>
      </c>
      <c r="S96" s="383">
        <v>3</v>
      </c>
      <c r="T96" s="383">
        <v>1</v>
      </c>
      <c r="U96" s="111">
        <f t="shared" si="6"/>
        <v>36</v>
      </c>
      <c r="V96" s="129"/>
      <c r="W96" s="129"/>
      <c r="X96" s="129"/>
    </row>
    <row r="97" spans="1:24" ht="16" thickBot="1" x14ac:dyDescent="0.25">
      <c r="A97" s="129"/>
      <c r="B97" s="129"/>
      <c r="C97" s="129"/>
      <c r="D97" s="129"/>
      <c r="E97" s="129"/>
      <c r="F97" s="129"/>
      <c r="G97" s="129"/>
      <c r="H97" s="129"/>
      <c r="I97" s="222"/>
      <c r="J97" s="270"/>
      <c r="K97" s="385"/>
      <c r="L97" s="385"/>
      <c r="M97" s="385"/>
      <c r="N97" s="267"/>
      <c r="O97" s="222"/>
      <c r="P97" s="111">
        <v>31</v>
      </c>
      <c r="Q97" s="368" t="s">
        <v>889</v>
      </c>
      <c r="R97" s="382" t="s">
        <v>915</v>
      </c>
      <c r="S97" s="383">
        <v>32</v>
      </c>
      <c r="T97" s="383">
        <v>1</v>
      </c>
      <c r="U97" s="111">
        <f t="shared" si="6"/>
        <v>36</v>
      </c>
      <c r="V97" s="129"/>
      <c r="W97" s="129"/>
      <c r="X97" s="129"/>
    </row>
    <row r="98" spans="1:24" ht="16" thickBot="1" x14ac:dyDescent="0.25">
      <c r="A98" s="129"/>
      <c r="B98" s="129"/>
      <c r="C98" s="129"/>
      <c r="D98" s="129"/>
      <c r="E98" s="129"/>
      <c r="F98" s="129"/>
      <c r="G98" s="129"/>
      <c r="H98" s="129"/>
      <c r="I98" s="222"/>
      <c r="J98" s="270"/>
      <c r="K98" s="385"/>
      <c r="L98" s="385"/>
      <c r="M98" s="385"/>
      <c r="N98" s="267"/>
      <c r="O98" s="222"/>
      <c r="P98" s="111">
        <v>32</v>
      </c>
      <c r="Q98" s="368" t="s">
        <v>889</v>
      </c>
      <c r="R98" s="382" t="s">
        <v>915</v>
      </c>
      <c r="S98" s="383">
        <v>57</v>
      </c>
      <c r="T98" s="383">
        <v>1</v>
      </c>
      <c r="U98" s="111">
        <f t="shared" si="6"/>
        <v>36</v>
      </c>
      <c r="V98" s="129"/>
      <c r="W98" s="129"/>
      <c r="X98" s="129"/>
    </row>
    <row r="99" spans="1:24" ht="16" thickBot="1" x14ac:dyDescent="0.25">
      <c r="A99" s="129"/>
      <c r="B99" s="129"/>
      <c r="C99" s="129"/>
      <c r="D99" s="129"/>
      <c r="E99" s="129"/>
      <c r="F99" s="129"/>
      <c r="G99" s="129"/>
      <c r="H99" s="129"/>
      <c r="I99" s="222"/>
      <c r="J99" s="270"/>
      <c r="K99" s="385"/>
      <c r="L99" s="385"/>
      <c r="M99" s="385"/>
      <c r="N99" s="267"/>
      <c r="O99" s="222"/>
      <c r="P99" s="111">
        <v>33</v>
      </c>
      <c r="Q99" s="368" t="s">
        <v>889</v>
      </c>
      <c r="R99" s="382" t="s">
        <v>914</v>
      </c>
      <c r="S99" s="383" t="s">
        <v>913</v>
      </c>
      <c r="T99" s="383">
        <v>1</v>
      </c>
      <c r="U99" s="111">
        <f t="shared" si="6"/>
        <v>36</v>
      </c>
      <c r="V99" s="129"/>
      <c r="W99" s="129"/>
      <c r="X99" s="129"/>
    </row>
    <row r="100" spans="1:24" ht="16" thickBot="1" x14ac:dyDescent="0.25">
      <c r="A100" s="129"/>
      <c r="B100" s="129"/>
      <c r="C100" s="129"/>
      <c r="D100" s="129"/>
      <c r="E100" s="129"/>
      <c r="F100" s="129"/>
      <c r="G100" s="129"/>
      <c r="H100" s="129"/>
      <c r="I100" s="222"/>
      <c r="J100" s="270"/>
      <c r="K100" s="385"/>
      <c r="L100" s="385"/>
      <c r="M100" s="385"/>
      <c r="N100" s="267"/>
      <c r="O100" s="222"/>
      <c r="P100" s="111">
        <v>34</v>
      </c>
      <c r="Q100" s="368" t="s">
        <v>889</v>
      </c>
      <c r="R100" s="382" t="s">
        <v>912</v>
      </c>
      <c r="S100" s="383" t="s">
        <v>911</v>
      </c>
      <c r="T100" s="383">
        <v>1</v>
      </c>
      <c r="U100" s="111">
        <f t="shared" si="6"/>
        <v>36</v>
      </c>
      <c r="V100" s="129"/>
      <c r="W100" s="129"/>
      <c r="X100" s="129"/>
    </row>
    <row r="101" spans="1:24" ht="16" thickBot="1" x14ac:dyDescent="0.25">
      <c r="A101" s="129"/>
      <c r="B101" s="129"/>
      <c r="C101" s="129"/>
      <c r="D101" s="129"/>
      <c r="E101" s="129"/>
      <c r="F101" s="129"/>
      <c r="G101" s="129"/>
      <c r="H101" s="129"/>
      <c r="I101" s="222"/>
      <c r="J101" s="270"/>
      <c r="K101" s="385"/>
      <c r="L101" s="385"/>
      <c r="M101" s="385"/>
      <c r="N101" s="267"/>
      <c r="O101" s="222"/>
      <c r="P101" s="111">
        <v>35</v>
      </c>
      <c r="Q101" s="368" t="s">
        <v>889</v>
      </c>
      <c r="R101" s="382" t="s">
        <v>910</v>
      </c>
      <c r="S101" s="383">
        <v>7</v>
      </c>
      <c r="T101" s="383">
        <v>2</v>
      </c>
      <c r="U101" s="111">
        <f t="shared" si="6"/>
        <v>72</v>
      </c>
      <c r="V101" s="129"/>
      <c r="W101" s="129"/>
      <c r="X101" s="129"/>
    </row>
    <row r="102" spans="1:24" ht="16" thickBot="1" x14ac:dyDescent="0.25">
      <c r="A102" s="129"/>
      <c r="B102" s="129"/>
      <c r="C102" s="129"/>
      <c r="D102" s="129"/>
      <c r="E102" s="129"/>
      <c r="F102" s="129"/>
      <c r="G102" s="129"/>
      <c r="H102" s="129"/>
      <c r="I102" s="222"/>
      <c r="J102" s="270"/>
      <c r="K102" s="385"/>
      <c r="L102" s="385"/>
      <c r="M102" s="385"/>
      <c r="N102" s="267"/>
      <c r="O102" s="222"/>
      <c r="P102" s="111">
        <v>36</v>
      </c>
      <c r="Q102" s="368" t="s">
        <v>889</v>
      </c>
      <c r="R102" s="382" t="s">
        <v>907</v>
      </c>
      <c r="S102" s="383" t="s">
        <v>909</v>
      </c>
      <c r="T102" s="383">
        <v>3</v>
      </c>
      <c r="U102" s="111">
        <f t="shared" si="6"/>
        <v>108</v>
      </c>
      <c r="V102" s="129"/>
      <c r="W102" s="129"/>
      <c r="X102" s="129"/>
    </row>
    <row r="103" spans="1:24" ht="16" thickBot="1" x14ac:dyDescent="0.25">
      <c r="A103" s="129"/>
      <c r="B103" s="129"/>
      <c r="C103" s="129"/>
      <c r="D103" s="129"/>
      <c r="E103" s="129"/>
      <c r="F103" s="129"/>
      <c r="G103" s="129"/>
      <c r="H103" s="129"/>
      <c r="I103" s="222"/>
      <c r="J103" s="270"/>
      <c r="K103" s="385"/>
      <c r="L103" s="385"/>
      <c r="M103" s="385"/>
      <c r="N103" s="267"/>
      <c r="O103" s="222"/>
      <c r="P103" s="111">
        <v>37</v>
      </c>
      <c r="Q103" s="368" t="s">
        <v>889</v>
      </c>
      <c r="R103" s="382" t="s">
        <v>907</v>
      </c>
      <c r="S103" s="383" t="s">
        <v>87</v>
      </c>
      <c r="T103" s="383">
        <v>3</v>
      </c>
      <c r="U103" s="111">
        <f t="shared" si="6"/>
        <v>108</v>
      </c>
      <c r="V103" s="129"/>
      <c r="W103" s="129"/>
      <c r="X103" s="129"/>
    </row>
    <row r="104" spans="1:24" ht="16" thickBot="1" x14ac:dyDescent="0.25">
      <c r="A104" s="129"/>
      <c r="B104" s="129"/>
      <c r="C104" s="129"/>
      <c r="D104" s="129"/>
      <c r="E104" s="129"/>
      <c r="F104" s="129"/>
      <c r="G104" s="129"/>
      <c r="H104" s="129"/>
      <c r="I104" s="222"/>
      <c r="J104" s="270"/>
      <c r="K104" s="385"/>
      <c r="L104" s="385"/>
      <c r="M104" s="385"/>
      <c r="N104" s="267"/>
      <c r="O104" s="222"/>
      <c r="P104" s="111">
        <v>38</v>
      </c>
      <c r="Q104" s="368" t="s">
        <v>889</v>
      </c>
      <c r="R104" s="382" t="s">
        <v>907</v>
      </c>
      <c r="S104" s="383" t="s">
        <v>908</v>
      </c>
      <c r="T104" s="383">
        <v>3</v>
      </c>
      <c r="U104" s="111">
        <f t="shared" si="6"/>
        <v>108</v>
      </c>
      <c r="V104" s="129"/>
      <c r="W104" s="129"/>
      <c r="X104" s="129"/>
    </row>
    <row r="105" spans="1:24" ht="16" thickBot="1" x14ac:dyDescent="0.25">
      <c r="A105" s="129"/>
      <c r="B105" s="129"/>
      <c r="C105" s="129"/>
      <c r="D105" s="129"/>
      <c r="E105" s="129"/>
      <c r="F105" s="129"/>
      <c r="G105" s="129"/>
      <c r="H105" s="129"/>
      <c r="I105" s="222"/>
      <c r="J105" s="270"/>
      <c r="K105" s="385"/>
      <c r="L105" s="385"/>
      <c r="M105" s="385"/>
      <c r="N105" s="267"/>
      <c r="O105" s="222"/>
      <c r="P105" s="111">
        <v>39</v>
      </c>
      <c r="Q105" s="368" t="s">
        <v>889</v>
      </c>
      <c r="R105" s="382" t="s">
        <v>907</v>
      </c>
      <c r="S105" s="383" t="s">
        <v>144</v>
      </c>
      <c r="T105" s="383">
        <v>1</v>
      </c>
      <c r="U105" s="111">
        <f t="shared" si="6"/>
        <v>36</v>
      </c>
      <c r="V105" s="129"/>
      <c r="W105" s="129"/>
      <c r="X105" s="129"/>
    </row>
    <row r="106" spans="1:24" ht="16" thickBot="1" x14ac:dyDescent="0.25">
      <c r="A106" s="129"/>
      <c r="B106" s="129"/>
      <c r="C106" s="129"/>
      <c r="D106" s="129"/>
      <c r="E106" s="129"/>
      <c r="F106" s="129"/>
      <c r="G106" s="129"/>
      <c r="H106" s="129"/>
      <c r="I106" s="222"/>
      <c r="J106" s="270"/>
      <c r="K106" s="385"/>
      <c r="L106" s="385"/>
      <c r="M106" s="385"/>
      <c r="N106" s="267"/>
      <c r="O106" s="222"/>
      <c r="P106" s="111">
        <v>40</v>
      </c>
      <c r="Q106" s="368" t="s">
        <v>889</v>
      </c>
      <c r="R106" s="382" t="s">
        <v>906</v>
      </c>
      <c r="S106" s="383">
        <v>9</v>
      </c>
      <c r="T106" s="383">
        <v>2</v>
      </c>
      <c r="U106" s="111">
        <f t="shared" si="6"/>
        <v>72</v>
      </c>
      <c r="V106" s="129"/>
      <c r="W106" s="129"/>
      <c r="X106" s="129"/>
    </row>
    <row r="107" spans="1:24" ht="16" thickBot="1" x14ac:dyDescent="0.25">
      <c r="A107" s="129"/>
      <c r="B107" s="129"/>
      <c r="C107" s="129"/>
      <c r="D107" s="129"/>
      <c r="E107" s="129"/>
      <c r="F107" s="129"/>
      <c r="G107" s="129"/>
      <c r="H107" s="129"/>
      <c r="I107" s="222"/>
      <c r="J107" s="270"/>
      <c r="K107" s="385"/>
      <c r="L107" s="385"/>
      <c r="M107" s="385"/>
      <c r="N107" s="267"/>
      <c r="O107" s="222"/>
      <c r="P107" s="111">
        <v>41</v>
      </c>
      <c r="Q107" s="368" t="s">
        <v>889</v>
      </c>
      <c r="R107" s="382" t="s">
        <v>905</v>
      </c>
      <c r="S107" s="383" t="s">
        <v>853</v>
      </c>
      <c r="T107" s="383">
        <v>1</v>
      </c>
      <c r="U107" s="111">
        <f t="shared" si="6"/>
        <v>36</v>
      </c>
      <c r="V107" s="129"/>
      <c r="W107" s="129"/>
      <c r="X107" s="129"/>
    </row>
    <row r="108" spans="1:24" ht="16" thickBot="1" x14ac:dyDescent="0.25">
      <c r="A108" s="129"/>
      <c r="B108" s="129"/>
      <c r="C108" s="129"/>
      <c r="D108" s="129"/>
      <c r="E108" s="129"/>
      <c r="F108" s="129"/>
      <c r="G108" s="129"/>
      <c r="H108" s="129"/>
      <c r="I108" s="222"/>
      <c r="J108" s="222"/>
      <c r="K108" s="222"/>
      <c r="L108" s="222"/>
      <c r="M108" s="384"/>
      <c r="N108" s="222"/>
      <c r="O108" s="222"/>
      <c r="P108" s="111">
        <v>42</v>
      </c>
      <c r="Q108" s="368" t="s">
        <v>889</v>
      </c>
      <c r="R108" s="382" t="s">
        <v>904</v>
      </c>
      <c r="S108" s="383" t="s">
        <v>88</v>
      </c>
      <c r="T108" s="383">
        <v>1</v>
      </c>
      <c r="U108" s="111">
        <f t="shared" si="6"/>
        <v>36</v>
      </c>
      <c r="V108" s="129"/>
      <c r="W108" s="129"/>
      <c r="X108" s="129"/>
    </row>
    <row r="109" spans="1:24" ht="16" thickBot="1" x14ac:dyDescent="0.25">
      <c r="A109" s="129"/>
      <c r="B109" s="129"/>
      <c r="C109" s="129"/>
      <c r="D109" s="129"/>
      <c r="E109" s="129"/>
      <c r="F109" s="129"/>
      <c r="G109" s="129"/>
      <c r="H109" s="129"/>
      <c r="I109" s="222"/>
      <c r="J109" s="222"/>
      <c r="K109" s="222"/>
      <c r="L109" s="222"/>
      <c r="M109" s="222"/>
      <c r="N109" s="222"/>
      <c r="O109" s="222"/>
      <c r="P109" s="111">
        <v>43</v>
      </c>
      <c r="Q109" s="368" t="s">
        <v>889</v>
      </c>
      <c r="R109" s="382" t="s">
        <v>904</v>
      </c>
      <c r="S109" s="383">
        <v>42</v>
      </c>
      <c r="T109" s="383">
        <v>1</v>
      </c>
      <c r="U109" s="111">
        <f t="shared" si="6"/>
        <v>36</v>
      </c>
      <c r="V109" s="129"/>
      <c r="W109" s="129"/>
      <c r="X109" s="129"/>
    </row>
    <row r="110" spans="1:24" ht="16" thickBot="1" x14ac:dyDescent="0.25">
      <c r="A110" s="129"/>
      <c r="B110" s="129"/>
      <c r="C110" s="129"/>
      <c r="D110" s="129"/>
      <c r="E110" s="129"/>
      <c r="F110" s="129"/>
      <c r="G110" s="129"/>
      <c r="H110" s="129"/>
      <c r="I110" s="222"/>
      <c r="J110" s="222"/>
      <c r="K110" s="222"/>
      <c r="L110" s="222"/>
      <c r="M110" s="222"/>
      <c r="N110" s="222"/>
      <c r="O110" s="222"/>
      <c r="P110" s="111">
        <v>44</v>
      </c>
      <c r="Q110" s="368" t="s">
        <v>889</v>
      </c>
      <c r="R110" s="382" t="s">
        <v>903</v>
      </c>
      <c r="S110" s="383">
        <v>184</v>
      </c>
      <c r="T110" s="383">
        <v>0</v>
      </c>
      <c r="U110" s="111">
        <f t="shared" si="6"/>
        <v>0</v>
      </c>
      <c r="V110" s="129"/>
      <c r="W110" s="129"/>
      <c r="X110" s="129"/>
    </row>
    <row r="111" spans="1:24" ht="16" thickBot="1" x14ac:dyDescent="0.25">
      <c r="A111" s="129"/>
      <c r="B111" s="129"/>
      <c r="C111" s="129"/>
      <c r="D111" s="129"/>
      <c r="E111" s="129"/>
      <c r="F111" s="129"/>
      <c r="G111" s="129"/>
      <c r="H111" s="129"/>
      <c r="I111" s="222"/>
      <c r="J111" s="222"/>
      <c r="K111" s="222"/>
      <c r="L111" s="222"/>
      <c r="M111" s="222"/>
      <c r="N111" s="222"/>
      <c r="O111" s="222"/>
      <c r="P111" s="111">
        <v>45</v>
      </c>
      <c r="Q111" s="368" t="s">
        <v>889</v>
      </c>
      <c r="R111" s="382" t="s">
        <v>902</v>
      </c>
      <c r="S111" s="383">
        <v>56</v>
      </c>
      <c r="T111" s="383">
        <v>4</v>
      </c>
      <c r="U111" s="111">
        <f t="shared" si="6"/>
        <v>144</v>
      </c>
      <c r="V111" s="129"/>
      <c r="W111" s="129"/>
      <c r="X111" s="129"/>
    </row>
    <row r="112" spans="1:24" ht="16" thickBot="1" x14ac:dyDescent="0.25">
      <c r="A112" s="129"/>
      <c r="B112" s="129"/>
      <c r="C112" s="129"/>
      <c r="D112" s="129"/>
      <c r="E112" s="129"/>
      <c r="F112" s="129"/>
      <c r="G112" s="129"/>
      <c r="H112" s="129"/>
      <c r="I112" s="222"/>
      <c r="J112" s="222"/>
      <c r="K112" s="222"/>
      <c r="L112" s="222"/>
      <c r="M112" s="222"/>
      <c r="N112" s="222"/>
      <c r="O112" s="222"/>
      <c r="P112" s="111">
        <v>46</v>
      </c>
      <c r="Q112" s="368" t="s">
        <v>889</v>
      </c>
      <c r="R112" s="382" t="s">
        <v>901</v>
      </c>
      <c r="S112" s="383">
        <v>1</v>
      </c>
      <c r="T112" s="383">
        <v>0</v>
      </c>
      <c r="U112" s="111">
        <f t="shared" si="6"/>
        <v>0</v>
      </c>
      <c r="V112" s="129"/>
      <c r="W112" s="129"/>
      <c r="X112" s="129"/>
    </row>
    <row r="113" spans="1:24" ht="16" thickBot="1" x14ac:dyDescent="0.25">
      <c r="A113" s="129"/>
      <c r="B113" s="129"/>
      <c r="C113" s="129"/>
      <c r="D113" s="129"/>
      <c r="E113" s="129"/>
      <c r="F113" s="129"/>
      <c r="G113" s="129"/>
      <c r="H113" s="129"/>
      <c r="I113" s="222"/>
      <c r="J113" s="222"/>
      <c r="K113" s="222"/>
      <c r="L113" s="222"/>
      <c r="M113" s="222"/>
      <c r="N113" s="222"/>
      <c r="O113" s="222"/>
      <c r="P113" s="111">
        <v>47</v>
      </c>
      <c r="Q113" s="368" t="s">
        <v>889</v>
      </c>
      <c r="R113" s="382" t="s">
        <v>900</v>
      </c>
      <c r="S113" s="383" t="s">
        <v>830</v>
      </c>
      <c r="T113" s="383">
        <v>1</v>
      </c>
      <c r="U113" s="111">
        <f t="shared" si="6"/>
        <v>36</v>
      </c>
      <c r="V113" s="129"/>
      <c r="W113" s="129"/>
      <c r="X113" s="129"/>
    </row>
    <row r="114" spans="1:24" ht="16" thickBot="1" x14ac:dyDescent="0.25">
      <c r="A114" s="129"/>
      <c r="B114" s="129"/>
      <c r="C114" s="129"/>
      <c r="D114" s="129"/>
      <c r="E114" s="129"/>
      <c r="F114" s="129"/>
      <c r="G114" s="129"/>
      <c r="H114" s="129"/>
      <c r="I114" s="222"/>
      <c r="J114" s="222"/>
      <c r="K114" s="222"/>
      <c r="L114" s="222"/>
      <c r="M114" s="222"/>
      <c r="N114" s="222"/>
      <c r="O114" s="222"/>
      <c r="P114" s="111">
        <v>48</v>
      </c>
      <c r="Q114" s="368" t="s">
        <v>889</v>
      </c>
      <c r="R114" s="382" t="s">
        <v>899</v>
      </c>
      <c r="S114" s="383" t="s">
        <v>143</v>
      </c>
      <c r="T114" s="383">
        <v>1</v>
      </c>
      <c r="U114" s="111">
        <f t="shared" si="6"/>
        <v>36</v>
      </c>
      <c r="V114" s="129"/>
      <c r="W114" s="129"/>
      <c r="X114" s="129"/>
    </row>
    <row r="115" spans="1:24" ht="16" thickBot="1" x14ac:dyDescent="0.25">
      <c r="A115" s="129"/>
      <c r="B115" s="129"/>
      <c r="C115" s="129"/>
      <c r="D115" s="129"/>
      <c r="E115" s="129"/>
      <c r="F115" s="129"/>
      <c r="G115" s="129"/>
      <c r="H115" s="129"/>
      <c r="I115" s="222"/>
      <c r="J115" s="222"/>
      <c r="K115" s="222"/>
      <c r="L115" s="222"/>
      <c r="M115" s="222"/>
      <c r="N115" s="222"/>
      <c r="O115" s="222"/>
      <c r="P115" s="111">
        <v>49</v>
      </c>
      <c r="Q115" s="368" t="s">
        <v>889</v>
      </c>
      <c r="R115" s="382" t="s">
        <v>896</v>
      </c>
      <c r="S115" s="383">
        <v>7</v>
      </c>
      <c r="T115" s="383">
        <v>2</v>
      </c>
      <c r="U115" s="111">
        <f t="shared" ref="U115:U129" si="7">T115*36</f>
        <v>72</v>
      </c>
      <c r="V115" s="129"/>
      <c r="W115" s="129"/>
      <c r="X115" s="129"/>
    </row>
    <row r="116" spans="1:24" ht="16" thickBot="1" x14ac:dyDescent="0.25">
      <c r="A116" s="129"/>
      <c r="B116" s="129"/>
      <c r="C116" s="129"/>
      <c r="D116" s="129"/>
      <c r="E116" s="129"/>
      <c r="F116" s="129"/>
      <c r="G116" s="129"/>
      <c r="H116" s="129"/>
      <c r="I116" s="222"/>
      <c r="J116" s="222"/>
      <c r="K116" s="222"/>
      <c r="L116" s="222"/>
      <c r="M116" s="222"/>
      <c r="N116" s="222"/>
      <c r="O116" s="222"/>
      <c r="P116" s="111">
        <v>50</v>
      </c>
      <c r="Q116" s="368" t="s">
        <v>889</v>
      </c>
      <c r="R116" s="382" t="s">
        <v>896</v>
      </c>
      <c r="S116" s="383" t="s">
        <v>84</v>
      </c>
      <c r="T116" s="383">
        <v>1</v>
      </c>
      <c r="U116" s="111">
        <f t="shared" si="7"/>
        <v>36</v>
      </c>
      <c r="V116" s="129"/>
      <c r="W116" s="129"/>
      <c r="X116" s="129"/>
    </row>
    <row r="117" spans="1:24" ht="16" thickBot="1" x14ac:dyDescent="0.25">
      <c r="A117" s="129"/>
      <c r="B117" s="129"/>
      <c r="C117" s="129"/>
      <c r="D117" s="129"/>
      <c r="E117" s="129"/>
      <c r="F117" s="129"/>
      <c r="G117" s="129"/>
      <c r="H117" s="129"/>
      <c r="I117" s="222"/>
      <c r="J117" s="222"/>
      <c r="K117" s="222"/>
      <c r="L117" s="222"/>
      <c r="M117" s="222"/>
      <c r="N117" s="222"/>
      <c r="O117" s="222"/>
      <c r="P117" s="111">
        <v>51</v>
      </c>
      <c r="Q117" s="368" t="s">
        <v>889</v>
      </c>
      <c r="R117" s="382" t="s">
        <v>896</v>
      </c>
      <c r="S117" s="383" t="s">
        <v>179</v>
      </c>
      <c r="T117" s="383">
        <v>1</v>
      </c>
      <c r="U117" s="111">
        <f t="shared" si="7"/>
        <v>36</v>
      </c>
      <c r="V117" s="129"/>
      <c r="W117" s="129"/>
      <c r="X117" s="129"/>
    </row>
    <row r="118" spans="1:24" ht="16" thickBot="1" x14ac:dyDescent="0.25">
      <c r="A118" s="129"/>
      <c r="B118" s="129"/>
      <c r="C118" s="129"/>
      <c r="D118" s="129"/>
      <c r="E118" s="129"/>
      <c r="F118" s="129"/>
      <c r="G118" s="129"/>
      <c r="H118" s="129"/>
      <c r="I118" s="222"/>
      <c r="J118" s="222"/>
      <c r="K118" s="222"/>
      <c r="L118" s="222"/>
      <c r="M118" s="222"/>
      <c r="N118" s="222"/>
      <c r="O118" s="222"/>
      <c r="P118" s="111">
        <v>52</v>
      </c>
      <c r="Q118" s="368" t="s">
        <v>889</v>
      </c>
      <c r="R118" s="382" t="s">
        <v>896</v>
      </c>
      <c r="S118" s="383" t="s">
        <v>168</v>
      </c>
      <c r="T118" s="383">
        <v>1</v>
      </c>
      <c r="U118" s="111">
        <f t="shared" si="7"/>
        <v>36</v>
      </c>
      <c r="V118" s="129"/>
      <c r="W118" s="129"/>
      <c r="X118" s="129"/>
    </row>
    <row r="119" spans="1:24" ht="16" thickBot="1" x14ac:dyDescent="0.25">
      <c r="A119" s="129"/>
      <c r="B119" s="129"/>
      <c r="C119" s="129"/>
      <c r="D119" s="129"/>
      <c r="E119" s="129"/>
      <c r="F119" s="129"/>
      <c r="G119" s="129"/>
      <c r="H119" s="129"/>
      <c r="I119" s="222"/>
      <c r="J119" s="222"/>
      <c r="K119" s="222"/>
      <c r="L119" s="222"/>
      <c r="M119" s="222"/>
      <c r="N119" s="222"/>
      <c r="O119" s="222"/>
      <c r="P119" s="111">
        <v>53</v>
      </c>
      <c r="Q119" s="368" t="s">
        <v>889</v>
      </c>
      <c r="R119" s="382" t="s">
        <v>896</v>
      </c>
      <c r="S119" s="383" t="s">
        <v>898</v>
      </c>
      <c r="T119" s="383">
        <v>1</v>
      </c>
      <c r="U119" s="111">
        <f t="shared" si="7"/>
        <v>36</v>
      </c>
      <c r="V119" s="129"/>
      <c r="W119" s="129"/>
      <c r="X119" s="129"/>
    </row>
    <row r="120" spans="1:24" ht="16" thickBot="1" x14ac:dyDescent="0.25">
      <c r="A120" s="129"/>
      <c r="B120" s="129"/>
      <c r="C120" s="129"/>
      <c r="D120" s="129"/>
      <c r="E120" s="129"/>
      <c r="F120" s="129"/>
      <c r="G120" s="129"/>
      <c r="H120" s="129"/>
      <c r="I120" s="222"/>
      <c r="J120" s="222"/>
      <c r="K120" s="222"/>
      <c r="L120" s="222"/>
      <c r="M120" s="222"/>
      <c r="N120" s="222"/>
      <c r="O120" s="222"/>
      <c r="P120" s="111">
        <v>54</v>
      </c>
      <c r="Q120" s="368" t="s">
        <v>889</v>
      </c>
      <c r="R120" s="382" t="s">
        <v>896</v>
      </c>
      <c r="S120" s="383">
        <v>3</v>
      </c>
      <c r="T120" s="383">
        <v>1</v>
      </c>
      <c r="U120" s="111">
        <f t="shared" si="7"/>
        <v>36</v>
      </c>
      <c r="V120" s="129"/>
      <c r="W120" s="129"/>
      <c r="X120" s="129"/>
    </row>
    <row r="121" spans="1:24" ht="16" thickBot="1" x14ac:dyDescent="0.25">
      <c r="A121" s="129"/>
      <c r="B121" s="129"/>
      <c r="C121" s="129"/>
      <c r="D121" s="129"/>
      <c r="E121" s="129"/>
      <c r="F121" s="129"/>
      <c r="G121" s="129"/>
      <c r="H121" s="129"/>
      <c r="I121" s="222"/>
      <c r="J121" s="222"/>
      <c r="K121" s="222"/>
      <c r="L121" s="222"/>
      <c r="M121" s="222"/>
      <c r="N121" s="222"/>
      <c r="O121" s="222"/>
      <c r="P121" s="111">
        <v>55</v>
      </c>
      <c r="Q121" s="368" t="s">
        <v>889</v>
      </c>
      <c r="R121" s="382" t="s">
        <v>897</v>
      </c>
      <c r="S121" s="383">
        <v>25</v>
      </c>
      <c r="T121" s="383">
        <v>2</v>
      </c>
      <c r="U121" s="111">
        <f t="shared" si="7"/>
        <v>72</v>
      </c>
      <c r="V121" s="129"/>
      <c r="W121" s="129"/>
      <c r="X121" s="129"/>
    </row>
    <row r="122" spans="1:24" ht="16" thickBot="1" x14ac:dyDescent="0.25">
      <c r="A122" s="129"/>
      <c r="B122" s="129"/>
      <c r="C122" s="129"/>
      <c r="D122" s="129"/>
      <c r="E122" s="129"/>
      <c r="F122" s="129"/>
      <c r="G122" s="129"/>
      <c r="H122" s="129"/>
      <c r="I122" s="222"/>
      <c r="J122" s="222"/>
      <c r="K122" s="222"/>
      <c r="L122" s="222"/>
      <c r="M122" s="222"/>
      <c r="N122" s="222"/>
      <c r="O122" s="222"/>
      <c r="P122" s="111">
        <v>56</v>
      </c>
      <c r="Q122" s="368" t="s">
        <v>889</v>
      </c>
      <c r="R122" s="382" t="s">
        <v>896</v>
      </c>
      <c r="S122" s="383" t="s">
        <v>895</v>
      </c>
      <c r="T122" s="383">
        <v>2</v>
      </c>
      <c r="U122" s="111">
        <f t="shared" si="7"/>
        <v>72</v>
      </c>
      <c r="V122" s="129"/>
      <c r="W122" s="129"/>
      <c r="X122" s="129"/>
    </row>
    <row r="123" spans="1:24" ht="16" thickBot="1" x14ac:dyDescent="0.25">
      <c r="A123" s="129"/>
      <c r="B123" s="129"/>
      <c r="C123" s="129"/>
      <c r="D123" s="129"/>
      <c r="E123" s="129"/>
      <c r="F123" s="129"/>
      <c r="G123" s="129"/>
      <c r="H123" s="129"/>
      <c r="I123" s="222"/>
      <c r="J123" s="222"/>
      <c r="K123" s="222"/>
      <c r="L123" s="222"/>
      <c r="M123" s="222"/>
      <c r="N123" s="222"/>
      <c r="O123" s="222"/>
      <c r="P123" s="111">
        <v>57</v>
      </c>
      <c r="Q123" s="368" t="s">
        <v>889</v>
      </c>
      <c r="R123" s="382" t="s">
        <v>894</v>
      </c>
      <c r="S123" s="383">
        <v>6</v>
      </c>
      <c r="T123" s="383">
        <v>2</v>
      </c>
      <c r="U123" s="111">
        <f t="shared" si="7"/>
        <v>72</v>
      </c>
      <c r="V123" s="129"/>
      <c r="W123" s="129"/>
      <c r="X123" s="129"/>
    </row>
    <row r="124" spans="1:24" ht="16" thickBot="1" x14ac:dyDescent="0.25">
      <c r="A124" s="129"/>
      <c r="B124" s="129"/>
      <c r="C124" s="129"/>
      <c r="D124" s="129"/>
      <c r="E124" s="129"/>
      <c r="F124" s="129"/>
      <c r="G124" s="129"/>
      <c r="H124" s="129"/>
      <c r="I124" s="222"/>
      <c r="J124" s="222"/>
      <c r="K124" s="222"/>
      <c r="L124" s="222"/>
      <c r="M124" s="222"/>
      <c r="N124" s="222"/>
      <c r="O124" s="222"/>
      <c r="P124" s="111">
        <v>58</v>
      </c>
      <c r="Q124" s="368" t="s">
        <v>889</v>
      </c>
      <c r="R124" s="382" t="s">
        <v>892</v>
      </c>
      <c r="S124" s="383" t="s">
        <v>893</v>
      </c>
      <c r="T124" s="383">
        <v>3</v>
      </c>
      <c r="U124" s="111">
        <f t="shared" si="7"/>
        <v>108</v>
      </c>
      <c r="V124" s="129"/>
      <c r="W124" s="129"/>
      <c r="X124" s="129"/>
    </row>
    <row r="125" spans="1:24" ht="16" thickBot="1" x14ac:dyDescent="0.25">
      <c r="A125" s="129"/>
      <c r="B125" s="129"/>
      <c r="C125" s="129"/>
      <c r="D125" s="129"/>
      <c r="E125" s="129"/>
      <c r="F125" s="129"/>
      <c r="G125" s="129"/>
      <c r="H125" s="129"/>
      <c r="I125" s="222"/>
      <c r="J125" s="222"/>
      <c r="K125" s="222"/>
      <c r="L125" s="222"/>
      <c r="M125" s="222"/>
      <c r="N125" s="222"/>
      <c r="O125" s="222"/>
      <c r="P125" s="111">
        <v>59</v>
      </c>
      <c r="Q125" s="368" t="s">
        <v>889</v>
      </c>
      <c r="R125" s="382" t="s">
        <v>892</v>
      </c>
      <c r="S125" s="383" t="s">
        <v>219</v>
      </c>
      <c r="T125" s="383">
        <v>0</v>
      </c>
      <c r="U125" s="111">
        <f t="shared" si="7"/>
        <v>0</v>
      </c>
      <c r="V125" s="129"/>
      <c r="W125" s="129"/>
      <c r="X125" s="129"/>
    </row>
    <row r="126" spans="1:24" ht="16" thickBot="1" x14ac:dyDescent="0.25">
      <c r="A126" s="129"/>
      <c r="B126" s="129"/>
      <c r="C126" s="129"/>
      <c r="D126" s="129"/>
      <c r="E126" s="129"/>
      <c r="F126" s="129"/>
      <c r="G126" s="129"/>
      <c r="H126" s="129"/>
      <c r="I126" s="222"/>
      <c r="J126" s="222"/>
      <c r="K126" s="222"/>
      <c r="L126" s="222"/>
      <c r="M126" s="222"/>
      <c r="N126" s="222"/>
      <c r="O126" s="222"/>
      <c r="P126" s="111">
        <v>60</v>
      </c>
      <c r="Q126" s="368" t="s">
        <v>889</v>
      </c>
      <c r="R126" s="382" t="s">
        <v>890</v>
      </c>
      <c r="S126" s="383" t="s">
        <v>154</v>
      </c>
      <c r="T126" s="383">
        <v>3</v>
      </c>
      <c r="U126" s="111">
        <f t="shared" si="7"/>
        <v>108</v>
      </c>
      <c r="V126" s="129"/>
      <c r="W126" s="129"/>
      <c r="X126" s="129"/>
    </row>
    <row r="127" spans="1:24" ht="16" thickBot="1" x14ac:dyDescent="0.25">
      <c r="A127" s="129"/>
      <c r="B127" s="129"/>
      <c r="C127" s="129"/>
      <c r="D127" s="129"/>
      <c r="E127" s="129"/>
      <c r="F127" s="129"/>
      <c r="G127" s="129"/>
      <c r="H127" s="129"/>
      <c r="I127" s="222"/>
      <c r="J127" s="222"/>
      <c r="K127" s="222"/>
      <c r="L127" s="222"/>
      <c r="M127" s="222"/>
      <c r="N127" s="222"/>
      <c r="O127" s="222"/>
      <c r="P127" s="111">
        <v>61</v>
      </c>
      <c r="Q127" s="368" t="s">
        <v>889</v>
      </c>
      <c r="R127" s="382" t="s">
        <v>890</v>
      </c>
      <c r="S127" s="383" t="s">
        <v>523</v>
      </c>
      <c r="T127" s="383">
        <v>3</v>
      </c>
      <c r="U127" s="111">
        <f t="shared" si="7"/>
        <v>108</v>
      </c>
      <c r="V127" s="129"/>
      <c r="W127" s="129"/>
      <c r="X127" s="129"/>
    </row>
    <row r="128" spans="1:24" ht="16" thickBot="1" x14ac:dyDescent="0.25">
      <c r="A128" s="129"/>
      <c r="B128" s="129"/>
      <c r="C128" s="129"/>
      <c r="D128" s="129"/>
      <c r="E128" s="129"/>
      <c r="F128" s="129"/>
      <c r="G128" s="129"/>
      <c r="H128" s="129"/>
      <c r="I128" s="222"/>
      <c r="J128" s="222"/>
      <c r="K128" s="222"/>
      <c r="L128" s="222"/>
      <c r="M128" s="222"/>
      <c r="N128" s="222"/>
      <c r="O128" s="222"/>
      <c r="P128" s="111">
        <v>62</v>
      </c>
      <c r="Q128" s="368" t="s">
        <v>889</v>
      </c>
      <c r="R128" s="382" t="s">
        <v>890</v>
      </c>
      <c r="S128" s="383" t="s">
        <v>891</v>
      </c>
      <c r="T128" s="383">
        <v>1</v>
      </c>
      <c r="U128" s="111">
        <f t="shared" si="7"/>
        <v>36</v>
      </c>
      <c r="V128" s="129"/>
      <c r="W128" s="129"/>
      <c r="X128" s="129"/>
    </row>
    <row r="129" spans="1:24" ht="16" thickBot="1" x14ac:dyDescent="0.25">
      <c r="A129" s="129"/>
      <c r="B129" s="129"/>
      <c r="C129" s="129"/>
      <c r="D129" s="129"/>
      <c r="E129" s="129"/>
      <c r="F129" s="129"/>
      <c r="G129" s="129"/>
      <c r="H129" s="129"/>
      <c r="I129" s="222"/>
      <c r="J129" s="222"/>
      <c r="K129" s="222"/>
      <c r="L129" s="222"/>
      <c r="M129" s="222"/>
      <c r="N129" s="222"/>
      <c r="O129" s="222"/>
      <c r="P129" s="111">
        <v>63</v>
      </c>
      <c r="Q129" s="368" t="s">
        <v>889</v>
      </c>
      <c r="R129" s="382" t="s">
        <v>890</v>
      </c>
      <c r="S129" s="383" t="s">
        <v>214</v>
      </c>
      <c r="T129" s="383">
        <v>1</v>
      </c>
      <c r="U129" s="111">
        <f t="shared" si="7"/>
        <v>36</v>
      </c>
      <c r="V129" s="129"/>
      <c r="W129" s="129"/>
      <c r="X129" s="129"/>
    </row>
    <row r="130" spans="1:24" ht="16" thickBot="1" x14ac:dyDescent="0.25">
      <c r="A130" s="129"/>
      <c r="B130" s="129"/>
      <c r="C130" s="129"/>
      <c r="D130" s="129"/>
      <c r="E130" s="129"/>
      <c r="F130" s="129"/>
      <c r="G130" s="129"/>
      <c r="H130" s="129"/>
      <c r="I130" s="222"/>
      <c r="J130" s="222"/>
      <c r="K130" s="222"/>
      <c r="L130" s="222"/>
      <c r="M130" s="222"/>
      <c r="N130" s="222"/>
      <c r="O130" s="222"/>
      <c r="P130" s="111"/>
      <c r="Q130" s="112"/>
      <c r="R130" s="378"/>
      <c r="S130" s="308"/>
      <c r="T130" s="388">
        <f>SUM(T67:T129)</f>
        <v>102</v>
      </c>
      <c r="U130" s="388">
        <f>SUM(U67:U129)</f>
        <v>3672</v>
      </c>
      <c r="V130" s="129"/>
      <c r="W130" s="129"/>
      <c r="X130" s="129"/>
    </row>
    <row r="131" spans="1:24" x14ac:dyDescent="0.2">
      <c r="A131" s="129"/>
      <c r="B131" s="129"/>
      <c r="C131" s="129"/>
      <c r="D131" s="129"/>
      <c r="E131" s="129"/>
      <c r="F131" s="129"/>
      <c r="G131" s="129"/>
      <c r="H131" s="129"/>
      <c r="I131" s="222"/>
      <c r="J131" s="222"/>
      <c r="K131" s="222"/>
      <c r="L131" s="222"/>
      <c r="M131" s="222"/>
      <c r="N131" s="222"/>
      <c r="O131" s="222"/>
      <c r="P131" s="222"/>
      <c r="Q131" s="222"/>
      <c r="R131" s="222"/>
      <c r="S131" s="222"/>
      <c r="T131" s="222"/>
      <c r="U131" s="222"/>
      <c r="V131" s="129"/>
      <c r="W131" s="129"/>
      <c r="X131" s="129"/>
    </row>
    <row r="132" spans="1:24" x14ac:dyDescent="0.2">
      <c r="I132" s="7"/>
      <c r="J132" s="7"/>
      <c r="K132" s="7"/>
      <c r="L132" s="7"/>
      <c r="M132" s="7"/>
      <c r="N132" s="7"/>
      <c r="O132" s="7"/>
    </row>
    <row r="133" spans="1:24" x14ac:dyDescent="0.2">
      <c r="I133" s="7"/>
      <c r="J133" s="7"/>
      <c r="K133" s="7"/>
      <c r="L133" s="7"/>
      <c r="M133" s="7"/>
      <c r="N133" s="7"/>
      <c r="O133" s="7"/>
    </row>
    <row r="134" spans="1:24" x14ac:dyDescent="0.2">
      <c r="I134" s="7"/>
      <c r="J134" s="7"/>
      <c r="K134" s="7"/>
      <c r="L134" s="7"/>
      <c r="M134" s="7"/>
      <c r="N134" s="7"/>
      <c r="O134" s="7"/>
    </row>
    <row r="135" spans="1:24" x14ac:dyDescent="0.2">
      <c r="I135" s="7"/>
      <c r="J135" s="7"/>
      <c r="K135" s="7"/>
      <c r="L135" s="7"/>
      <c r="M135" s="7"/>
      <c r="N135" s="7"/>
      <c r="O135" s="7"/>
    </row>
    <row r="136" spans="1:24" x14ac:dyDescent="0.2">
      <c r="I136" s="7"/>
      <c r="J136" s="7"/>
      <c r="K136" s="7"/>
      <c r="L136" s="7"/>
      <c r="M136" s="7"/>
      <c r="N136" s="7"/>
      <c r="O136" s="7"/>
    </row>
    <row r="137" spans="1:24" x14ac:dyDescent="0.2">
      <c r="I137" s="7"/>
      <c r="J137" s="7"/>
      <c r="K137" s="7"/>
      <c r="L137" s="7"/>
      <c r="M137" s="7"/>
      <c r="N137" s="7"/>
      <c r="O137" s="7"/>
    </row>
    <row r="138" spans="1:24" x14ac:dyDescent="0.2">
      <c r="I138" s="7"/>
      <c r="J138" s="7"/>
      <c r="K138" s="7"/>
      <c r="L138" s="7"/>
      <c r="M138" s="7"/>
      <c r="N138" s="7"/>
      <c r="O138" s="7"/>
    </row>
    <row r="139" spans="1:24" x14ac:dyDescent="0.2">
      <c r="I139" s="7"/>
      <c r="J139" s="7"/>
      <c r="K139" s="7"/>
      <c r="L139" s="7"/>
      <c r="M139" s="7"/>
      <c r="N139" s="7"/>
      <c r="O139" s="7"/>
    </row>
    <row r="140" spans="1:24" x14ac:dyDescent="0.2">
      <c r="I140" s="7"/>
      <c r="J140" s="7"/>
      <c r="K140" s="7"/>
      <c r="L140" s="7"/>
      <c r="M140" s="7"/>
      <c r="N140" s="7"/>
      <c r="O140" s="7"/>
    </row>
    <row r="141" spans="1:24" x14ac:dyDescent="0.2">
      <c r="I141" s="7"/>
      <c r="J141" s="7"/>
      <c r="K141" s="7"/>
      <c r="L141" s="7"/>
      <c r="M141" s="7"/>
      <c r="N141" s="7"/>
      <c r="O141" s="7"/>
    </row>
    <row r="142" spans="1:24" x14ac:dyDescent="0.2">
      <c r="I142" s="7"/>
      <c r="J142" s="7"/>
      <c r="K142" s="7"/>
      <c r="L142" s="7"/>
      <c r="M142" s="7"/>
      <c r="N142" s="7"/>
      <c r="O142" s="7"/>
    </row>
    <row r="143" spans="1:24" x14ac:dyDescent="0.2">
      <c r="I143" s="7"/>
      <c r="J143" s="7"/>
      <c r="K143" s="7"/>
      <c r="L143" s="7"/>
      <c r="M143" s="7"/>
      <c r="N143" s="7"/>
      <c r="O143" s="7"/>
    </row>
    <row r="144" spans="1:24" x14ac:dyDescent="0.2">
      <c r="I144" s="7"/>
      <c r="J144" s="7"/>
      <c r="K144" s="7"/>
      <c r="L144" s="7"/>
      <c r="M144" s="7"/>
      <c r="N144" s="7"/>
      <c r="O144" s="7"/>
    </row>
    <row r="145" spans="9:15" x14ac:dyDescent="0.2">
      <c r="I145" s="7"/>
      <c r="J145" s="7"/>
      <c r="K145" s="7"/>
      <c r="L145" s="7"/>
      <c r="M145" s="7"/>
      <c r="N145" s="7"/>
      <c r="O145" s="7"/>
    </row>
    <row r="146" spans="9:15" x14ac:dyDescent="0.2">
      <c r="I146" s="7"/>
      <c r="J146" s="7"/>
      <c r="K146" s="7"/>
      <c r="L146" s="7"/>
      <c r="M146" s="7"/>
      <c r="N146" s="7"/>
      <c r="O146" s="7"/>
    </row>
    <row r="147" spans="9:15" x14ac:dyDescent="0.2">
      <c r="I147" s="7"/>
      <c r="J147" s="7"/>
      <c r="K147" s="7"/>
      <c r="L147" s="7"/>
      <c r="M147" s="7"/>
      <c r="N147" s="7"/>
      <c r="O147" s="7"/>
    </row>
    <row r="148" spans="9:15" x14ac:dyDescent="0.2">
      <c r="I148" s="7"/>
      <c r="J148" s="7"/>
      <c r="K148" s="7"/>
      <c r="L148" s="7"/>
      <c r="M148" s="7"/>
      <c r="N148" s="7"/>
      <c r="O148" s="7"/>
    </row>
    <row r="149" spans="9:15" x14ac:dyDescent="0.2">
      <c r="I149" s="7"/>
      <c r="J149" s="7"/>
      <c r="K149" s="7"/>
      <c r="L149" s="7"/>
      <c r="M149" s="7"/>
      <c r="N149" s="7"/>
      <c r="O149" s="7"/>
    </row>
    <row r="150" spans="9:15" x14ac:dyDescent="0.2">
      <c r="I150" s="7"/>
      <c r="J150" s="7"/>
      <c r="K150" s="7"/>
      <c r="L150" s="7"/>
      <c r="M150" s="7"/>
      <c r="N150" s="7"/>
      <c r="O150" s="7"/>
    </row>
    <row r="151" spans="9:15" x14ac:dyDescent="0.2">
      <c r="I151" s="7"/>
      <c r="J151" s="7"/>
      <c r="K151" s="7"/>
      <c r="L151" s="7"/>
      <c r="M151" s="7"/>
      <c r="N151" s="7"/>
      <c r="O151" s="7"/>
    </row>
    <row r="152" spans="9:15" x14ac:dyDescent="0.2">
      <c r="O152" s="7"/>
    </row>
    <row r="153" spans="9:15" x14ac:dyDescent="0.2">
      <c r="O153" s="7"/>
    </row>
    <row r="154" spans="9:15" x14ac:dyDescent="0.2">
      <c r="O154" s="7"/>
    </row>
    <row r="155" spans="9:15" x14ac:dyDescent="0.2">
      <c r="O155" s="7"/>
    </row>
    <row r="156" spans="9:15" x14ac:dyDescent="0.2">
      <c r="O156" s="7"/>
    </row>
  </sheetData>
  <mergeCells count="3">
    <mergeCell ref="A26:F26"/>
    <mergeCell ref="A28:C28"/>
    <mergeCell ref="A36:C36"/>
  </mergeCells>
  <hyperlinks>
    <hyperlink ref="A36:C36" location="'ВЫБОР РАЙОНА'!A1" display="Назад к выбору района" xr:uid="{00000000-0004-0000-04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4" tint="-0.249977111117893"/>
  </sheetPr>
  <dimension ref="A1:V169"/>
  <sheetViews>
    <sheetView showGridLines="0" showRowColHeaders="0" zoomScale="50" workbookViewId="0">
      <selection activeCell="K12" sqref="K12"/>
    </sheetView>
  </sheetViews>
  <sheetFormatPr baseColWidth="10" defaultColWidth="9.1640625" defaultRowHeight="14" x14ac:dyDescent="0.15"/>
  <cols>
    <col min="1" max="1" width="22.5" style="6" customWidth="1"/>
    <col min="2" max="2" width="16.33203125" style="6" customWidth="1"/>
    <col min="3" max="3" width="16.5" style="6" customWidth="1"/>
    <col min="4" max="4" width="18.83203125" style="6" customWidth="1"/>
    <col min="5" max="5" width="17.83203125" style="6" customWidth="1"/>
    <col min="6" max="6" width="17.33203125" style="6" customWidth="1"/>
    <col min="7" max="8" width="9.1640625" style="6"/>
    <col min="9" max="9" width="6" style="7" customWidth="1"/>
    <col min="10" max="10" width="18.1640625" style="7" customWidth="1"/>
    <col min="11" max="11" width="34" style="7" customWidth="1"/>
    <col min="12" max="12" width="13.1640625" style="7" customWidth="1"/>
    <col min="13" max="13" width="8.5" style="7" customWidth="1"/>
    <col min="14" max="14" width="12.5" style="7" customWidth="1"/>
    <col min="15" max="15" width="9.1640625" style="6"/>
    <col min="16" max="16" width="6.5" style="7" customWidth="1"/>
    <col min="17" max="17" width="20" style="7" customWidth="1"/>
    <col min="18" max="18" width="27.5" style="7" customWidth="1"/>
    <col min="19" max="19" width="12.1640625" style="7" customWidth="1"/>
    <col min="20" max="20" width="9.1640625" style="7"/>
    <col min="21" max="21" width="13.1640625" style="7" customWidth="1"/>
    <col min="22" max="16384" width="9.1640625" style="6"/>
  </cols>
  <sheetData>
    <row r="1" spans="1:22" ht="16" thickBot="1" x14ac:dyDescent="0.25">
      <c r="A1" s="129"/>
      <c r="B1" s="129"/>
      <c r="C1" s="129"/>
      <c r="D1" s="129"/>
      <c r="E1" s="129"/>
      <c r="F1" s="129"/>
      <c r="G1" s="129"/>
      <c r="H1" s="129"/>
      <c r="I1" s="109" t="s">
        <v>42</v>
      </c>
      <c r="J1" s="109" t="s">
        <v>41</v>
      </c>
      <c r="K1" s="109" t="s">
        <v>40</v>
      </c>
      <c r="L1" s="109" t="s">
        <v>39</v>
      </c>
      <c r="M1" s="109" t="s">
        <v>1070</v>
      </c>
      <c r="N1" s="109" t="s">
        <v>38</v>
      </c>
      <c r="O1" s="222"/>
      <c r="P1" s="109" t="s">
        <v>42</v>
      </c>
      <c r="Q1" s="109" t="s">
        <v>41</v>
      </c>
      <c r="R1" s="109" t="s">
        <v>40</v>
      </c>
      <c r="S1" s="109" t="s">
        <v>39</v>
      </c>
      <c r="T1" s="109" t="s">
        <v>23</v>
      </c>
      <c r="U1" s="109" t="s">
        <v>38</v>
      </c>
      <c r="V1" s="129"/>
    </row>
    <row r="2" spans="1:22" ht="17" thickBot="1" x14ac:dyDescent="0.25">
      <c r="A2" s="129"/>
      <c r="B2" s="129"/>
      <c r="C2" s="129"/>
      <c r="D2" s="129"/>
      <c r="E2" s="129"/>
      <c r="F2" s="129"/>
      <c r="G2" s="129"/>
      <c r="H2" s="129"/>
      <c r="I2" s="112">
        <v>1</v>
      </c>
      <c r="J2" s="145" t="s">
        <v>1155</v>
      </c>
      <c r="K2" s="366" t="s">
        <v>1156</v>
      </c>
      <c r="L2" s="145">
        <v>5</v>
      </c>
      <c r="M2" s="145">
        <v>2</v>
      </c>
      <c r="N2" s="145">
        <v>650</v>
      </c>
      <c r="O2" s="222"/>
      <c r="P2" s="111">
        <v>1</v>
      </c>
      <c r="Q2" s="286" t="s">
        <v>113</v>
      </c>
      <c r="R2" s="369" t="s">
        <v>103</v>
      </c>
      <c r="S2" s="369" t="s">
        <v>139</v>
      </c>
      <c r="T2" s="369">
        <v>12</v>
      </c>
      <c r="U2" s="236">
        <f t="shared" ref="U2:U10" si="0">T2*36</f>
        <v>432</v>
      </c>
      <c r="V2" s="129"/>
    </row>
    <row r="3" spans="1:22" ht="17" thickBot="1" x14ac:dyDescent="0.25">
      <c r="A3" s="129"/>
      <c r="B3" s="129"/>
      <c r="C3" s="129"/>
      <c r="D3" s="129"/>
      <c r="E3" s="129"/>
      <c r="F3" s="129"/>
      <c r="G3" s="129"/>
      <c r="H3" s="129"/>
      <c r="I3" s="112">
        <v>2</v>
      </c>
      <c r="J3" s="145" t="s">
        <v>1155</v>
      </c>
      <c r="K3" s="366" t="s">
        <v>1158</v>
      </c>
      <c r="L3" s="145" t="s">
        <v>1157</v>
      </c>
      <c r="M3" s="145">
        <v>2</v>
      </c>
      <c r="N3" s="145">
        <v>690</v>
      </c>
      <c r="O3" s="222"/>
      <c r="P3" s="111">
        <v>2</v>
      </c>
      <c r="Q3" s="286" t="s">
        <v>113</v>
      </c>
      <c r="R3" s="369" t="s">
        <v>117</v>
      </c>
      <c r="S3" s="369" t="s">
        <v>137</v>
      </c>
      <c r="T3" s="369">
        <v>10</v>
      </c>
      <c r="U3" s="236">
        <f t="shared" si="0"/>
        <v>360</v>
      </c>
      <c r="V3" s="129"/>
    </row>
    <row r="4" spans="1:22" ht="17" thickBot="1" x14ac:dyDescent="0.25">
      <c r="A4" s="129"/>
      <c r="B4" s="129"/>
      <c r="C4" s="129"/>
      <c r="D4" s="129"/>
      <c r="E4" s="129"/>
      <c r="F4" s="129"/>
      <c r="G4" s="129"/>
      <c r="H4" s="129"/>
      <c r="I4" s="112">
        <v>3</v>
      </c>
      <c r="J4" s="145" t="s">
        <v>1155</v>
      </c>
      <c r="K4" s="111" t="s">
        <v>1156</v>
      </c>
      <c r="L4" s="111">
        <v>3</v>
      </c>
      <c r="M4" s="145">
        <v>2</v>
      </c>
      <c r="N4" s="111">
        <v>650</v>
      </c>
      <c r="O4" s="222"/>
      <c r="P4" s="111">
        <v>3</v>
      </c>
      <c r="Q4" s="286" t="s">
        <v>113</v>
      </c>
      <c r="R4" s="367" t="s">
        <v>78</v>
      </c>
      <c r="S4" s="370" t="s">
        <v>135</v>
      </c>
      <c r="T4" s="367">
        <v>7</v>
      </c>
      <c r="U4" s="236">
        <f t="shared" si="0"/>
        <v>252</v>
      </c>
      <c r="V4" s="129"/>
    </row>
    <row r="5" spans="1:22" ht="17" thickBot="1" x14ac:dyDescent="0.25">
      <c r="A5" s="129"/>
      <c r="B5" s="129"/>
      <c r="C5" s="129"/>
      <c r="D5" s="129"/>
      <c r="E5" s="129"/>
      <c r="F5" s="129"/>
      <c r="G5" s="129"/>
      <c r="H5" s="129"/>
      <c r="I5" s="222"/>
      <c r="J5" s="222"/>
      <c r="K5" s="222"/>
      <c r="L5" s="222"/>
      <c r="M5" s="355">
        <f>SUM(M2:M4)</f>
        <v>6</v>
      </c>
      <c r="N5" s="355">
        <f>SUM(N2:N4)</f>
        <v>1990</v>
      </c>
      <c r="O5" s="222"/>
      <c r="P5" s="111">
        <v>4</v>
      </c>
      <c r="Q5" s="286" t="s">
        <v>113</v>
      </c>
      <c r="R5" s="367" t="s">
        <v>106</v>
      </c>
      <c r="S5" s="370" t="s">
        <v>133</v>
      </c>
      <c r="T5" s="367">
        <v>10</v>
      </c>
      <c r="U5" s="236">
        <f t="shared" si="0"/>
        <v>360</v>
      </c>
      <c r="V5" s="129"/>
    </row>
    <row r="6" spans="1:22" ht="17" thickBot="1" x14ac:dyDescent="0.25">
      <c r="A6" s="129"/>
      <c r="B6" s="129"/>
      <c r="C6" s="129"/>
      <c r="D6" s="129"/>
      <c r="E6" s="129"/>
      <c r="F6" s="129"/>
      <c r="G6" s="129"/>
      <c r="H6" s="129"/>
      <c r="I6" s="222"/>
      <c r="J6" s="222"/>
      <c r="K6" s="222"/>
      <c r="L6" s="222"/>
      <c r="M6" s="222"/>
      <c r="N6" s="222"/>
      <c r="O6" s="222"/>
      <c r="P6" s="111">
        <v>5</v>
      </c>
      <c r="Q6" s="286" t="s">
        <v>113</v>
      </c>
      <c r="R6" s="367" t="s">
        <v>121</v>
      </c>
      <c r="S6" s="370" t="s">
        <v>130</v>
      </c>
      <c r="T6" s="367">
        <v>4</v>
      </c>
      <c r="U6" s="236">
        <f t="shared" si="0"/>
        <v>144</v>
      </c>
      <c r="V6" s="129"/>
    </row>
    <row r="7" spans="1:22" ht="17" thickBot="1" x14ac:dyDescent="0.25">
      <c r="A7" s="129"/>
      <c r="B7" s="129"/>
      <c r="C7" s="129"/>
      <c r="D7" s="129"/>
      <c r="E7" s="129"/>
      <c r="F7" s="129"/>
      <c r="G7" s="129"/>
      <c r="H7" s="129"/>
      <c r="I7" s="109" t="s">
        <v>42</v>
      </c>
      <c r="J7" s="109" t="s">
        <v>41</v>
      </c>
      <c r="K7" s="109" t="s">
        <v>40</v>
      </c>
      <c r="L7" s="109" t="s">
        <v>39</v>
      </c>
      <c r="M7" s="109" t="s">
        <v>1070</v>
      </c>
      <c r="N7" s="109" t="s">
        <v>38</v>
      </c>
      <c r="O7" s="222"/>
      <c r="P7" s="111">
        <v>6</v>
      </c>
      <c r="Q7" s="286" t="s">
        <v>113</v>
      </c>
      <c r="R7" s="367" t="s">
        <v>32</v>
      </c>
      <c r="S7" s="370" t="s">
        <v>123</v>
      </c>
      <c r="T7" s="367">
        <v>7</v>
      </c>
      <c r="U7" s="236">
        <f t="shared" si="0"/>
        <v>252</v>
      </c>
      <c r="V7" s="129"/>
    </row>
    <row r="8" spans="1:22" ht="17" thickBot="1" x14ac:dyDescent="0.25">
      <c r="A8" s="129"/>
      <c r="B8" s="129"/>
      <c r="C8" s="129"/>
      <c r="D8" s="129"/>
      <c r="E8" s="129"/>
      <c r="F8" s="129"/>
      <c r="G8" s="129"/>
      <c r="H8" s="129"/>
      <c r="I8" s="112">
        <v>1</v>
      </c>
      <c r="J8" s="145" t="s">
        <v>1168</v>
      </c>
      <c r="K8" s="366" t="s">
        <v>1169</v>
      </c>
      <c r="L8" s="145" t="s">
        <v>131</v>
      </c>
      <c r="M8" s="145">
        <v>3</v>
      </c>
      <c r="N8" s="145">
        <v>726</v>
      </c>
      <c r="O8" s="222"/>
      <c r="P8" s="111">
        <v>7</v>
      </c>
      <c r="Q8" s="286" t="s">
        <v>113</v>
      </c>
      <c r="R8" s="367" t="s">
        <v>117</v>
      </c>
      <c r="S8" s="370" t="s">
        <v>119</v>
      </c>
      <c r="T8" s="367">
        <v>3</v>
      </c>
      <c r="U8" s="236">
        <f t="shared" si="0"/>
        <v>108</v>
      </c>
      <c r="V8" s="129"/>
    </row>
    <row r="9" spans="1:22" ht="17" thickBot="1" x14ac:dyDescent="0.25">
      <c r="A9" s="129"/>
      <c r="B9" s="129"/>
      <c r="C9" s="129"/>
      <c r="D9" s="129"/>
      <c r="E9" s="129"/>
      <c r="F9" s="129"/>
      <c r="G9" s="129"/>
      <c r="H9" s="129"/>
      <c r="I9" s="111"/>
      <c r="J9" s="111"/>
      <c r="K9" s="111"/>
      <c r="L9" s="111"/>
      <c r="M9" s="240">
        <f>SUM(M7:M8)</f>
        <v>3</v>
      </c>
      <c r="N9" s="240">
        <f>SUM(N7:N8)</f>
        <v>726</v>
      </c>
      <c r="O9" s="222"/>
      <c r="P9" s="111">
        <v>8</v>
      </c>
      <c r="Q9" s="286" t="s">
        <v>113</v>
      </c>
      <c r="R9" s="367" t="s">
        <v>117</v>
      </c>
      <c r="S9" s="370" t="s">
        <v>116</v>
      </c>
      <c r="T9" s="367">
        <v>7</v>
      </c>
      <c r="U9" s="236">
        <f t="shared" si="0"/>
        <v>252</v>
      </c>
      <c r="V9" s="129"/>
    </row>
    <row r="10" spans="1:22" ht="17" thickBot="1" x14ac:dyDescent="0.25">
      <c r="A10" s="129"/>
      <c r="B10" s="129"/>
      <c r="C10" s="129"/>
      <c r="D10" s="129"/>
      <c r="E10" s="129"/>
      <c r="F10" s="129"/>
      <c r="G10" s="129"/>
      <c r="H10" s="129"/>
      <c r="I10" s="222"/>
      <c r="J10" s="222"/>
      <c r="K10" s="222"/>
      <c r="L10" s="222"/>
      <c r="M10" s="222"/>
      <c r="N10" s="222"/>
      <c r="O10" s="222"/>
      <c r="P10" s="111">
        <v>9</v>
      </c>
      <c r="Q10" s="286" t="s">
        <v>113</v>
      </c>
      <c r="R10" s="367" t="s">
        <v>29</v>
      </c>
      <c r="S10" s="370" t="s">
        <v>115</v>
      </c>
      <c r="T10" s="367">
        <v>2</v>
      </c>
      <c r="U10" s="236">
        <f t="shared" si="0"/>
        <v>72</v>
      </c>
      <c r="V10" s="129"/>
    </row>
    <row r="11" spans="1:22" ht="16" thickBot="1" x14ac:dyDescent="0.25">
      <c r="A11" s="129"/>
      <c r="B11" s="129"/>
      <c r="C11" s="129"/>
      <c r="D11" s="129"/>
      <c r="E11" s="129"/>
      <c r="F11" s="129"/>
      <c r="G11" s="129"/>
      <c r="H11" s="129"/>
      <c r="I11" s="109" t="s">
        <v>42</v>
      </c>
      <c r="J11" s="109" t="s">
        <v>41</v>
      </c>
      <c r="K11" s="109" t="s">
        <v>40</v>
      </c>
      <c r="L11" s="109" t="s">
        <v>39</v>
      </c>
      <c r="M11" s="109" t="s">
        <v>23</v>
      </c>
      <c r="N11" s="109" t="s">
        <v>38</v>
      </c>
      <c r="O11" s="222"/>
      <c r="P11" s="111"/>
      <c r="Q11" s="236"/>
      <c r="R11" s="236"/>
      <c r="S11" s="236"/>
      <c r="T11" s="240">
        <f>SUM(T2:T10)</f>
        <v>62</v>
      </c>
      <c r="U11" s="240">
        <f>SUM(U2:U10)</f>
        <v>2232</v>
      </c>
      <c r="V11" s="129"/>
    </row>
    <row r="12" spans="1:22" ht="33" thickBot="1" x14ac:dyDescent="0.25">
      <c r="A12" s="129"/>
      <c r="B12" s="129"/>
      <c r="C12" s="129"/>
      <c r="D12" s="129"/>
      <c r="E12" s="129"/>
      <c r="F12" s="129"/>
      <c r="G12" s="129"/>
      <c r="H12" s="129"/>
      <c r="I12" s="367">
        <v>1</v>
      </c>
      <c r="J12" s="339" t="s">
        <v>1220</v>
      </c>
      <c r="K12" s="178" t="s">
        <v>156</v>
      </c>
      <c r="L12" s="178" t="s">
        <v>155</v>
      </c>
      <c r="M12" s="178">
        <v>10</v>
      </c>
      <c r="N12" s="368">
        <f t="shared" ref="N12" si="1">M12*36</f>
        <v>360</v>
      </c>
      <c r="O12" s="222"/>
      <c r="P12" s="222"/>
      <c r="Q12" s="222"/>
      <c r="R12" s="222"/>
      <c r="S12" s="222"/>
      <c r="T12" s="222"/>
      <c r="U12" s="222"/>
      <c r="V12" s="129"/>
    </row>
    <row r="13" spans="1:22" ht="16" thickBot="1" x14ac:dyDescent="0.25">
      <c r="A13" s="129"/>
      <c r="B13" s="129"/>
      <c r="C13" s="129"/>
      <c r="D13" s="129"/>
      <c r="E13" s="129"/>
      <c r="F13" s="129"/>
      <c r="G13" s="129"/>
      <c r="H13" s="129"/>
      <c r="I13" s="222"/>
      <c r="J13" s="222"/>
      <c r="K13" s="222"/>
      <c r="L13" s="222"/>
      <c r="M13" s="222"/>
      <c r="N13" s="222"/>
      <c r="O13" s="222"/>
      <c r="P13" s="109" t="s">
        <v>42</v>
      </c>
      <c r="Q13" s="109" t="s">
        <v>41</v>
      </c>
      <c r="R13" s="109" t="s">
        <v>40</v>
      </c>
      <c r="S13" s="109" t="s">
        <v>39</v>
      </c>
      <c r="T13" s="109" t="s">
        <v>23</v>
      </c>
      <c r="U13" s="109" t="s">
        <v>38</v>
      </c>
      <c r="V13" s="129"/>
    </row>
    <row r="14" spans="1:22" ht="17" thickBot="1" x14ac:dyDescent="0.25">
      <c r="A14" s="129"/>
      <c r="B14" s="129"/>
      <c r="C14" s="129"/>
      <c r="D14" s="129"/>
      <c r="E14" s="129"/>
      <c r="F14" s="129"/>
      <c r="G14" s="129"/>
      <c r="H14" s="129"/>
      <c r="I14" s="109" t="s">
        <v>42</v>
      </c>
      <c r="J14" s="109" t="s">
        <v>41</v>
      </c>
      <c r="K14" s="109" t="s">
        <v>40</v>
      </c>
      <c r="L14" s="109" t="s">
        <v>39</v>
      </c>
      <c r="M14" s="109" t="s">
        <v>23</v>
      </c>
      <c r="N14" s="109" t="s">
        <v>38</v>
      </c>
      <c r="O14" s="222"/>
      <c r="P14" s="237">
        <v>1</v>
      </c>
      <c r="Q14" s="286" t="s">
        <v>71</v>
      </c>
      <c r="R14" s="367" t="s">
        <v>82</v>
      </c>
      <c r="S14" s="370" t="s">
        <v>108</v>
      </c>
      <c r="T14" s="367">
        <v>13</v>
      </c>
      <c r="U14" s="236">
        <f t="shared" ref="U14:U27" si="2">T14*36</f>
        <v>468</v>
      </c>
      <c r="V14" s="129"/>
    </row>
    <row r="15" spans="1:22" ht="17" thickBot="1" x14ac:dyDescent="0.25">
      <c r="A15" s="129"/>
      <c r="B15" s="129"/>
      <c r="C15" s="129"/>
      <c r="D15" s="129"/>
      <c r="E15" s="129"/>
      <c r="F15" s="129"/>
      <c r="G15" s="129"/>
      <c r="H15" s="129"/>
      <c r="I15" s="111">
        <v>1</v>
      </c>
      <c r="J15" s="286" t="s">
        <v>118</v>
      </c>
      <c r="K15" s="369" t="s">
        <v>93</v>
      </c>
      <c r="L15" s="369" t="s">
        <v>157</v>
      </c>
      <c r="M15" s="369">
        <v>11</v>
      </c>
      <c r="N15" s="236">
        <f t="shared" ref="N15:N33" si="3">M15*36</f>
        <v>396</v>
      </c>
      <c r="O15" s="222"/>
      <c r="P15" s="237">
        <v>2</v>
      </c>
      <c r="Q15" s="286" t="s">
        <v>71</v>
      </c>
      <c r="R15" s="368" t="s">
        <v>106</v>
      </c>
      <c r="S15" s="370" t="s">
        <v>105</v>
      </c>
      <c r="T15" s="367">
        <v>10</v>
      </c>
      <c r="U15" s="236">
        <f t="shared" si="2"/>
        <v>360</v>
      </c>
      <c r="V15" s="129"/>
    </row>
    <row r="16" spans="1:22" ht="17" thickBot="1" x14ac:dyDescent="0.25">
      <c r="A16" s="129"/>
      <c r="B16" s="129"/>
      <c r="C16" s="129"/>
      <c r="D16" s="129"/>
      <c r="E16" s="129"/>
      <c r="F16" s="129"/>
      <c r="G16" s="129"/>
      <c r="H16" s="129"/>
      <c r="I16" s="111">
        <v>2</v>
      </c>
      <c r="J16" s="286" t="s">
        <v>118</v>
      </c>
      <c r="K16" s="369" t="s">
        <v>93</v>
      </c>
      <c r="L16" s="369" t="s">
        <v>154</v>
      </c>
      <c r="M16" s="369">
        <v>6</v>
      </c>
      <c r="N16" s="236">
        <f t="shared" si="3"/>
        <v>216</v>
      </c>
      <c r="O16" s="222"/>
      <c r="P16" s="111">
        <v>3</v>
      </c>
      <c r="Q16" s="286" t="s">
        <v>71</v>
      </c>
      <c r="R16" s="369" t="s">
        <v>103</v>
      </c>
      <c r="S16" s="369">
        <v>50</v>
      </c>
      <c r="T16" s="369">
        <v>4</v>
      </c>
      <c r="U16" s="236">
        <f t="shared" si="2"/>
        <v>144</v>
      </c>
      <c r="V16" s="129"/>
    </row>
    <row r="17" spans="1:22" ht="17" thickBot="1" x14ac:dyDescent="0.25">
      <c r="A17" s="129"/>
      <c r="B17" s="129"/>
      <c r="C17" s="129"/>
      <c r="D17" s="129"/>
      <c r="E17" s="129"/>
      <c r="F17" s="129"/>
      <c r="G17" s="129"/>
      <c r="H17" s="129"/>
      <c r="I17" s="111">
        <v>3</v>
      </c>
      <c r="J17" s="286" t="s">
        <v>118</v>
      </c>
      <c r="K17" s="369" t="s">
        <v>93</v>
      </c>
      <c r="L17" s="369" t="s">
        <v>152</v>
      </c>
      <c r="M17" s="369">
        <v>5</v>
      </c>
      <c r="N17" s="236">
        <f t="shared" si="3"/>
        <v>180</v>
      </c>
      <c r="O17" s="222"/>
      <c r="P17" s="237">
        <v>4</v>
      </c>
      <c r="Q17" s="286" t="s">
        <v>71</v>
      </c>
      <c r="R17" s="369" t="s">
        <v>99</v>
      </c>
      <c r="S17" s="369" t="s">
        <v>98</v>
      </c>
      <c r="T17" s="369">
        <v>9</v>
      </c>
      <c r="U17" s="236">
        <f t="shared" si="2"/>
        <v>324</v>
      </c>
      <c r="V17" s="129"/>
    </row>
    <row r="18" spans="1:22" ht="17" thickBot="1" x14ac:dyDescent="0.25">
      <c r="A18" s="129"/>
      <c r="B18" s="129"/>
      <c r="C18" s="129"/>
      <c r="D18" s="129"/>
      <c r="E18" s="129"/>
      <c r="F18" s="129"/>
      <c r="G18" s="129"/>
      <c r="H18" s="129"/>
      <c r="I18" s="111">
        <v>4</v>
      </c>
      <c r="J18" s="286" t="s">
        <v>118</v>
      </c>
      <c r="K18" s="369" t="s">
        <v>93</v>
      </c>
      <c r="L18" s="369" t="s">
        <v>151</v>
      </c>
      <c r="M18" s="369">
        <v>6</v>
      </c>
      <c r="N18" s="236">
        <f t="shared" si="3"/>
        <v>216</v>
      </c>
      <c r="O18" s="222"/>
      <c r="P18" s="237">
        <v>5</v>
      </c>
      <c r="Q18" s="286" t="s">
        <v>71</v>
      </c>
      <c r="R18" s="367" t="s">
        <v>32</v>
      </c>
      <c r="S18" s="370" t="s">
        <v>96</v>
      </c>
      <c r="T18" s="367">
        <v>3</v>
      </c>
      <c r="U18" s="236">
        <f t="shared" si="2"/>
        <v>108</v>
      </c>
      <c r="V18" s="129"/>
    </row>
    <row r="19" spans="1:22" ht="19.5" customHeight="1" thickBot="1" x14ac:dyDescent="0.25">
      <c r="A19" s="129"/>
      <c r="B19" s="129"/>
      <c r="C19" s="129"/>
      <c r="D19" s="129"/>
      <c r="E19" s="129"/>
      <c r="F19" s="129"/>
      <c r="G19" s="129"/>
      <c r="H19" s="129"/>
      <c r="I19" s="111">
        <v>5</v>
      </c>
      <c r="J19" s="286" t="s">
        <v>118</v>
      </c>
      <c r="K19" s="369" t="s">
        <v>93</v>
      </c>
      <c r="L19" s="369" t="s">
        <v>150</v>
      </c>
      <c r="M19" s="369">
        <v>8</v>
      </c>
      <c r="N19" s="236">
        <f t="shared" si="3"/>
        <v>288</v>
      </c>
      <c r="O19" s="222"/>
      <c r="P19" s="111">
        <v>6</v>
      </c>
      <c r="Q19" s="286" t="s">
        <v>71</v>
      </c>
      <c r="R19" s="367" t="s">
        <v>54</v>
      </c>
      <c r="S19" s="370" t="s">
        <v>94</v>
      </c>
      <c r="T19" s="367">
        <v>1</v>
      </c>
      <c r="U19" s="236">
        <f t="shared" si="2"/>
        <v>36</v>
      </c>
      <c r="V19" s="129"/>
    </row>
    <row r="20" spans="1:22" ht="17" thickBot="1" x14ac:dyDescent="0.25">
      <c r="A20" s="129"/>
      <c r="B20" s="129"/>
      <c r="C20" s="129"/>
      <c r="D20" s="129"/>
      <c r="E20" s="129"/>
      <c r="F20" s="129"/>
      <c r="G20" s="129"/>
      <c r="H20" s="129"/>
      <c r="I20" s="111">
        <v>6</v>
      </c>
      <c r="J20" s="286" t="s">
        <v>118</v>
      </c>
      <c r="K20" s="369" t="s">
        <v>93</v>
      </c>
      <c r="L20" s="369" t="s">
        <v>110</v>
      </c>
      <c r="M20" s="369">
        <v>11</v>
      </c>
      <c r="N20" s="236">
        <f t="shared" si="3"/>
        <v>396</v>
      </c>
      <c r="O20" s="222"/>
      <c r="P20" s="237">
        <v>7</v>
      </c>
      <c r="Q20" s="286" t="s">
        <v>71</v>
      </c>
      <c r="R20" s="367" t="s">
        <v>78</v>
      </c>
      <c r="S20" s="370" t="s">
        <v>43</v>
      </c>
      <c r="T20" s="367">
        <v>7</v>
      </c>
      <c r="U20" s="236">
        <f t="shared" si="2"/>
        <v>252</v>
      </c>
      <c r="V20" s="129"/>
    </row>
    <row r="21" spans="1:22" ht="17" thickBot="1" x14ac:dyDescent="0.25">
      <c r="A21" s="129"/>
      <c r="B21" s="129"/>
      <c r="C21" s="129"/>
      <c r="D21" s="129"/>
      <c r="E21" s="129"/>
      <c r="F21" s="129"/>
      <c r="G21" s="129"/>
      <c r="H21" s="129"/>
      <c r="I21" s="111">
        <v>7</v>
      </c>
      <c r="J21" s="286" t="s">
        <v>118</v>
      </c>
      <c r="K21" s="369" t="s">
        <v>29</v>
      </c>
      <c r="L21" s="369">
        <v>127</v>
      </c>
      <c r="M21" s="369">
        <v>1</v>
      </c>
      <c r="N21" s="236">
        <f t="shared" si="3"/>
        <v>36</v>
      </c>
      <c r="O21" s="222"/>
      <c r="P21" s="237">
        <v>8</v>
      </c>
      <c r="Q21" s="286" t="s">
        <v>71</v>
      </c>
      <c r="R21" s="367" t="s">
        <v>78</v>
      </c>
      <c r="S21" s="370" t="s">
        <v>85</v>
      </c>
      <c r="T21" s="367">
        <v>2</v>
      </c>
      <c r="U21" s="236">
        <f t="shared" si="2"/>
        <v>72</v>
      </c>
      <c r="V21" s="129"/>
    </row>
    <row r="22" spans="1:22" ht="17" thickBot="1" x14ac:dyDescent="0.25">
      <c r="A22" s="129"/>
      <c r="B22" s="129"/>
      <c r="C22" s="129"/>
      <c r="D22" s="129"/>
      <c r="E22" s="129"/>
      <c r="F22" s="129"/>
      <c r="G22" s="129"/>
      <c r="H22" s="129"/>
      <c r="I22" s="111">
        <v>8</v>
      </c>
      <c r="J22" s="286" t="s">
        <v>118</v>
      </c>
      <c r="K22" s="369" t="s">
        <v>29</v>
      </c>
      <c r="L22" s="369" t="s">
        <v>148</v>
      </c>
      <c r="M22" s="369">
        <v>1</v>
      </c>
      <c r="N22" s="236">
        <f t="shared" si="3"/>
        <v>36</v>
      </c>
      <c r="O22" s="222"/>
      <c r="P22" s="111">
        <v>9</v>
      </c>
      <c r="Q22" s="286" t="s">
        <v>71</v>
      </c>
      <c r="R22" s="367" t="s">
        <v>54</v>
      </c>
      <c r="S22" s="370" t="s">
        <v>47</v>
      </c>
      <c r="T22" s="367">
        <v>6</v>
      </c>
      <c r="U22" s="236">
        <f t="shared" si="2"/>
        <v>216</v>
      </c>
      <c r="V22" s="129"/>
    </row>
    <row r="23" spans="1:22" ht="17" thickBot="1" x14ac:dyDescent="0.25">
      <c r="A23" s="129"/>
      <c r="B23" s="129"/>
      <c r="C23" s="129"/>
      <c r="D23" s="129"/>
      <c r="E23" s="129"/>
      <c r="F23" s="129"/>
      <c r="G23" s="129"/>
      <c r="H23" s="129"/>
      <c r="I23" s="111">
        <v>9</v>
      </c>
      <c r="J23" s="286" t="s">
        <v>118</v>
      </c>
      <c r="K23" s="369" t="s">
        <v>29</v>
      </c>
      <c r="L23" s="369" t="s">
        <v>147</v>
      </c>
      <c r="M23" s="369">
        <v>1</v>
      </c>
      <c r="N23" s="236">
        <f t="shared" si="3"/>
        <v>36</v>
      </c>
      <c r="O23" s="222"/>
      <c r="P23" s="237">
        <v>10</v>
      </c>
      <c r="Q23" s="286" t="s">
        <v>71</v>
      </c>
      <c r="R23" s="367" t="s">
        <v>54</v>
      </c>
      <c r="S23" s="370" t="s">
        <v>83</v>
      </c>
      <c r="T23" s="367">
        <v>6</v>
      </c>
      <c r="U23" s="236">
        <f t="shared" si="2"/>
        <v>216</v>
      </c>
      <c r="V23" s="129"/>
    </row>
    <row r="24" spans="1:22" ht="17" thickBot="1" x14ac:dyDescent="0.25">
      <c r="A24" s="129"/>
      <c r="B24" s="129"/>
      <c r="C24" s="129"/>
      <c r="D24" s="129"/>
      <c r="E24" s="129"/>
      <c r="F24" s="129"/>
      <c r="G24" s="129"/>
      <c r="H24" s="129"/>
      <c r="I24" s="111">
        <v>10</v>
      </c>
      <c r="J24" s="286" t="s">
        <v>118</v>
      </c>
      <c r="K24" s="369" t="s">
        <v>117</v>
      </c>
      <c r="L24" s="369" t="s">
        <v>98</v>
      </c>
      <c r="M24" s="369">
        <v>7</v>
      </c>
      <c r="N24" s="236">
        <f t="shared" si="3"/>
        <v>252</v>
      </c>
      <c r="O24" s="222"/>
      <c r="P24" s="237">
        <v>11</v>
      </c>
      <c r="Q24" s="286" t="s">
        <v>71</v>
      </c>
      <c r="R24" s="367" t="s">
        <v>48</v>
      </c>
      <c r="S24" s="370" t="s">
        <v>68</v>
      </c>
      <c r="T24" s="367">
        <v>6</v>
      </c>
      <c r="U24" s="236">
        <f t="shared" si="2"/>
        <v>216</v>
      </c>
      <c r="V24" s="129"/>
    </row>
    <row r="25" spans="1:22" ht="17" thickBot="1" x14ac:dyDescent="0.25">
      <c r="A25" s="129"/>
      <c r="B25" s="129"/>
      <c r="C25" s="129"/>
      <c r="D25" s="129"/>
      <c r="E25" s="129"/>
      <c r="F25" s="129"/>
      <c r="G25" s="129"/>
      <c r="H25" s="129"/>
      <c r="I25" s="111">
        <v>11</v>
      </c>
      <c r="J25" s="286" t="s">
        <v>118</v>
      </c>
      <c r="K25" s="369" t="s">
        <v>117</v>
      </c>
      <c r="L25" s="369" t="s">
        <v>144</v>
      </c>
      <c r="M25" s="369">
        <v>9</v>
      </c>
      <c r="N25" s="236">
        <f t="shared" si="3"/>
        <v>324</v>
      </c>
      <c r="O25" s="222"/>
      <c r="P25" s="111">
        <v>12</v>
      </c>
      <c r="Q25" s="286" t="s">
        <v>71</v>
      </c>
      <c r="R25" s="368" t="s">
        <v>78</v>
      </c>
      <c r="S25" s="370" t="s">
        <v>80</v>
      </c>
      <c r="T25" s="367">
        <v>16</v>
      </c>
      <c r="U25" s="236">
        <f t="shared" si="2"/>
        <v>576</v>
      </c>
      <c r="V25" s="129"/>
    </row>
    <row r="26" spans="1:22" ht="17" thickBot="1" x14ac:dyDescent="0.25">
      <c r="A26" s="129"/>
      <c r="B26" s="129"/>
      <c r="C26" s="129"/>
      <c r="D26" s="129"/>
      <c r="E26" s="129"/>
      <c r="F26" s="129"/>
      <c r="G26" s="129"/>
      <c r="H26" s="129"/>
      <c r="I26" s="111">
        <v>12</v>
      </c>
      <c r="J26" s="286" t="s">
        <v>118</v>
      </c>
      <c r="K26" s="369" t="s">
        <v>121</v>
      </c>
      <c r="L26" s="369" t="s">
        <v>142</v>
      </c>
      <c r="M26" s="369">
        <v>9</v>
      </c>
      <c r="N26" s="236">
        <f t="shared" si="3"/>
        <v>324</v>
      </c>
      <c r="O26" s="222"/>
      <c r="P26" s="237">
        <v>13</v>
      </c>
      <c r="Q26" s="286" t="s">
        <v>71</v>
      </c>
      <c r="R26" s="368" t="s">
        <v>54</v>
      </c>
      <c r="S26" s="370" t="s">
        <v>75</v>
      </c>
      <c r="T26" s="367">
        <v>2</v>
      </c>
      <c r="U26" s="236">
        <f t="shared" si="2"/>
        <v>72</v>
      </c>
      <c r="V26" s="129"/>
    </row>
    <row r="27" spans="1:22" ht="17" thickBot="1" x14ac:dyDescent="0.25">
      <c r="A27" s="129"/>
      <c r="B27" s="129"/>
      <c r="C27" s="129"/>
      <c r="D27" s="129"/>
      <c r="E27" s="129"/>
      <c r="F27" s="129"/>
      <c r="G27" s="129"/>
      <c r="H27" s="129"/>
      <c r="I27" s="111">
        <v>13</v>
      </c>
      <c r="J27" s="286" t="s">
        <v>118</v>
      </c>
      <c r="K27" s="112" t="s">
        <v>141</v>
      </c>
      <c r="L27" s="235" t="s">
        <v>58</v>
      </c>
      <c r="M27" s="112">
        <v>8</v>
      </c>
      <c r="N27" s="236">
        <f t="shared" si="3"/>
        <v>288</v>
      </c>
      <c r="O27" s="222"/>
      <c r="P27" s="237">
        <v>14</v>
      </c>
      <c r="Q27" s="286" t="s">
        <v>71</v>
      </c>
      <c r="R27" s="368" t="s">
        <v>48</v>
      </c>
      <c r="S27" s="370" t="s">
        <v>70</v>
      </c>
      <c r="T27" s="367">
        <v>8</v>
      </c>
      <c r="U27" s="236">
        <f t="shared" si="2"/>
        <v>288</v>
      </c>
      <c r="V27" s="129"/>
    </row>
    <row r="28" spans="1:22" ht="17" thickBot="1" x14ac:dyDescent="0.25">
      <c r="A28" s="129"/>
      <c r="B28" s="129"/>
      <c r="C28" s="129"/>
      <c r="D28" s="129"/>
      <c r="E28" s="129"/>
      <c r="F28" s="129"/>
      <c r="G28" s="129"/>
      <c r="H28" s="129"/>
      <c r="I28" s="111">
        <v>14</v>
      </c>
      <c r="J28" s="286" t="s">
        <v>118</v>
      </c>
      <c r="K28" s="112" t="s">
        <v>48</v>
      </c>
      <c r="L28" s="235" t="s">
        <v>140</v>
      </c>
      <c r="M28" s="112">
        <v>6</v>
      </c>
      <c r="N28" s="236">
        <f t="shared" si="3"/>
        <v>216</v>
      </c>
      <c r="O28" s="222"/>
      <c r="P28" s="111"/>
      <c r="Q28" s="236"/>
      <c r="R28" s="236"/>
      <c r="S28" s="236"/>
      <c r="T28" s="240">
        <f>SUM(T14:T27)</f>
        <v>93</v>
      </c>
      <c r="U28" s="240">
        <f>SUM(U14:U27)</f>
        <v>3348</v>
      </c>
      <c r="V28" s="129"/>
    </row>
    <row r="29" spans="1:22" ht="17" thickBot="1" x14ac:dyDescent="0.25">
      <c r="A29" s="129"/>
      <c r="B29" s="129"/>
      <c r="C29" s="129"/>
      <c r="D29" s="129"/>
      <c r="E29" s="129"/>
      <c r="F29" s="129"/>
      <c r="G29" s="129"/>
      <c r="H29" s="129"/>
      <c r="I29" s="111">
        <v>15</v>
      </c>
      <c r="J29" s="286" t="s">
        <v>118</v>
      </c>
      <c r="K29" s="367" t="s">
        <v>48</v>
      </c>
      <c r="L29" s="370" t="s">
        <v>138</v>
      </c>
      <c r="M29" s="367">
        <v>6</v>
      </c>
      <c r="N29" s="236">
        <f t="shared" si="3"/>
        <v>216</v>
      </c>
      <c r="O29" s="222"/>
      <c r="P29" s="237"/>
      <c r="Q29" s="236"/>
      <c r="R29" s="236"/>
      <c r="S29" s="236"/>
      <c r="T29" s="236"/>
      <c r="U29" s="236"/>
      <c r="V29" s="129"/>
    </row>
    <row r="30" spans="1:22" ht="17" thickBot="1" x14ac:dyDescent="0.25">
      <c r="A30" s="129"/>
      <c r="B30" s="129"/>
      <c r="C30" s="129"/>
      <c r="D30" s="129"/>
      <c r="E30" s="129"/>
      <c r="F30" s="129"/>
      <c r="G30" s="129"/>
      <c r="H30" s="129"/>
      <c r="I30" s="111">
        <v>16</v>
      </c>
      <c r="J30" s="286" t="s">
        <v>118</v>
      </c>
      <c r="K30" s="112" t="s">
        <v>29</v>
      </c>
      <c r="L30" s="235" t="s">
        <v>136</v>
      </c>
      <c r="M30" s="112">
        <v>5</v>
      </c>
      <c r="N30" s="236">
        <f t="shared" si="3"/>
        <v>180</v>
      </c>
      <c r="O30" s="222"/>
      <c r="P30" s="222"/>
      <c r="Q30" s="129"/>
      <c r="R30" s="129"/>
      <c r="S30" s="129"/>
      <c r="T30" s="129"/>
      <c r="U30" s="129"/>
      <c r="V30" s="129"/>
    </row>
    <row r="31" spans="1:22" ht="17" thickBot="1" x14ac:dyDescent="0.25">
      <c r="A31" s="118" t="s">
        <v>132</v>
      </c>
      <c r="B31" s="118"/>
      <c r="C31" s="118"/>
      <c r="D31" s="118"/>
      <c r="E31" s="118"/>
      <c r="F31" s="118"/>
      <c r="G31" s="129"/>
      <c r="H31" s="129"/>
      <c r="I31" s="111">
        <v>17</v>
      </c>
      <c r="J31" s="286" t="s">
        <v>118</v>
      </c>
      <c r="K31" s="112" t="s">
        <v>93</v>
      </c>
      <c r="L31" s="235" t="s">
        <v>134</v>
      </c>
      <c r="M31" s="112">
        <v>4</v>
      </c>
      <c r="N31" s="236">
        <f t="shared" si="3"/>
        <v>144</v>
      </c>
      <c r="O31" s="222"/>
      <c r="P31" s="109" t="s">
        <v>42</v>
      </c>
      <c r="Q31" s="109" t="s">
        <v>41</v>
      </c>
      <c r="R31" s="109" t="s">
        <v>40</v>
      </c>
      <c r="S31" s="109" t="s">
        <v>39</v>
      </c>
      <c r="T31" s="109" t="s">
        <v>23</v>
      </c>
      <c r="U31" s="109" t="s">
        <v>38</v>
      </c>
      <c r="V31" s="129"/>
    </row>
    <row r="32" spans="1:22" ht="35" thickBot="1" x14ac:dyDescent="0.25">
      <c r="A32" s="119" t="s">
        <v>129</v>
      </c>
      <c r="B32" s="119" t="s">
        <v>1092</v>
      </c>
      <c r="C32" s="119" t="s">
        <v>128</v>
      </c>
      <c r="D32" s="119" t="s">
        <v>127</v>
      </c>
      <c r="E32" s="119" t="s">
        <v>126</v>
      </c>
      <c r="F32" s="119" t="s">
        <v>125</v>
      </c>
      <c r="G32" s="129"/>
      <c r="H32" s="129"/>
      <c r="I32" s="111">
        <v>18</v>
      </c>
      <c r="J32" s="286" t="s">
        <v>118</v>
      </c>
      <c r="K32" s="112" t="s">
        <v>117</v>
      </c>
      <c r="L32" s="235" t="s">
        <v>131</v>
      </c>
      <c r="M32" s="112">
        <v>4</v>
      </c>
      <c r="N32" s="236">
        <f t="shared" si="3"/>
        <v>144</v>
      </c>
      <c r="O32" s="222"/>
      <c r="P32" s="111">
        <v>1</v>
      </c>
      <c r="Q32" s="286" t="s">
        <v>114</v>
      </c>
      <c r="R32" s="367" t="s">
        <v>57</v>
      </c>
      <c r="S32" s="370" t="s">
        <v>27</v>
      </c>
      <c r="T32" s="367">
        <v>9</v>
      </c>
      <c r="U32" s="236">
        <f t="shared" ref="U32:U38" si="4">T32*36</f>
        <v>324</v>
      </c>
      <c r="V32" s="129"/>
    </row>
    <row r="33" spans="1:22" ht="36" customHeight="1" thickBot="1" x14ac:dyDescent="0.25">
      <c r="A33" s="120" t="s">
        <v>122</v>
      </c>
      <c r="B33" s="120"/>
      <c r="C33" s="120"/>
      <c r="D33" s="121">
        <v>600</v>
      </c>
      <c r="E33" s="121">
        <v>350</v>
      </c>
      <c r="F33" s="121">
        <v>210</v>
      </c>
      <c r="G33" s="129"/>
      <c r="H33" s="129"/>
      <c r="I33" s="111">
        <v>19</v>
      </c>
      <c r="J33" s="286" t="s">
        <v>118</v>
      </c>
      <c r="K33" s="112" t="s">
        <v>48</v>
      </c>
      <c r="L33" s="235" t="s">
        <v>124</v>
      </c>
      <c r="M33" s="112">
        <v>4</v>
      </c>
      <c r="N33" s="236">
        <f t="shared" si="3"/>
        <v>144</v>
      </c>
      <c r="O33" s="222"/>
      <c r="P33" s="111">
        <v>2</v>
      </c>
      <c r="Q33" s="286" t="s">
        <v>114</v>
      </c>
      <c r="R33" s="367" t="s">
        <v>31</v>
      </c>
      <c r="S33" s="370" t="s">
        <v>55</v>
      </c>
      <c r="T33" s="367">
        <v>16</v>
      </c>
      <c r="U33" s="236">
        <f t="shared" si="4"/>
        <v>576</v>
      </c>
      <c r="V33" s="129"/>
    </row>
    <row r="34" spans="1:22" ht="17" thickBot="1" x14ac:dyDescent="0.25">
      <c r="A34" s="122" t="s">
        <v>118</v>
      </c>
      <c r="B34" s="123" t="s">
        <v>1150</v>
      </c>
      <c r="C34" s="124">
        <f>M34</f>
        <v>112</v>
      </c>
      <c r="D34" s="125">
        <f>C34*D33</f>
        <v>67200</v>
      </c>
      <c r="E34" s="125">
        <f>C34*E33</f>
        <v>39200</v>
      </c>
      <c r="F34" s="125">
        <f>C34*F33</f>
        <v>23520</v>
      </c>
      <c r="G34" s="129"/>
      <c r="H34" s="129"/>
      <c r="I34" s="111"/>
      <c r="J34" s="236"/>
      <c r="K34" s="236"/>
      <c r="L34" s="236"/>
      <c r="M34" s="240">
        <f>SUM(M15:M33)</f>
        <v>112</v>
      </c>
      <c r="N34" s="240">
        <f>SUM(N15:N33)</f>
        <v>4032</v>
      </c>
      <c r="O34" s="222"/>
      <c r="P34" s="111">
        <v>3</v>
      </c>
      <c r="Q34" s="286" t="s">
        <v>114</v>
      </c>
      <c r="R34" s="367" t="s">
        <v>31</v>
      </c>
      <c r="S34" s="370" t="s">
        <v>53</v>
      </c>
      <c r="T34" s="367">
        <v>14</v>
      </c>
      <c r="U34" s="236">
        <f t="shared" si="4"/>
        <v>504</v>
      </c>
      <c r="V34" s="129"/>
    </row>
    <row r="35" spans="1:22" ht="17" thickBot="1" x14ac:dyDescent="0.25">
      <c r="A35" s="122" t="s">
        <v>49</v>
      </c>
      <c r="B35" s="123" t="s">
        <v>1150</v>
      </c>
      <c r="C35" s="124">
        <f>M69</f>
        <v>121</v>
      </c>
      <c r="D35" s="125">
        <f>C35*D33</f>
        <v>72600</v>
      </c>
      <c r="E35" s="125">
        <f>C35*E33</f>
        <v>42350</v>
      </c>
      <c r="F35" s="125">
        <f>C35*F33</f>
        <v>25410</v>
      </c>
      <c r="G35" s="129"/>
      <c r="H35" s="129"/>
      <c r="I35" s="111"/>
      <c r="J35" s="112"/>
      <c r="K35" s="112"/>
      <c r="L35" s="112"/>
      <c r="M35" s="112"/>
      <c r="N35" s="237"/>
      <c r="O35" s="222"/>
      <c r="P35" s="111">
        <v>4</v>
      </c>
      <c r="Q35" s="286" t="s">
        <v>114</v>
      </c>
      <c r="R35" s="367" t="s">
        <v>31</v>
      </c>
      <c r="S35" s="370" t="s">
        <v>50</v>
      </c>
      <c r="T35" s="367">
        <v>17</v>
      </c>
      <c r="U35" s="236">
        <f t="shared" si="4"/>
        <v>612</v>
      </c>
      <c r="V35" s="129"/>
    </row>
    <row r="36" spans="1:22" ht="17" thickBot="1" x14ac:dyDescent="0.25">
      <c r="A36" s="122" t="s">
        <v>114</v>
      </c>
      <c r="B36" s="123" t="s">
        <v>1150</v>
      </c>
      <c r="C36" s="238">
        <f>T49</f>
        <v>123</v>
      </c>
      <c r="D36" s="125">
        <f>D33*C36</f>
        <v>73800</v>
      </c>
      <c r="E36" s="125">
        <f>E33*C36</f>
        <v>43050</v>
      </c>
      <c r="F36" s="125">
        <f>F33*C36</f>
        <v>25830</v>
      </c>
      <c r="G36" s="129"/>
      <c r="H36" s="129"/>
      <c r="I36" s="109" t="s">
        <v>42</v>
      </c>
      <c r="J36" s="109" t="s">
        <v>41</v>
      </c>
      <c r="K36" s="109" t="s">
        <v>40</v>
      </c>
      <c r="L36" s="109" t="s">
        <v>39</v>
      </c>
      <c r="M36" s="109" t="s">
        <v>23</v>
      </c>
      <c r="N36" s="109" t="s">
        <v>38</v>
      </c>
      <c r="O36" s="222"/>
      <c r="P36" s="111">
        <v>5</v>
      </c>
      <c r="Q36" s="286" t="s">
        <v>114</v>
      </c>
      <c r="R36" s="369" t="s">
        <v>44</v>
      </c>
      <c r="S36" s="374" t="s">
        <v>46</v>
      </c>
      <c r="T36" s="369">
        <v>4</v>
      </c>
      <c r="U36" s="236">
        <f t="shared" si="4"/>
        <v>144</v>
      </c>
      <c r="V36" s="129"/>
    </row>
    <row r="37" spans="1:22" ht="17" thickBot="1" x14ac:dyDescent="0.25">
      <c r="A37" s="122" t="s">
        <v>113</v>
      </c>
      <c r="B37" s="123" t="s">
        <v>1150</v>
      </c>
      <c r="C37" s="238">
        <f>T11</f>
        <v>62</v>
      </c>
      <c r="D37" s="125">
        <f>D33*C37</f>
        <v>37200</v>
      </c>
      <c r="E37" s="125">
        <f>E33*C37</f>
        <v>21700</v>
      </c>
      <c r="F37" s="125">
        <f>F33*C37</f>
        <v>13020</v>
      </c>
      <c r="G37" s="129"/>
      <c r="H37" s="129"/>
      <c r="I37" s="111">
        <v>1</v>
      </c>
      <c r="J37" s="286" t="s">
        <v>49</v>
      </c>
      <c r="K37" s="371" t="s">
        <v>111</v>
      </c>
      <c r="L37" s="371" t="s">
        <v>110</v>
      </c>
      <c r="M37" s="372">
        <v>2</v>
      </c>
      <c r="N37" s="373">
        <f t="shared" ref="N37:N68" si="5">M37*36</f>
        <v>72</v>
      </c>
      <c r="O37" s="222"/>
      <c r="P37" s="111">
        <v>6</v>
      </c>
      <c r="Q37" s="286" t="s">
        <v>114</v>
      </c>
      <c r="R37" s="369" t="s">
        <v>44</v>
      </c>
      <c r="S37" s="374" t="s">
        <v>45</v>
      </c>
      <c r="T37" s="369">
        <v>14</v>
      </c>
      <c r="U37" s="236">
        <f t="shared" si="4"/>
        <v>504</v>
      </c>
      <c r="V37" s="129"/>
    </row>
    <row r="38" spans="1:22" ht="17" thickBot="1" x14ac:dyDescent="0.25">
      <c r="A38" s="122" t="s">
        <v>71</v>
      </c>
      <c r="B38" s="123" t="s">
        <v>1150</v>
      </c>
      <c r="C38" s="238">
        <f>T28</f>
        <v>93</v>
      </c>
      <c r="D38" s="125">
        <f>C38*D33</f>
        <v>55800</v>
      </c>
      <c r="E38" s="125">
        <f>E33*C38</f>
        <v>32550</v>
      </c>
      <c r="F38" s="125">
        <f>F33*C38</f>
        <v>19530</v>
      </c>
      <c r="G38" s="129"/>
      <c r="H38" s="129"/>
      <c r="I38" s="111">
        <v>2</v>
      </c>
      <c r="J38" s="286" t="s">
        <v>49</v>
      </c>
      <c r="K38" s="112" t="s">
        <v>93</v>
      </c>
      <c r="L38" s="235" t="s">
        <v>109</v>
      </c>
      <c r="M38" s="112">
        <v>6</v>
      </c>
      <c r="N38" s="237">
        <f t="shared" si="5"/>
        <v>216</v>
      </c>
      <c r="O38" s="222"/>
      <c r="P38" s="111">
        <v>7</v>
      </c>
      <c r="Q38" s="286" t="s">
        <v>114</v>
      </c>
      <c r="R38" s="367" t="s">
        <v>32</v>
      </c>
      <c r="S38" s="370" t="s">
        <v>37</v>
      </c>
      <c r="T38" s="367">
        <v>2</v>
      </c>
      <c r="U38" s="236">
        <f t="shared" si="4"/>
        <v>72</v>
      </c>
      <c r="V38" s="129"/>
    </row>
    <row r="39" spans="1:22" ht="17.25" customHeight="1" thickBot="1" x14ac:dyDescent="0.25">
      <c r="A39" s="120" t="s">
        <v>6</v>
      </c>
      <c r="B39" s="120"/>
      <c r="C39" s="127">
        <f>SUM(C34:C38)</f>
        <v>511</v>
      </c>
      <c r="D39" s="128">
        <f>SUM(D34:D38)</f>
        <v>306600</v>
      </c>
      <c r="E39" s="128">
        <f>SUM(E34:E38)</f>
        <v>178850</v>
      </c>
      <c r="F39" s="128">
        <f>SUM(F34:F38)</f>
        <v>107310</v>
      </c>
      <c r="G39" s="226"/>
      <c r="H39" s="226"/>
      <c r="I39" s="111">
        <v>3</v>
      </c>
      <c r="J39" s="286" t="s">
        <v>49</v>
      </c>
      <c r="K39" s="371" t="s">
        <v>93</v>
      </c>
      <c r="L39" s="371" t="s">
        <v>107</v>
      </c>
      <c r="M39" s="372">
        <v>4</v>
      </c>
      <c r="N39" s="373">
        <f t="shared" si="5"/>
        <v>144</v>
      </c>
      <c r="O39" s="222"/>
      <c r="P39" s="111">
        <v>8</v>
      </c>
      <c r="Q39" s="286" t="s">
        <v>114</v>
      </c>
      <c r="R39" s="178" t="s">
        <v>34</v>
      </c>
      <c r="S39" s="178" t="s">
        <v>36</v>
      </c>
      <c r="T39" s="178">
        <v>11</v>
      </c>
      <c r="U39" s="237">
        <f t="shared" ref="U39:U48" si="6">T39*36</f>
        <v>396</v>
      </c>
      <c r="V39" s="129"/>
    </row>
    <row r="40" spans="1:22" ht="17.25" customHeight="1" thickBot="1" x14ac:dyDescent="0.25">
      <c r="A40" s="357" t="s">
        <v>122</v>
      </c>
      <c r="B40" s="357"/>
      <c r="C40" s="357"/>
      <c r="D40" s="358">
        <v>1150</v>
      </c>
      <c r="E40" s="358">
        <v>640</v>
      </c>
      <c r="F40" s="358">
        <v>360</v>
      </c>
      <c r="G40" s="129"/>
      <c r="H40" s="129"/>
      <c r="I40" s="111">
        <v>4</v>
      </c>
      <c r="J40" s="286" t="s">
        <v>49</v>
      </c>
      <c r="K40" s="371" t="s">
        <v>93</v>
      </c>
      <c r="L40" s="371" t="s">
        <v>104</v>
      </c>
      <c r="M40" s="372">
        <v>2</v>
      </c>
      <c r="N40" s="373">
        <f t="shared" si="5"/>
        <v>72</v>
      </c>
      <c r="O40" s="222"/>
      <c r="P40" s="111">
        <v>9</v>
      </c>
      <c r="Q40" s="286" t="s">
        <v>114</v>
      </c>
      <c r="R40" s="178" t="s">
        <v>34</v>
      </c>
      <c r="S40" s="178">
        <v>28</v>
      </c>
      <c r="T40" s="178">
        <v>8</v>
      </c>
      <c r="U40" s="237">
        <f t="shared" si="6"/>
        <v>288</v>
      </c>
      <c r="V40" s="129"/>
    </row>
    <row r="41" spans="1:22" ht="17" thickBot="1" x14ac:dyDescent="0.25">
      <c r="A41" s="359" t="s">
        <v>1220</v>
      </c>
      <c r="B41" s="123" t="s">
        <v>1150</v>
      </c>
      <c r="C41" s="360">
        <v>10</v>
      </c>
      <c r="D41" s="361">
        <f>C41*D40</f>
        <v>11500</v>
      </c>
      <c r="E41" s="361">
        <f>C41*E40</f>
        <v>6400</v>
      </c>
      <c r="F41" s="361">
        <f>C41*F40</f>
        <v>3600</v>
      </c>
      <c r="G41" s="129"/>
      <c r="H41" s="129"/>
      <c r="I41" s="111">
        <v>5</v>
      </c>
      <c r="J41" s="286" t="s">
        <v>49</v>
      </c>
      <c r="K41" s="371" t="s">
        <v>93</v>
      </c>
      <c r="L41" s="371" t="s">
        <v>102</v>
      </c>
      <c r="M41" s="372">
        <v>1</v>
      </c>
      <c r="N41" s="373">
        <f t="shared" si="5"/>
        <v>36</v>
      </c>
      <c r="O41" s="222"/>
      <c r="P41" s="111">
        <v>10</v>
      </c>
      <c r="Q41" s="286" t="s">
        <v>114</v>
      </c>
      <c r="R41" s="178" t="s">
        <v>33</v>
      </c>
      <c r="S41" s="178">
        <v>3</v>
      </c>
      <c r="T41" s="178">
        <v>9</v>
      </c>
      <c r="U41" s="237">
        <f t="shared" si="6"/>
        <v>324</v>
      </c>
      <c r="V41" s="129"/>
    </row>
    <row r="42" spans="1:22" ht="17" thickBot="1" x14ac:dyDescent="0.25">
      <c r="A42" s="357" t="s">
        <v>6</v>
      </c>
      <c r="B42" s="357"/>
      <c r="C42" s="362">
        <f>SUM(C41:C41)</f>
        <v>10</v>
      </c>
      <c r="D42" s="363">
        <f>SUM(D41:D41)</f>
        <v>11500</v>
      </c>
      <c r="E42" s="363">
        <f>SUM(E41:E41)</f>
        <v>6400</v>
      </c>
      <c r="F42" s="363">
        <f>SUM(F41:F41)</f>
        <v>3600</v>
      </c>
      <c r="G42" s="129"/>
      <c r="H42" s="129"/>
      <c r="I42" s="111">
        <v>6</v>
      </c>
      <c r="J42" s="286" t="s">
        <v>49</v>
      </c>
      <c r="K42" s="371" t="s">
        <v>93</v>
      </c>
      <c r="L42" s="371" t="s">
        <v>100</v>
      </c>
      <c r="M42" s="372">
        <v>1</v>
      </c>
      <c r="N42" s="373">
        <f t="shared" si="5"/>
        <v>36</v>
      </c>
      <c r="O42" s="222"/>
      <c r="P42" s="111">
        <v>11</v>
      </c>
      <c r="Q42" s="286" t="s">
        <v>114</v>
      </c>
      <c r="R42" s="367" t="s">
        <v>31</v>
      </c>
      <c r="S42" s="235" t="s">
        <v>30</v>
      </c>
      <c r="T42" s="112">
        <v>2</v>
      </c>
      <c r="U42" s="237">
        <f t="shared" si="6"/>
        <v>72</v>
      </c>
      <c r="V42" s="129"/>
    </row>
    <row r="43" spans="1:22" ht="29.25" customHeight="1" thickBot="1" x14ac:dyDescent="0.25">
      <c r="A43" s="129"/>
      <c r="B43" s="129"/>
      <c r="C43" s="129"/>
      <c r="D43" s="129"/>
      <c r="E43" s="129"/>
      <c r="F43" s="129"/>
      <c r="G43" s="129"/>
      <c r="H43" s="129"/>
      <c r="I43" s="111">
        <v>7</v>
      </c>
      <c r="J43" s="286" t="s">
        <v>49</v>
      </c>
      <c r="K43" s="371" t="s">
        <v>93</v>
      </c>
      <c r="L43" s="371" t="s">
        <v>97</v>
      </c>
      <c r="M43" s="372">
        <v>3</v>
      </c>
      <c r="N43" s="373">
        <f t="shared" si="5"/>
        <v>108</v>
      </c>
      <c r="O43" s="222"/>
      <c r="P43" s="111">
        <v>12</v>
      </c>
      <c r="Q43" s="286" t="s">
        <v>114</v>
      </c>
      <c r="R43" s="367" t="s">
        <v>29</v>
      </c>
      <c r="S43" s="235" t="s">
        <v>28</v>
      </c>
      <c r="T43" s="112">
        <v>0</v>
      </c>
      <c r="U43" s="237">
        <f t="shared" si="6"/>
        <v>0</v>
      </c>
      <c r="V43" s="129"/>
    </row>
    <row r="44" spans="1:22" ht="35" thickBot="1" x14ac:dyDescent="0.25">
      <c r="A44" s="119" t="s">
        <v>129</v>
      </c>
      <c r="B44" s="119" t="s">
        <v>1092</v>
      </c>
      <c r="C44" s="164" t="s">
        <v>1075</v>
      </c>
      <c r="D44" s="164" t="s">
        <v>1073</v>
      </c>
      <c r="E44" s="129"/>
      <c r="F44" s="129"/>
      <c r="G44" s="129"/>
      <c r="H44" s="129"/>
      <c r="I44" s="111">
        <v>8</v>
      </c>
      <c r="J44" s="286" t="s">
        <v>49</v>
      </c>
      <c r="K44" s="371" t="s">
        <v>93</v>
      </c>
      <c r="L44" s="371" t="s">
        <v>95</v>
      </c>
      <c r="M44" s="372">
        <v>4</v>
      </c>
      <c r="N44" s="373">
        <f t="shared" si="5"/>
        <v>144</v>
      </c>
      <c r="O44" s="222"/>
      <c r="P44" s="111">
        <v>13</v>
      </c>
      <c r="Q44" s="286" t="s">
        <v>114</v>
      </c>
      <c r="R44" s="367" t="s">
        <v>26</v>
      </c>
      <c r="S44" s="235" t="s">
        <v>25</v>
      </c>
      <c r="T44" s="112">
        <v>1</v>
      </c>
      <c r="U44" s="237">
        <f t="shared" si="6"/>
        <v>36</v>
      </c>
      <c r="V44" s="129"/>
    </row>
    <row r="45" spans="1:22" ht="17" thickBot="1" x14ac:dyDescent="0.25">
      <c r="A45" s="165" t="s">
        <v>1074</v>
      </c>
      <c r="B45" s="165"/>
      <c r="C45" s="165"/>
      <c r="D45" s="128">
        <v>2500</v>
      </c>
      <c r="E45" s="129"/>
      <c r="F45" s="129"/>
      <c r="G45" s="129"/>
      <c r="H45" s="129"/>
      <c r="I45" s="111">
        <v>9</v>
      </c>
      <c r="J45" s="286" t="s">
        <v>49</v>
      </c>
      <c r="K45" s="371" t="s">
        <v>48</v>
      </c>
      <c r="L45" s="371" t="s">
        <v>92</v>
      </c>
      <c r="M45" s="372">
        <v>1</v>
      </c>
      <c r="N45" s="373">
        <f t="shared" si="5"/>
        <v>36</v>
      </c>
      <c r="O45" s="222"/>
      <c r="P45" s="111">
        <v>14</v>
      </c>
      <c r="Q45" s="286" t="s">
        <v>114</v>
      </c>
      <c r="R45" s="178" t="s">
        <v>153</v>
      </c>
      <c r="S45" s="178">
        <v>12</v>
      </c>
      <c r="T45" s="178">
        <v>6</v>
      </c>
      <c r="U45" s="237">
        <f t="shared" si="6"/>
        <v>216</v>
      </c>
      <c r="V45" s="129"/>
    </row>
    <row r="46" spans="1:22" ht="17" thickBot="1" x14ac:dyDescent="0.25">
      <c r="A46" s="166" t="s">
        <v>1155</v>
      </c>
      <c r="B46" s="122" t="s">
        <v>1093</v>
      </c>
      <c r="C46" s="364">
        <v>6</v>
      </c>
      <c r="D46" s="265">
        <f>D45*C46</f>
        <v>15000</v>
      </c>
      <c r="E46" s="129"/>
      <c r="F46" s="129"/>
      <c r="G46" s="129"/>
      <c r="H46" s="129"/>
      <c r="I46" s="111">
        <v>10</v>
      </c>
      <c r="J46" s="286" t="s">
        <v>49</v>
      </c>
      <c r="K46" s="371" t="s">
        <v>48</v>
      </c>
      <c r="L46" s="371" t="s">
        <v>90</v>
      </c>
      <c r="M46" s="372">
        <v>5</v>
      </c>
      <c r="N46" s="373">
        <f t="shared" si="5"/>
        <v>180</v>
      </c>
      <c r="O46" s="222"/>
      <c r="P46" s="111">
        <v>15</v>
      </c>
      <c r="Q46" s="286" t="s">
        <v>114</v>
      </c>
      <c r="R46" s="369" t="s">
        <v>93</v>
      </c>
      <c r="S46" s="375" t="s">
        <v>35</v>
      </c>
      <c r="T46" s="376">
        <v>6</v>
      </c>
      <c r="U46" s="237">
        <f t="shared" si="6"/>
        <v>216</v>
      </c>
      <c r="V46" s="129"/>
    </row>
    <row r="47" spans="1:22" ht="17" thickBot="1" x14ac:dyDescent="0.25">
      <c r="A47" s="166" t="s">
        <v>1168</v>
      </c>
      <c r="B47" s="122" t="s">
        <v>1093</v>
      </c>
      <c r="C47" s="364">
        <f>M9</f>
        <v>3</v>
      </c>
      <c r="D47" s="265">
        <f>C47*D45</f>
        <v>7500</v>
      </c>
      <c r="E47" s="129"/>
      <c r="F47" s="129"/>
      <c r="G47" s="129"/>
      <c r="H47" s="129"/>
      <c r="I47" s="111">
        <v>11</v>
      </c>
      <c r="J47" s="286" t="s">
        <v>49</v>
      </c>
      <c r="K47" s="371" t="s">
        <v>82</v>
      </c>
      <c r="L47" s="371" t="s">
        <v>87</v>
      </c>
      <c r="M47" s="372">
        <v>2</v>
      </c>
      <c r="N47" s="373">
        <f t="shared" si="5"/>
        <v>72</v>
      </c>
      <c r="O47" s="222"/>
      <c r="P47" s="111">
        <v>16</v>
      </c>
      <c r="Q47" s="286" t="s">
        <v>114</v>
      </c>
      <c r="R47" s="369" t="s">
        <v>93</v>
      </c>
      <c r="S47" s="375" t="s">
        <v>149</v>
      </c>
      <c r="T47" s="376">
        <v>2</v>
      </c>
      <c r="U47" s="237">
        <f t="shared" si="6"/>
        <v>72</v>
      </c>
      <c r="V47" s="129"/>
    </row>
    <row r="48" spans="1:22" ht="17" thickBot="1" x14ac:dyDescent="0.25">
      <c r="A48" s="120" t="s">
        <v>6</v>
      </c>
      <c r="B48" s="120"/>
      <c r="C48" s="127">
        <f>SUM(C46:C47)</f>
        <v>9</v>
      </c>
      <c r="D48" s="365">
        <v>22500</v>
      </c>
      <c r="E48" s="129"/>
      <c r="F48" s="129"/>
      <c r="G48" s="129"/>
      <c r="H48" s="129"/>
      <c r="I48" s="111">
        <v>12</v>
      </c>
      <c r="J48" s="286" t="s">
        <v>49</v>
      </c>
      <c r="K48" s="371" t="s">
        <v>82</v>
      </c>
      <c r="L48" s="371" t="s">
        <v>84</v>
      </c>
      <c r="M48" s="372">
        <v>7</v>
      </c>
      <c r="N48" s="373">
        <f t="shared" si="5"/>
        <v>252</v>
      </c>
      <c r="O48" s="222"/>
      <c r="P48" s="111">
        <v>17</v>
      </c>
      <c r="Q48" s="286" t="s">
        <v>114</v>
      </c>
      <c r="R48" s="369" t="s">
        <v>93</v>
      </c>
      <c r="S48" s="375" t="s">
        <v>120</v>
      </c>
      <c r="T48" s="376">
        <v>2</v>
      </c>
      <c r="U48" s="237">
        <f t="shared" si="6"/>
        <v>72</v>
      </c>
      <c r="V48" s="129"/>
    </row>
    <row r="49" spans="1:22" ht="17" thickBot="1" x14ac:dyDescent="0.25">
      <c r="A49" s="129"/>
      <c r="B49" s="129"/>
      <c r="C49" s="129"/>
      <c r="D49" s="129"/>
      <c r="E49" s="129"/>
      <c r="F49" s="129"/>
      <c r="G49" s="129"/>
      <c r="H49" s="129"/>
      <c r="I49" s="111">
        <v>13</v>
      </c>
      <c r="J49" s="286" t="s">
        <v>49</v>
      </c>
      <c r="K49" s="371" t="s">
        <v>82</v>
      </c>
      <c r="L49" s="371">
        <v>2</v>
      </c>
      <c r="M49" s="372">
        <v>5</v>
      </c>
      <c r="N49" s="373">
        <f t="shared" si="5"/>
        <v>180</v>
      </c>
      <c r="O49" s="222"/>
      <c r="P49" s="111"/>
      <c r="Q49" s="236"/>
      <c r="R49" s="236"/>
      <c r="S49" s="236"/>
      <c r="T49" s="240">
        <f>SUM(T32:T48)</f>
        <v>123</v>
      </c>
      <c r="U49" s="240">
        <f>SUM(U32:U48)</f>
        <v>4428</v>
      </c>
      <c r="V49" s="129"/>
    </row>
    <row r="50" spans="1:22" ht="17" thickBot="1" x14ac:dyDescent="0.25">
      <c r="A50" s="129"/>
      <c r="B50" s="129"/>
      <c r="C50" s="129"/>
      <c r="D50" s="129"/>
      <c r="E50" s="129"/>
      <c r="F50" s="129"/>
      <c r="G50" s="129"/>
      <c r="H50" s="129"/>
      <c r="I50" s="111">
        <v>14</v>
      </c>
      <c r="J50" s="286" t="s">
        <v>49</v>
      </c>
      <c r="K50" s="371" t="s">
        <v>54</v>
      </c>
      <c r="L50" s="371" t="s">
        <v>81</v>
      </c>
      <c r="M50" s="372">
        <v>8</v>
      </c>
      <c r="N50" s="373">
        <f t="shared" si="5"/>
        <v>288</v>
      </c>
      <c r="O50" s="222"/>
      <c r="P50" s="222"/>
      <c r="Q50" s="222"/>
      <c r="R50" s="228"/>
      <c r="S50" s="228"/>
      <c r="T50" s="228"/>
      <c r="U50" s="229"/>
      <c r="V50" s="129"/>
    </row>
    <row r="51" spans="1:22" ht="17" thickBot="1" x14ac:dyDescent="0.25">
      <c r="A51" s="172" t="s">
        <v>1139</v>
      </c>
      <c r="B51" s="173">
        <f>C39+C48+C42</f>
        <v>530</v>
      </c>
      <c r="C51" s="129"/>
      <c r="D51" s="129"/>
      <c r="E51" s="129"/>
      <c r="F51" s="129"/>
      <c r="G51" s="129"/>
      <c r="H51" s="129"/>
      <c r="I51" s="111">
        <v>15</v>
      </c>
      <c r="J51" s="286" t="s">
        <v>49</v>
      </c>
      <c r="K51" s="371" t="s">
        <v>54</v>
      </c>
      <c r="L51" s="371" t="s">
        <v>79</v>
      </c>
      <c r="M51" s="372">
        <v>7</v>
      </c>
      <c r="N51" s="373">
        <f t="shared" si="5"/>
        <v>252</v>
      </c>
      <c r="O51" s="222"/>
      <c r="P51" s="222"/>
      <c r="Q51" s="222"/>
      <c r="R51" s="228"/>
      <c r="S51" s="228"/>
      <c r="T51" s="228"/>
      <c r="U51" s="229"/>
      <c r="V51" s="129"/>
    </row>
    <row r="52" spans="1:22" ht="17" thickBot="1" x14ac:dyDescent="0.25">
      <c r="A52" s="129"/>
      <c r="B52" s="129"/>
      <c r="C52" s="129"/>
      <c r="D52" s="129"/>
      <c r="E52" s="129"/>
      <c r="F52" s="129"/>
      <c r="G52" s="129"/>
      <c r="H52" s="129"/>
      <c r="I52" s="111">
        <v>16</v>
      </c>
      <c r="J52" s="286" t="s">
        <v>49</v>
      </c>
      <c r="K52" s="371" t="s">
        <v>54</v>
      </c>
      <c r="L52" s="371" t="s">
        <v>76</v>
      </c>
      <c r="M52" s="372">
        <v>1</v>
      </c>
      <c r="N52" s="373">
        <f t="shared" si="5"/>
        <v>36</v>
      </c>
      <c r="O52" s="222"/>
      <c r="P52" s="222"/>
      <c r="Q52" s="222"/>
      <c r="R52" s="228"/>
      <c r="S52" s="228"/>
      <c r="T52" s="228"/>
      <c r="U52" s="229"/>
      <c r="V52" s="129"/>
    </row>
    <row r="53" spans="1:22" ht="17" thickBot="1" x14ac:dyDescent="0.25">
      <c r="A53" s="129"/>
      <c r="B53" s="129"/>
      <c r="C53" s="129"/>
      <c r="D53" s="129"/>
      <c r="E53" s="129"/>
      <c r="F53" s="129"/>
      <c r="G53" s="129"/>
      <c r="H53" s="129"/>
      <c r="I53" s="111">
        <v>17</v>
      </c>
      <c r="J53" s="286" t="s">
        <v>49</v>
      </c>
      <c r="K53" s="371" t="s">
        <v>54</v>
      </c>
      <c r="L53" s="371" t="s">
        <v>74</v>
      </c>
      <c r="M53" s="372">
        <v>5</v>
      </c>
      <c r="N53" s="373">
        <f t="shared" si="5"/>
        <v>180</v>
      </c>
      <c r="O53" s="222"/>
      <c r="P53" s="222"/>
      <c r="Q53" s="222"/>
      <c r="R53" s="228"/>
      <c r="S53" s="228"/>
      <c r="T53" s="228"/>
      <c r="U53" s="229"/>
      <c r="V53" s="129"/>
    </row>
    <row r="54" spans="1:22" ht="17" thickBot="1" x14ac:dyDescent="0.25">
      <c r="A54" s="245" t="s">
        <v>1056</v>
      </c>
      <c r="B54" s="245"/>
      <c r="C54" s="174"/>
      <c r="D54" s="129"/>
      <c r="E54" s="129"/>
      <c r="F54" s="129"/>
      <c r="G54" s="129"/>
      <c r="H54" s="129"/>
      <c r="I54" s="111">
        <v>18</v>
      </c>
      <c r="J54" s="286" t="s">
        <v>49</v>
      </c>
      <c r="K54" s="371" t="s">
        <v>54</v>
      </c>
      <c r="L54" s="371" t="s">
        <v>72</v>
      </c>
      <c r="M54" s="372">
        <v>6</v>
      </c>
      <c r="N54" s="373">
        <f t="shared" si="5"/>
        <v>216</v>
      </c>
      <c r="O54" s="222"/>
      <c r="P54" s="222"/>
      <c r="Q54" s="222"/>
      <c r="R54" s="228"/>
      <c r="S54" s="228"/>
      <c r="T54" s="228"/>
      <c r="U54" s="229"/>
      <c r="V54" s="129"/>
    </row>
    <row r="55" spans="1:22" ht="17" thickBot="1" x14ac:dyDescent="0.25">
      <c r="A55" s="129"/>
      <c r="B55" s="129"/>
      <c r="C55" s="129"/>
      <c r="D55" s="129"/>
      <c r="E55" s="129"/>
      <c r="F55" s="129"/>
      <c r="G55" s="129"/>
      <c r="H55" s="129"/>
      <c r="I55" s="111">
        <v>19</v>
      </c>
      <c r="J55" s="286" t="s">
        <v>49</v>
      </c>
      <c r="K55" s="371" t="s">
        <v>69</v>
      </c>
      <c r="L55" s="371">
        <v>8</v>
      </c>
      <c r="M55" s="372">
        <v>2</v>
      </c>
      <c r="N55" s="373">
        <f t="shared" si="5"/>
        <v>72</v>
      </c>
      <c r="O55" s="222"/>
      <c r="P55" s="222"/>
      <c r="Q55" s="222"/>
      <c r="R55" s="228"/>
      <c r="S55" s="228"/>
      <c r="T55" s="228"/>
      <c r="U55" s="229"/>
      <c r="V55" s="129"/>
    </row>
    <row r="56" spans="1:22" ht="17" thickBot="1" x14ac:dyDescent="0.25">
      <c r="A56" s="129"/>
      <c r="B56" s="129"/>
      <c r="C56" s="129"/>
      <c r="D56" s="129"/>
      <c r="E56" s="129"/>
      <c r="F56" s="129"/>
      <c r="G56" s="129"/>
      <c r="H56" s="129"/>
      <c r="I56" s="111">
        <v>20</v>
      </c>
      <c r="J56" s="286" t="s">
        <v>49</v>
      </c>
      <c r="K56" s="367" t="s">
        <v>32</v>
      </c>
      <c r="L56" s="235" t="s">
        <v>68</v>
      </c>
      <c r="M56" s="284">
        <v>9</v>
      </c>
      <c r="N56" s="373">
        <f t="shared" si="5"/>
        <v>324</v>
      </c>
      <c r="O56" s="222"/>
      <c r="P56" s="222"/>
      <c r="Q56" s="222"/>
      <c r="R56" s="228"/>
      <c r="S56" s="228"/>
      <c r="T56" s="228"/>
      <c r="U56" s="229"/>
      <c r="V56" s="129"/>
    </row>
    <row r="57" spans="1:22" ht="17" thickBot="1" x14ac:dyDescent="0.25">
      <c r="A57" s="129"/>
      <c r="B57" s="129"/>
      <c r="C57" s="129"/>
      <c r="D57" s="129"/>
      <c r="E57" s="129"/>
      <c r="F57" s="129"/>
      <c r="G57" s="129"/>
      <c r="H57" s="129"/>
      <c r="I57" s="111">
        <v>21</v>
      </c>
      <c r="J57" s="286" t="s">
        <v>49</v>
      </c>
      <c r="K57" s="367" t="s">
        <v>64</v>
      </c>
      <c r="L57" s="235" t="s">
        <v>67</v>
      </c>
      <c r="M57" s="284">
        <v>3</v>
      </c>
      <c r="N57" s="373">
        <f t="shared" si="5"/>
        <v>108</v>
      </c>
      <c r="O57" s="222"/>
      <c r="P57" s="222"/>
      <c r="Q57" s="222"/>
      <c r="R57" s="228"/>
      <c r="S57" s="228"/>
      <c r="T57" s="228"/>
      <c r="U57" s="229"/>
      <c r="V57" s="129"/>
    </row>
    <row r="58" spans="1:22" ht="17" thickBot="1" x14ac:dyDescent="0.25">
      <c r="A58" s="129"/>
      <c r="B58" s="129"/>
      <c r="C58" s="129"/>
      <c r="D58" s="129"/>
      <c r="E58" s="129"/>
      <c r="F58" s="129"/>
      <c r="G58" s="129"/>
      <c r="H58" s="129"/>
      <c r="I58" s="111">
        <v>22</v>
      </c>
      <c r="J58" s="286" t="s">
        <v>49</v>
      </c>
      <c r="K58" s="367" t="s">
        <v>64</v>
      </c>
      <c r="L58" s="235" t="s">
        <v>66</v>
      </c>
      <c r="M58" s="284">
        <v>5</v>
      </c>
      <c r="N58" s="373">
        <f t="shared" si="5"/>
        <v>180</v>
      </c>
      <c r="O58" s="222"/>
      <c r="P58" s="222"/>
      <c r="Q58" s="222"/>
      <c r="R58" s="228"/>
      <c r="S58" s="228"/>
      <c r="T58" s="228"/>
      <c r="U58" s="229"/>
      <c r="V58" s="129"/>
    </row>
    <row r="59" spans="1:22" ht="17" thickBot="1" x14ac:dyDescent="0.25">
      <c r="A59" s="129"/>
      <c r="B59" s="129"/>
      <c r="C59" s="129"/>
      <c r="D59" s="129"/>
      <c r="E59" s="129"/>
      <c r="F59" s="129"/>
      <c r="G59" s="129"/>
      <c r="H59" s="129"/>
      <c r="I59" s="111">
        <v>23</v>
      </c>
      <c r="J59" s="286" t="s">
        <v>49</v>
      </c>
      <c r="K59" s="367" t="s">
        <v>64</v>
      </c>
      <c r="L59" s="235" t="s">
        <v>65</v>
      </c>
      <c r="M59" s="284">
        <v>2</v>
      </c>
      <c r="N59" s="373">
        <f t="shared" si="5"/>
        <v>72</v>
      </c>
      <c r="O59" s="222"/>
      <c r="P59" s="222"/>
      <c r="Q59" s="222"/>
      <c r="R59" s="228"/>
      <c r="S59" s="228"/>
      <c r="T59" s="228"/>
      <c r="U59" s="229"/>
      <c r="V59" s="129"/>
    </row>
    <row r="60" spans="1:22" ht="17" thickBot="1" x14ac:dyDescent="0.25">
      <c r="A60" s="129"/>
      <c r="B60" s="129"/>
      <c r="C60" s="129"/>
      <c r="D60" s="129"/>
      <c r="E60" s="129"/>
      <c r="F60" s="129"/>
      <c r="G60" s="129"/>
      <c r="H60" s="129"/>
      <c r="I60" s="111">
        <v>24</v>
      </c>
      <c r="J60" s="286" t="s">
        <v>49</v>
      </c>
      <c r="K60" s="367" t="s">
        <v>64</v>
      </c>
      <c r="L60" s="235" t="s">
        <v>63</v>
      </c>
      <c r="M60" s="284">
        <v>1</v>
      </c>
      <c r="N60" s="373">
        <f t="shared" si="5"/>
        <v>36</v>
      </c>
      <c r="O60" s="222"/>
      <c r="P60" s="222"/>
      <c r="Q60" s="222"/>
      <c r="R60" s="228"/>
      <c r="S60" s="228"/>
      <c r="T60" s="228"/>
      <c r="U60" s="229"/>
      <c r="V60" s="129"/>
    </row>
    <row r="61" spans="1:22" ht="17" thickBot="1" x14ac:dyDescent="0.25">
      <c r="A61" s="129"/>
      <c r="B61" s="129"/>
      <c r="C61" s="129"/>
      <c r="D61" s="129"/>
      <c r="E61" s="129"/>
      <c r="F61" s="129"/>
      <c r="G61" s="129"/>
      <c r="H61" s="129"/>
      <c r="I61" s="111">
        <v>25</v>
      </c>
      <c r="J61" s="286" t="s">
        <v>49</v>
      </c>
      <c r="K61" s="367" t="s">
        <v>48</v>
      </c>
      <c r="L61" s="235" t="s">
        <v>62</v>
      </c>
      <c r="M61" s="284">
        <v>2</v>
      </c>
      <c r="N61" s="373">
        <f t="shared" si="5"/>
        <v>72</v>
      </c>
      <c r="O61" s="222"/>
      <c r="P61" s="222"/>
      <c r="Q61" s="222"/>
      <c r="R61" s="228"/>
      <c r="S61" s="228"/>
      <c r="T61" s="228"/>
      <c r="U61" s="229"/>
      <c r="V61" s="129"/>
    </row>
    <row r="62" spans="1:22" ht="17" thickBot="1" x14ac:dyDescent="0.25">
      <c r="A62" s="129"/>
      <c r="B62" s="129"/>
      <c r="C62" s="129"/>
      <c r="D62" s="129"/>
      <c r="E62" s="129"/>
      <c r="F62" s="129"/>
      <c r="G62" s="129"/>
      <c r="H62" s="129"/>
      <c r="I62" s="111">
        <v>26</v>
      </c>
      <c r="J62" s="286" t="s">
        <v>49</v>
      </c>
      <c r="K62" s="367" t="s">
        <v>48</v>
      </c>
      <c r="L62" s="235" t="s">
        <v>60</v>
      </c>
      <c r="M62" s="284">
        <v>3</v>
      </c>
      <c r="N62" s="373">
        <f t="shared" si="5"/>
        <v>108</v>
      </c>
      <c r="O62" s="222"/>
      <c r="P62" s="222"/>
      <c r="Q62" s="222"/>
      <c r="R62" s="228"/>
      <c r="S62" s="228"/>
      <c r="T62" s="228"/>
      <c r="U62" s="229"/>
      <c r="V62" s="129"/>
    </row>
    <row r="63" spans="1:22" ht="17" thickBot="1" x14ac:dyDescent="0.25">
      <c r="A63" s="129"/>
      <c r="B63" s="129"/>
      <c r="C63" s="129"/>
      <c r="D63" s="129"/>
      <c r="E63" s="129"/>
      <c r="F63" s="129"/>
      <c r="G63" s="129"/>
      <c r="H63" s="129"/>
      <c r="I63" s="111">
        <v>27</v>
      </c>
      <c r="J63" s="286" t="s">
        <v>49</v>
      </c>
      <c r="K63" s="112" t="s">
        <v>59</v>
      </c>
      <c r="L63" s="235" t="s">
        <v>58</v>
      </c>
      <c r="M63" s="284">
        <v>3</v>
      </c>
      <c r="N63" s="373">
        <f t="shared" si="5"/>
        <v>108</v>
      </c>
      <c r="O63" s="222"/>
      <c r="P63" s="222"/>
      <c r="Q63" s="222"/>
      <c r="R63" s="228"/>
      <c r="S63" s="228"/>
      <c r="T63" s="228"/>
      <c r="U63" s="229"/>
      <c r="V63" s="129"/>
    </row>
    <row r="64" spans="1:22" ht="15" customHeight="1" thickBot="1" x14ac:dyDescent="0.25">
      <c r="A64" s="129"/>
      <c r="B64" s="129"/>
      <c r="C64" s="129"/>
      <c r="D64" s="129"/>
      <c r="E64" s="129"/>
      <c r="F64" s="129"/>
      <c r="G64" s="129"/>
      <c r="H64" s="129"/>
      <c r="I64" s="111">
        <v>28</v>
      </c>
      <c r="J64" s="286" t="s">
        <v>49</v>
      </c>
      <c r="K64" s="112" t="s">
        <v>56</v>
      </c>
      <c r="L64" s="235" t="s">
        <v>51</v>
      </c>
      <c r="M64" s="284">
        <v>3</v>
      </c>
      <c r="N64" s="373">
        <f t="shared" si="5"/>
        <v>108</v>
      </c>
      <c r="O64" s="222"/>
      <c r="P64" s="222"/>
      <c r="Q64" s="222"/>
      <c r="R64" s="228"/>
      <c r="S64" s="228"/>
      <c r="T64" s="228"/>
      <c r="U64" s="229"/>
      <c r="V64" s="129"/>
    </row>
    <row r="65" spans="1:22" ht="17" thickBot="1" x14ac:dyDescent="0.25">
      <c r="A65" s="129"/>
      <c r="B65" s="129"/>
      <c r="C65" s="129"/>
      <c r="D65" s="129"/>
      <c r="E65" s="129"/>
      <c r="F65" s="129"/>
      <c r="G65" s="129"/>
      <c r="H65" s="129"/>
      <c r="I65" s="111">
        <v>29</v>
      </c>
      <c r="J65" s="286" t="s">
        <v>49</v>
      </c>
      <c r="K65" s="112" t="s">
        <v>54</v>
      </c>
      <c r="L65" s="235" t="s">
        <v>27</v>
      </c>
      <c r="M65" s="284">
        <v>6</v>
      </c>
      <c r="N65" s="373">
        <f t="shared" si="5"/>
        <v>216</v>
      </c>
      <c r="O65" s="222"/>
      <c r="P65" s="222"/>
      <c r="Q65" s="222"/>
      <c r="R65" s="228"/>
      <c r="S65" s="228"/>
      <c r="T65" s="228"/>
      <c r="U65" s="229"/>
      <c r="V65" s="129"/>
    </row>
    <row r="66" spans="1:22" ht="17" thickBot="1" x14ac:dyDescent="0.25">
      <c r="A66" s="129"/>
      <c r="B66" s="129"/>
      <c r="C66" s="129"/>
      <c r="D66" s="129"/>
      <c r="E66" s="129"/>
      <c r="F66" s="129"/>
      <c r="G66" s="129"/>
      <c r="H66" s="129"/>
      <c r="I66" s="111">
        <v>30</v>
      </c>
      <c r="J66" s="286" t="s">
        <v>49</v>
      </c>
      <c r="K66" s="112" t="s">
        <v>52</v>
      </c>
      <c r="L66" s="235" t="s">
        <v>51</v>
      </c>
      <c r="M66" s="284">
        <v>2</v>
      </c>
      <c r="N66" s="373">
        <f t="shared" si="5"/>
        <v>72</v>
      </c>
      <c r="O66" s="222"/>
      <c r="P66" s="222"/>
      <c r="Q66" s="222"/>
      <c r="R66" s="228"/>
      <c r="S66" s="228"/>
      <c r="T66" s="228"/>
      <c r="U66" s="229"/>
      <c r="V66" s="129"/>
    </row>
    <row r="67" spans="1:22" ht="17" thickBot="1" x14ac:dyDescent="0.25">
      <c r="A67" s="129"/>
      <c r="B67" s="129"/>
      <c r="C67" s="129"/>
      <c r="D67" s="129"/>
      <c r="E67" s="129"/>
      <c r="F67" s="129"/>
      <c r="G67" s="129"/>
      <c r="H67" s="129"/>
      <c r="I67" s="111">
        <v>31</v>
      </c>
      <c r="J67" s="286" t="s">
        <v>49</v>
      </c>
      <c r="K67" s="371" t="s">
        <v>93</v>
      </c>
      <c r="L67" s="235" t="s">
        <v>1084</v>
      </c>
      <c r="M67" s="284">
        <v>1</v>
      </c>
      <c r="N67" s="373">
        <f t="shared" si="5"/>
        <v>36</v>
      </c>
      <c r="O67" s="222"/>
      <c r="P67" s="222"/>
      <c r="Q67" s="222"/>
      <c r="R67" s="228"/>
      <c r="S67" s="228"/>
      <c r="T67" s="228"/>
      <c r="U67" s="229"/>
      <c r="V67" s="129"/>
    </row>
    <row r="68" spans="1:22" ht="17" thickBot="1" x14ac:dyDescent="0.25">
      <c r="A68" s="129"/>
      <c r="B68" s="129"/>
      <c r="C68" s="129"/>
      <c r="D68" s="129"/>
      <c r="E68" s="129"/>
      <c r="F68" s="129"/>
      <c r="G68" s="129"/>
      <c r="H68" s="129"/>
      <c r="I68" s="111">
        <v>32</v>
      </c>
      <c r="J68" s="286" t="s">
        <v>49</v>
      </c>
      <c r="K68" s="112" t="s">
        <v>48</v>
      </c>
      <c r="L68" s="235" t="s">
        <v>47</v>
      </c>
      <c r="M68" s="284">
        <v>9</v>
      </c>
      <c r="N68" s="373">
        <f t="shared" si="5"/>
        <v>324</v>
      </c>
      <c r="O68" s="222"/>
      <c r="P68" s="222"/>
      <c r="Q68" s="222"/>
      <c r="R68" s="228"/>
      <c r="S68" s="228"/>
      <c r="T68" s="228"/>
      <c r="U68" s="229"/>
      <c r="V68" s="129"/>
    </row>
    <row r="69" spans="1:22" ht="16" thickBot="1" x14ac:dyDescent="0.25">
      <c r="A69" s="129"/>
      <c r="B69" s="129"/>
      <c r="C69" s="129"/>
      <c r="D69" s="129"/>
      <c r="E69" s="129"/>
      <c r="F69" s="129"/>
      <c r="G69" s="129"/>
      <c r="H69" s="129"/>
      <c r="I69" s="111"/>
      <c r="J69" s="236"/>
      <c r="K69" s="236"/>
      <c r="L69" s="236"/>
      <c r="M69" s="240">
        <f>SUM(M37:M68)</f>
        <v>121</v>
      </c>
      <c r="N69" s="240">
        <f>SUM(N37:N68)</f>
        <v>4356</v>
      </c>
      <c r="O69" s="222"/>
      <c r="P69" s="222"/>
      <c r="Q69" s="222"/>
      <c r="R69" s="228"/>
      <c r="S69" s="228"/>
      <c r="T69" s="228"/>
      <c r="U69" s="229"/>
      <c r="V69" s="129"/>
    </row>
    <row r="70" spans="1:22" ht="15" x14ac:dyDescent="0.2">
      <c r="A70" s="129"/>
      <c r="B70" s="129"/>
      <c r="C70" s="129"/>
      <c r="D70" s="129"/>
      <c r="E70" s="129"/>
      <c r="F70" s="129"/>
      <c r="G70" s="129"/>
      <c r="H70" s="129"/>
      <c r="I70" s="222"/>
      <c r="J70" s="222"/>
      <c r="K70" s="222"/>
      <c r="L70" s="222"/>
      <c r="M70" s="222"/>
      <c r="N70" s="222"/>
      <c r="O70" s="222"/>
      <c r="P70" s="222"/>
      <c r="Q70" s="267"/>
      <c r="R70" s="267"/>
      <c r="S70" s="267"/>
      <c r="T70" s="268"/>
      <c r="U70" s="267"/>
      <c r="V70" s="129"/>
    </row>
    <row r="71" spans="1:22" ht="15" x14ac:dyDescent="0.2">
      <c r="A71" s="129"/>
      <c r="B71" s="129"/>
      <c r="C71" s="129"/>
      <c r="D71" s="129"/>
      <c r="E71" s="129"/>
      <c r="F71" s="129"/>
      <c r="G71" s="129"/>
      <c r="H71" s="129"/>
      <c r="I71" s="222"/>
      <c r="J71" s="222"/>
      <c r="K71" s="222"/>
      <c r="L71" s="222"/>
      <c r="M71" s="222"/>
      <c r="N71" s="222"/>
      <c r="O71" s="222"/>
      <c r="P71" s="222"/>
      <c r="Q71" s="267"/>
      <c r="R71" s="267"/>
      <c r="S71" s="267"/>
      <c r="T71" s="267"/>
      <c r="U71" s="267"/>
      <c r="V71" s="129"/>
    </row>
    <row r="72" spans="1:22" x14ac:dyDescent="0.15">
      <c r="K72" s="23"/>
      <c r="L72" s="23"/>
      <c r="M72" s="23"/>
      <c r="N72" s="22"/>
      <c r="O72" s="7"/>
      <c r="Q72" s="14"/>
      <c r="R72" s="20"/>
      <c r="S72" s="20"/>
      <c r="T72" s="20"/>
      <c r="U72" s="14"/>
    </row>
    <row r="73" spans="1:22" x14ac:dyDescent="0.15">
      <c r="K73" s="23"/>
      <c r="L73" s="23"/>
      <c r="M73" s="23"/>
      <c r="N73" s="22"/>
      <c r="O73" s="7"/>
      <c r="Q73" s="14"/>
      <c r="R73" s="20"/>
      <c r="S73" s="20"/>
      <c r="T73" s="20"/>
      <c r="U73" s="14"/>
    </row>
    <row r="74" spans="1:22" x14ac:dyDescent="0.15">
      <c r="K74" s="23"/>
      <c r="L74" s="23"/>
      <c r="M74" s="23"/>
      <c r="N74" s="22"/>
      <c r="O74" s="7"/>
      <c r="Q74" s="14"/>
      <c r="R74" s="17"/>
      <c r="S74" s="20"/>
      <c r="T74" s="20"/>
      <c r="U74" s="14"/>
    </row>
    <row r="75" spans="1:22" x14ac:dyDescent="0.15">
      <c r="K75" s="23"/>
      <c r="L75" s="23"/>
      <c r="M75" s="23"/>
      <c r="N75" s="22"/>
      <c r="O75" s="7"/>
      <c r="Q75" s="14"/>
      <c r="R75" s="17"/>
      <c r="S75" s="20"/>
      <c r="T75" s="20"/>
      <c r="U75" s="14"/>
    </row>
    <row r="76" spans="1:22" x14ac:dyDescent="0.15">
      <c r="K76" s="23"/>
      <c r="L76" s="23"/>
      <c r="M76" s="23"/>
      <c r="N76" s="22"/>
      <c r="O76" s="7"/>
      <c r="Q76" s="14"/>
      <c r="R76" s="17"/>
      <c r="S76" s="20"/>
      <c r="T76" s="20"/>
      <c r="U76" s="14"/>
    </row>
    <row r="77" spans="1:22" x14ac:dyDescent="0.15">
      <c r="K77" s="23"/>
      <c r="L77" s="23"/>
      <c r="M77" s="23"/>
      <c r="N77" s="22"/>
      <c r="O77" s="7"/>
      <c r="Q77" s="18"/>
      <c r="R77" s="18"/>
      <c r="S77" s="18"/>
      <c r="T77" s="19"/>
      <c r="U77" s="18"/>
    </row>
    <row r="78" spans="1:22" x14ac:dyDescent="0.15">
      <c r="K78" s="23"/>
      <c r="L78" s="23"/>
      <c r="M78" s="23"/>
      <c r="N78" s="22"/>
      <c r="O78" s="7"/>
      <c r="Q78" s="14"/>
      <c r="R78" s="13"/>
      <c r="S78" s="12"/>
      <c r="T78" s="12"/>
    </row>
    <row r="79" spans="1:22" x14ac:dyDescent="0.15">
      <c r="K79" s="23"/>
      <c r="L79" s="23"/>
      <c r="M79" s="23"/>
      <c r="N79" s="22"/>
      <c r="O79" s="7"/>
      <c r="Q79" s="14"/>
      <c r="R79" s="13"/>
      <c r="S79" s="12"/>
      <c r="T79" s="12"/>
    </row>
    <row r="80" spans="1:22" x14ac:dyDescent="0.15">
      <c r="K80" s="23"/>
      <c r="L80" s="23"/>
      <c r="M80" s="23"/>
      <c r="N80" s="22"/>
      <c r="O80" s="7"/>
      <c r="Q80" s="14"/>
      <c r="R80" s="13"/>
      <c r="S80" s="12"/>
      <c r="T80" s="12"/>
    </row>
    <row r="81" spans="10:20" x14ac:dyDescent="0.15">
      <c r="K81" s="23"/>
      <c r="L81" s="23"/>
      <c r="M81" s="23"/>
      <c r="N81" s="22"/>
      <c r="O81" s="7"/>
      <c r="Q81" s="14"/>
      <c r="R81" s="13"/>
      <c r="S81" s="12"/>
      <c r="T81" s="12"/>
    </row>
    <row r="82" spans="10:20" x14ac:dyDescent="0.15">
      <c r="K82" s="23"/>
      <c r="L82" s="23"/>
      <c r="M82" s="23"/>
      <c r="N82" s="22"/>
      <c r="O82" s="7"/>
      <c r="Q82" s="14"/>
      <c r="R82" s="13"/>
      <c r="S82" s="12"/>
      <c r="T82" s="12"/>
    </row>
    <row r="83" spans="10:20" x14ac:dyDescent="0.15">
      <c r="K83" s="23"/>
      <c r="L83" s="23"/>
      <c r="M83" s="23"/>
      <c r="N83" s="22"/>
      <c r="O83" s="7"/>
      <c r="Q83" s="14"/>
      <c r="R83" s="13"/>
      <c r="S83" s="12"/>
      <c r="T83" s="12"/>
    </row>
    <row r="84" spans="10:20" x14ac:dyDescent="0.15">
      <c r="J84" s="14"/>
      <c r="K84" s="14"/>
      <c r="L84" s="14"/>
      <c r="M84" s="21"/>
      <c r="N84" s="14"/>
      <c r="O84" s="7"/>
      <c r="Q84" s="14"/>
      <c r="R84" s="13"/>
      <c r="S84" s="12"/>
      <c r="T84" s="12"/>
    </row>
    <row r="85" spans="10:20" x14ac:dyDescent="0.15">
      <c r="J85" s="17"/>
      <c r="K85" s="16"/>
      <c r="L85" s="16"/>
      <c r="M85" s="16"/>
      <c r="N85" s="14"/>
      <c r="O85" s="7"/>
      <c r="Q85" s="14"/>
      <c r="R85" s="13"/>
      <c r="S85" s="12"/>
      <c r="T85" s="12"/>
    </row>
    <row r="86" spans="10:20" x14ac:dyDescent="0.15">
      <c r="J86" s="17"/>
      <c r="K86" s="16"/>
      <c r="L86" s="16"/>
      <c r="M86" s="16"/>
      <c r="N86" s="14"/>
      <c r="O86" s="7"/>
      <c r="Q86" s="14"/>
      <c r="R86" s="13"/>
      <c r="S86" s="12"/>
      <c r="T86" s="12"/>
    </row>
    <row r="87" spans="10:20" x14ac:dyDescent="0.15">
      <c r="J87" s="17"/>
      <c r="K87" s="16"/>
      <c r="L87" s="16"/>
      <c r="M87" s="16"/>
      <c r="N87" s="14"/>
      <c r="O87" s="7"/>
      <c r="Q87" s="14"/>
      <c r="R87" s="13"/>
      <c r="S87" s="12"/>
      <c r="T87" s="12"/>
    </row>
    <row r="88" spans="10:20" x14ac:dyDescent="0.15">
      <c r="J88" s="17"/>
      <c r="K88" s="16"/>
      <c r="L88" s="16"/>
      <c r="M88" s="16"/>
      <c r="N88" s="14"/>
      <c r="O88" s="7"/>
      <c r="Q88" s="14"/>
      <c r="R88" s="13"/>
      <c r="S88" s="12"/>
      <c r="T88" s="12"/>
    </row>
    <row r="89" spans="10:20" x14ac:dyDescent="0.15">
      <c r="J89" s="17"/>
      <c r="K89" s="16"/>
      <c r="L89" s="16"/>
      <c r="M89" s="16"/>
      <c r="N89" s="14"/>
      <c r="O89" s="7"/>
      <c r="Q89" s="14"/>
      <c r="R89" s="13"/>
      <c r="S89" s="12"/>
      <c r="T89" s="12"/>
    </row>
    <row r="90" spans="10:20" ht="17.25" customHeight="1" x14ac:dyDescent="0.15">
      <c r="J90" s="17"/>
      <c r="K90" s="16"/>
      <c r="L90" s="16"/>
      <c r="M90" s="16"/>
      <c r="N90" s="14"/>
      <c r="O90" s="7"/>
      <c r="Q90" s="14"/>
      <c r="R90" s="13"/>
      <c r="S90" s="12"/>
      <c r="T90" s="12"/>
    </row>
    <row r="91" spans="10:20" x14ac:dyDescent="0.15">
      <c r="J91" s="17"/>
      <c r="K91" s="16"/>
      <c r="L91" s="16"/>
      <c r="M91" s="16"/>
      <c r="N91" s="14"/>
      <c r="O91" s="7"/>
      <c r="Q91" s="14"/>
      <c r="R91" s="13"/>
      <c r="S91" s="12"/>
      <c r="T91" s="12"/>
    </row>
    <row r="92" spans="10:20" x14ac:dyDescent="0.15">
      <c r="J92" s="17"/>
      <c r="K92" s="16"/>
      <c r="L92" s="16"/>
      <c r="M92" s="16"/>
      <c r="N92" s="14"/>
      <c r="O92" s="7"/>
      <c r="Q92" s="14"/>
      <c r="R92" s="13"/>
      <c r="S92" s="12"/>
      <c r="T92" s="12"/>
    </row>
    <row r="93" spans="10:20" x14ac:dyDescent="0.15">
      <c r="J93" s="17"/>
      <c r="K93" s="16"/>
      <c r="L93" s="16"/>
      <c r="M93" s="16"/>
      <c r="N93" s="14"/>
      <c r="O93" s="7"/>
      <c r="Q93" s="14"/>
      <c r="R93" s="13"/>
      <c r="S93" s="12"/>
      <c r="T93" s="12"/>
    </row>
    <row r="94" spans="10:20" x14ac:dyDescent="0.15">
      <c r="J94" s="17"/>
      <c r="K94" s="16"/>
      <c r="L94" s="16"/>
      <c r="M94" s="16"/>
      <c r="N94" s="14"/>
      <c r="O94" s="7"/>
      <c r="Q94" s="14"/>
      <c r="R94" s="13"/>
      <c r="S94" s="12"/>
      <c r="T94" s="12"/>
    </row>
    <row r="95" spans="10:20" x14ac:dyDescent="0.15">
      <c r="O95" s="7"/>
      <c r="Q95" s="14"/>
      <c r="R95" s="13"/>
      <c r="S95" s="12"/>
      <c r="T95" s="12"/>
    </row>
    <row r="96" spans="10:20" x14ac:dyDescent="0.15">
      <c r="O96" s="7"/>
      <c r="Q96" s="14"/>
      <c r="R96" s="13"/>
      <c r="S96" s="12"/>
      <c r="T96" s="12"/>
    </row>
    <row r="97" spans="10:20" x14ac:dyDescent="0.15">
      <c r="O97" s="7"/>
      <c r="Q97" s="14"/>
      <c r="R97" s="13"/>
      <c r="S97" s="12"/>
      <c r="T97" s="12"/>
    </row>
    <row r="98" spans="10:20" x14ac:dyDescent="0.15">
      <c r="J98" s="17"/>
      <c r="K98" s="16"/>
      <c r="L98" s="16"/>
      <c r="M98" s="16"/>
      <c r="N98" s="14"/>
      <c r="O98" s="7"/>
      <c r="Q98" s="14"/>
      <c r="R98" s="13"/>
      <c r="S98" s="12"/>
      <c r="T98" s="12"/>
    </row>
    <row r="99" spans="10:20" x14ac:dyDescent="0.15">
      <c r="J99" s="17"/>
      <c r="K99" s="16"/>
      <c r="L99" s="16"/>
      <c r="M99" s="16"/>
      <c r="N99" s="14"/>
      <c r="O99" s="7"/>
      <c r="Q99" s="14"/>
      <c r="R99" s="13"/>
      <c r="S99" s="12"/>
      <c r="T99" s="12"/>
    </row>
    <row r="100" spans="10:20" x14ac:dyDescent="0.15">
      <c r="J100" s="17"/>
      <c r="K100" s="16"/>
      <c r="L100" s="16"/>
      <c r="M100" s="16"/>
      <c r="N100" s="14"/>
      <c r="O100" s="7"/>
      <c r="Q100" s="14"/>
      <c r="R100" s="13"/>
      <c r="S100" s="12"/>
      <c r="T100" s="12"/>
    </row>
    <row r="101" spans="10:20" x14ac:dyDescent="0.15">
      <c r="J101" s="17"/>
      <c r="K101" s="16"/>
      <c r="L101" s="16"/>
      <c r="M101" s="16"/>
      <c r="N101" s="14"/>
      <c r="O101" s="7"/>
      <c r="Q101" s="14"/>
      <c r="R101" s="13"/>
      <c r="S101" s="12"/>
      <c r="T101" s="12"/>
    </row>
    <row r="102" spans="10:20" x14ac:dyDescent="0.15">
      <c r="J102" s="17"/>
      <c r="K102" s="16"/>
      <c r="L102" s="16"/>
      <c r="M102" s="16"/>
      <c r="N102" s="14"/>
      <c r="O102" s="7"/>
      <c r="Q102" s="14"/>
      <c r="R102" s="13"/>
      <c r="S102" s="12"/>
      <c r="T102" s="12"/>
    </row>
    <row r="103" spans="10:20" x14ac:dyDescent="0.15">
      <c r="J103" s="17"/>
      <c r="K103" s="16"/>
      <c r="L103" s="16"/>
      <c r="M103" s="16"/>
      <c r="N103" s="14"/>
      <c r="O103" s="7"/>
      <c r="Q103" s="14"/>
      <c r="R103" s="13"/>
      <c r="S103" s="12"/>
      <c r="T103" s="12"/>
    </row>
    <row r="104" spans="10:20" x14ac:dyDescent="0.15">
      <c r="J104" s="17"/>
      <c r="K104" s="16"/>
      <c r="L104" s="16"/>
      <c r="M104" s="16"/>
      <c r="N104" s="14"/>
      <c r="O104" s="7"/>
      <c r="Q104" s="14"/>
      <c r="R104" s="13"/>
      <c r="S104" s="12"/>
      <c r="T104" s="12"/>
    </row>
    <row r="105" spans="10:20" x14ac:dyDescent="0.15">
      <c r="J105" s="17"/>
      <c r="K105" s="16"/>
      <c r="L105" s="16"/>
      <c r="M105" s="16"/>
      <c r="N105" s="14"/>
      <c r="O105" s="7"/>
      <c r="Q105" s="14"/>
      <c r="R105" s="13"/>
      <c r="S105" s="12"/>
      <c r="T105" s="12"/>
    </row>
    <row r="106" spans="10:20" x14ac:dyDescent="0.15">
      <c r="J106" s="17"/>
      <c r="K106" s="16"/>
      <c r="L106" s="16"/>
      <c r="M106" s="16"/>
      <c r="N106" s="14"/>
      <c r="O106" s="7"/>
      <c r="Q106" s="14"/>
      <c r="R106" s="13"/>
      <c r="S106" s="12"/>
      <c r="T106" s="12"/>
    </row>
    <row r="107" spans="10:20" x14ac:dyDescent="0.15">
      <c r="J107" s="17"/>
      <c r="K107" s="16"/>
      <c r="L107" s="16"/>
      <c r="M107" s="16"/>
      <c r="N107" s="14"/>
      <c r="O107" s="7"/>
      <c r="Q107" s="14"/>
      <c r="R107" s="13"/>
      <c r="S107" s="12"/>
      <c r="T107" s="12"/>
    </row>
    <row r="108" spans="10:20" x14ac:dyDescent="0.15">
      <c r="J108" s="17"/>
      <c r="K108" s="16"/>
      <c r="L108" s="16"/>
      <c r="M108" s="16"/>
      <c r="N108" s="14"/>
      <c r="O108" s="7"/>
      <c r="Q108" s="14"/>
      <c r="R108" s="13"/>
      <c r="S108" s="12"/>
      <c r="T108" s="12"/>
    </row>
    <row r="109" spans="10:20" x14ac:dyDescent="0.15">
      <c r="J109" s="17"/>
      <c r="K109" s="16"/>
      <c r="L109" s="16"/>
      <c r="M109" s="16"/>
      <c r="N109" s="14"/>
      <c r="O109" s="7"/>
      <c r="Q109" s="14"/>
      <c r="R109" s="13"/>
      <c r="S109" s="12"/>
      <c r="T109" s="12"/>
    </row>
    <row r="110" spans="10:20" x14ac:dyDescent="0.15">
      <c r="J110" s="17"/>
      <c r="K110" s="16"/>
      <c r="L110" s="16"/>
      <c r="M110" s="16"/>
      <c r="N110" s="14"/>
      <c r="O110" s="7"/>
      <c r="Q110" s="14"/>
      <c r="R110" s="13"/>
      <c r="S110" s="12"/>
      <c r="T110" s="12"/>
    </row>
    <row r="111" spans="10:20" x14ac:dyDescent="0.15">
      <c r="J111" s="17"/>
      <c r="K111" s="16"/>
      <c r="L111" s="16"/>
      <c r="M111" s="16"/>
      <c r="N111" s="14"/>
      <c r="O111" s="7"/>
      <c r="Q111" s="14"/>
      <c r="R111" s="13"/>
      <c r="S111" s="12"/>
      <c r="T111" s="12"/>
    </row>
    <row r="112" spans="10:20" x14ac:dyDescent="0.15">
      <c r="J112" s="17"/>
      <c r="K112" s="16"/>
      <c r="L112" s="16"/>
      <c r="M112" s="16"/>
      <c r="N112" s="14"/>
      <c r="O112" s="7"/>
      <c r="Q112" s="14"/>
      <c r="R112" s="13"/>
      <c r="S112" s="12"/>
      <c r="T112" s="12"/>
    </row>
    <row r="113" spans="13:20" x14ac:dyDescent="0.15">
      <c r="M113" s="15"/>
      <c r="O113" s="7"/>
      <c r="Q113" s="14"/>
      <c r="R113" s="13"/>
      <c r="S113" s="12"/>
      <c r="T113" s="12"/>
    </row>
    <row r="114" spans="13:20" x14ac:dyDescent="0.15">
      <c r="O114" s="7"/>
      <c r="Q114" s="14"/>
      <c r="R114" s="13"/>
      <c r="S114" s="12"/>
      <c r="T114" s="12"/>
    </row>
    <row r="115" spans="13:20" x14ac:dyDescent="0.15">
      <c r="O115" s="7"/>
      <c r="Q115" s="14"/>
      <c r="R115" s="13"/>
      <c r="S115" s="12"/>
      <c r="T115" s="12"/>
    </row>
    <row r="116" spans="13:20" x14ac:dyDescent="0.15">
      <c r="O116" s="7"/>
      <c r="Q116" s="14"/>
      <c r="R116" s="13"/>
      <c r="S116" s="12"/>
      <c r="T116" s="12"/>
    </row>
    <row r="117" spans="13:20" x14ac:dyDescent="0.15">
      <c r="O117" s="7"/>
      <c r="Q117" s="14"/>
      <c r="R117" s="13"/>
      <c r="S117" s="12"/>
      <c r="T117" s="12"/>
    </row>
    <row r="118" spans="13:20" x14ac:dyDescent="0.15">
      <c r="O118" s="7"/>
      <c r="Q118" s="14"/>
      <c r="R118" s="13"/>
      <c r="S118" s="12"/>
      <c r="T118" s="12"/>
    </row>
    <row r="119" spans="13:20" x14ac:dyDescent="0.15">
      <c r="O119" s="7"/>
      <c r="Q119" s="14"/>
      <c r="R119" s="13"/>
      <c r="S119" s="12"/>
      <c r="T119" s="12"/>
    </row>
    <row r="120" spans="13:20" x14ac:dyDescent="0.15">
      <c r="O120" s="7"/>
      <c r="Q120" s="14"/>
      <c r="R120" s="13"/>
      <c r="S120" s="12"/>
      <c r="T120" s="12"/>
    </row>
    <row r="121" spans="13:20" x14ac:dyDescent="0.15">
      <c r="O121" s="7"/>
      <c r="Q121" s="14"/>
      <c r="R121" s="13"/>
      <c r="S121" s="12"/>
      <c r="T121" s="12"/>
    </row>
    <row r="122" spans="13:20" x14ac:dyDescent="0.15">
      <c r="O122" s="7"/>
      <c r="Q122" s="14"/>
      <c r="R122" s="13"/>
      <c r="S122" s="12"/>
      <c r="T122" s="12"/>
    </row>
    <row r="123" spans="13:20" x14ac:dyDescent="0.15">
      <c r="O123" s="7"/>
      <c r="Q123" s="14"/>
      <c r="R123" s="13"/>
      <c r="S123" s="12"/>
      <c r="T123" s="12"/>
    </row>
    <row r="124" spans="13:20" x14ac:dyDescent="0.15">
      <c r="O124" s="7"/>
      <c r="Q124" s="14"/>
      <c r="R124" s="13"/>
      <c r="S124" s="12"/>
      <c r="T124" s="12"/>
    </row>
    <row r="125" spans="13:20" x14ac:dyDescent="0.15">
      <c r="O125" s="7"/>
      <c r="Q125" s="14"/>
      <c r="R125" s="13"/>
      <c r="S125" s="12"/>
      <c r="T125" s="12"/>
    </row>
    <row r="126" spans="13:20" x14ac:dyDescent="0.15">
      <c r="O126" s="7"/>
      <c r="Q126" s="14"/>
      <c r="R126" s="13"/>
      <c r="S126" s="12"/>
      <c r="T126" s="12"/>
    </row>
    <row r="127" spans="13:20" x14ac:dyDescent="0.15">
      <c r="O127" s="7"/>
      <c r="Q127" s="14"/>
      <c r="R127" s="13"/>
      <c r="S127" s="12"/>
      <c r="T127" s="12"/>
    </row>
    <row r="128" spans="13:20" x14ac:dyDescent="0.15">
      <c r="O128" s="7"/>
      <c r="Q128" s="14"/>
      <c r="R128" s="13"/>
      <c r="S128" s="12"/>
      <c r="T128" s="12"/>
    </row>
    <row r="129" spans="15:21" x14ac:dyDescent="0.15">
      <c r="O129" s="7"/>
      <c r="Q129" s="14"/>
      <c r="R129" s="13"/>
      <c r="S129" s="12"/>
      <c r="T129" s="12"/>
    </row>
    <row r="130" spans="15:21" x14ac:dyDescent="0.15">
      <c r="O130" s="7"/>
      <c r="Q130" s="14"/>
      <c r="R130" s="13"/>
      <c r="S130" s="12"/>
      <c r="T130" s="12"/>
    </row>
    <row r="131" spans="15:21" x14ac:dyDescent="0.15">
      <c r="O131" s="7"/>
      <c r="R131" s="11"/>
      <c r="S131" s="10"/>
      <c r="T131" s="9"/>
      <c r="U131" s="8"/>
    </row>
    <row r="132" spans="15:21" x14ac:dyDescent="0.15">
      <c r="O132" s="7"/>
    </row>
    <row r="133" spans="15:21" x14ac:dyDescent="0.15">
      <c r="O133" s="7"/>
    </row>
    <row r="134" spans="15:21" x14ac:dyDescent="0.15">
      <c r="O134" s="7"/>
    </row>
    <row r="135" spans="15:21" x14ac:dyDescent="0.15">
      <c r="O135" s="7"/>
    </row>
    <row r="136" spans="15:21" x14ac:dyDescent="0.15">
      <c r="O136" s="7"/>
    </row>
    <row r="137" spans="15:21" x14ac:dyDescent="0.15">
      <c r="O137" s="7"/>
    </row>
    <row r="138" spans="15:21" x14ac:dyDescent="0.15">
      <c r="O138" s="7"/>
    </row>
    <row r="139" spans="15:21" x14ac:dyDescent="0.15">
      <c r="O139" s="7"/>
    </row>
    <row r="140" spans="15:21" x14ac:dyDescent="0.15">
      <c r="O140" s="7"/>
    </row>
    <row r="141" spans="15:21" x14ac:dyDescent="0.15">
      <c r="O141" s="7"/>
    </row>
    <row r="142" spans="15:21" x14ac:dyDescent="0.15">
      <c r="O142" s="7"/>
    </row>
    <row r="143" spans="15:21" x14ac:dyDescent="0.15">
      <c r="O143" s="7"/>
    </row>
    <row r="144" spans="15:21" x14ac:dyDescent="0.15">
      <c r="O144" s="7"/>
    </row>
    <row r="145" spans="15:15" x14ac:dyDescent="0.15">
      <c r="O145" s="7"/>
    </row>
    <row r="146" spans="15:15" x14ac:dyDescent="0.15">
      <c r="O146" s="7"/>
    </row>
    <row r="147" spans="15:15" x14ac:dyDescent="0.15">
      <c r="O147" s="7"/>
    </row>
    <row r="148" spans="15:15" x14ac:dyDescent="0.15">
      <c r="O148" s="7"/>
    </row>
    <row r="149" spans="15:15" x14ac:dyDescent="0.15">
      <c r="O149" s="7"/>
    </row>
    <row r="150" spans="15:15" x14ac:dyDescent="0.15">
      <c r="O150" s="7"/>
    </row>
    <row r="151" spans="15:15" x14ac:dyDescent="0.15">
      <c r="O151" s="7"/>
    </row>
    <row r="152" spans="15:15" x14ac:dyDescent="0.15">
      <c r="O152" s="7"/>
    </row>
    <row r="153" spans="15:15" x14ac:dyDescent="0.15">
      <c r="O153" s="7"/>
    </row>
    <row r="154" spans="15:15" x14ac:dyDescent="0.15">
      <c r="O154" s="7"/>
    </row>
    <row r="155" spans="15:15" x14ac:dyDescent="0.15">
      <c r="O155" s="7"/>
    </row>
    <row r="156" spans="15:15" x14ac:dyDescent="0.15">
      <c r="O156" s="7"/>
    </row>
    <row r="157" spans="15:15" x14ac:dyDescent="0.15">
      <c r="O157" s="7"/>
    </row>
    <row r="158" spans="15:15" x14ac:dyDescent="0.15">
      <c r="O158" s="7"/>
    </row>
    <row r="159" spans="15:15" x14ac:dyDescent="0.15">
      <c r="O159" s="7"/>
    </row>
    <row r="160" spans="15:15" x14ac:dyDescent="0.15">
      <c r="O160" s="7"/>
    </row>
    <row r="161" spans="15:15" x14ac:dyDescent="0.15">
      <c r="O161" s="7"/>
    </row>
    <row r="162" spans="15:15" x14ac:dyDescent="0.15">
      <c r="O162" s="7"/>
    </row>
    <row r="163" spans="15:15" x14ac:dyDescent="0.15">
      <c r="O163" s="7"/>
    </row>
    <row r="164" spans="15:15" x14ac:dyDescent="0.15">
      <c r="O164" s="7"/>
    </row>
    <row r="165" spans="15:15" x14ac:dyDescent="0.15">
      <c r="O165" s="7"/>
    </row>
    <row r="166" spans="15:15" x14ac:dyDescent="0.15">
      <c r="O166" s="7"/>
    </row>
    <row r="167" spans="15:15" x14ac:dyDescent="0.15">
      <c r="O167" s="7"/>
    </row>
    <row r="168" spans="15:15" x14ac:dyDescent="0.15">
      <c r="O168" s="7"/>
    </row>
    <row r="169" spans="15:15" x14ac:dyDescent="0.15">
      <c r="O169" s="7"/>
    </row>
  </sheetData>
  <mergeCells count="7">
    <mergeCell ref="A48:B48"/>
    <mergeCell ref="A31:F31"/>
    <mergeCell ref="A33:C33"/>
    <mergeCell ref="A40:C40"/>
    <mergeCell ref="A45:C45"/>
    <mergeCell ref="A39:B39"/>
    <mergeCell ref="A42:B42"/>
  </mergeCells>
  <hyperlinks>
    <hyperlink ref="A54:C54" location="'ВЫБОР РАЙОНА'!A1" display="Назад к выбору района" xr:uid="{00000000-0004-0000-05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4" tint="-0.249977111117893"/>
  </sheetPr>
  <dimension ref="A1:W180"/>
  <sheetViews>
    <sheetView showGridLines="0" showRowColHeaders="0" zoomScale="60" zoomScaleNormal="100" workbookViewId="0">
      <selection activeCell="G14" sqref="G14"/>
    </sheetView>
  </sheetViews>
  <sheetFormatPr baseColWidth="10" defaultColWidth="9.1640625" defaultRowHeight="15" x14ac:dyDescent="0.2"/>
  <cols>
    <col min="1" max="1" width="23.5" style="66" customWidth="1"/>
    <col min="2" max="2" width="16.6640625" style="66" customWidth="1"/>
    <col min="3" max="3" width="14.5" style="66" customWidth="1"/>
    <col min="4" max="4" width="18.5" style="66" customWidth="1"/>
    <col min="5" max="6" width="17.6640625" style="66" customWidth="1"/>
    <col min="7" max="8" width="9.1640625" style="66"/>
    <col min="9" max="9" width="6" style="28" customWidth="1"/>
    <col min="10" max="10" width="25.5" style="28" customWidth="1"/>
    <col min="11" max="11" width="26.1640625" style="28" customWidth="1"/>
    <col min="12" max="13" width="8.5" style="28" customWidth="1"/>
    <col min="14" max="14" width="12.5" style="28" customWidth="1"/>
    <col min="15" max="15" width="9.1640625" style="66"/>
    <col min="16" max="16" width="6.5" style="28" customWidth="1"/>
    <col min="17" max="17" width="20" style="28" customWidth="1"/>
    <col min="18" max="18" width="23.6640625" style="28" customWidth="1"/>
    <col min="19" max="20" width="9.1640625" style="28"/>
    <col min="21" max="21" width="13.1640625" style="28" customWidth="1"/>
    <col min="22" max="16384" width="9.1640625" style="66"/>
  </cols>
  <sheetData>
    <row r="1" spans="1:23" ht="18" thickBot="1" x14ac:dyDescent="0.25">
      <c r="A1" s="246"/>
      <c r="B1" s="246"/>
      <c r="C1" s="246"/>
      <c r="D1" s="246"/>
      <c r="E1" s="246"/>
      <c r="F1" s="246"/>
      <c r="G1" s="246"/>
      <c r="H1" s="246"/>
      <c r="I1" s="275" t="s">
        <v>42</v>
      </c>
      <c r="J1" s="275" t="s">
        <v>41</v>
      </c>
      <c r="K1" s="275" t="s">
        <v>40</v>
      </c>
      <c r="L1" s="275" t="s">
        <v>39</v>
      </c>
      <c r="M1" s="275" t="s">
        <v>23</v>
      </c>
      <c r="N1" s="275" t="s">
        <v>38</v>
      </c>
      <c r="O1" s="246"/>
      <c r="P1" s="281" t="s">
        <v>42</v>
      </c>
      <c r="Q1" s="281" t="s">
        <v>41</v>
      </c>
      <c r="R1" s="281" t="s">
        <v>40</v>
      </c>
      <c r="S1" s="281" t="s">
        <v>39</v>
      </c>
      <c r="T1" s="281" t="s">
        <v>23</v>
      </c>
      <c r="U1" s="281" t="s">
        <v>38</v>
      </c>
      <c r="V1" s="246"/>
      <c r="W1" s="246"/>
    </row>
    <row r="2" spans="1:23" ht="17" thickBot="1" x14ac:dyDescent="0.25">
      <c r="A2" s="246"/>
      <c r="B2" s="246"/>
      <c r="C2" s="246"/>
      <c r="D2" s="246"/>
      <c r="E2" s="246"/>
      <c r="F2" s="246"/>
      <c r="G2" s="246"/>
      <c r="H2" s="246"/>
      <c r="I2" s="282">
        <v>1</v>
      </c>
      <c r="J2" s="282" t="s">
        <v>1178</v>
      </c>
      <c r="K2" s="282" t="s">
        <v>1179</v>
      </c>
      <c r="L2" s="282" t="s">
        <v>1180</v>
      </c>
      <c r="M2" s="282">
        <v>13</v>
      </c>
      <c r="N2" s="335">
        <v>570</v>
      </c>
      <c r="O2" s="246"/>
      <c r="P2" s="282">
        <v>1</v>
      </c>
      <c r="Q2" s="307" t="s">
        <v>539</v>
      </c>
      <c r="R2" s="343" t="s">
        <v>573</v>
      </c>
      <c r="S2" s="343">
        <v>2</v>
      </c>
      <c r="T2" s="343">
        <v>11</v>
      </c>
      <c r="U2" s="305">
        <f t="shared" ref="U2:U38" si="0">T2*36</f>
        <v>396</v>
      </c>
      <c r="V2" s="246"/>
      <c r="W2" s="246"/>
    </row>
    <row r="3" spans="1:23" ht="33" thickBot="1" x14ac:dyDescent="0.25">
      <c r="A3" s="246"/>
      <c r="B3" s="246"/>
      <c r="C3" s="246"/>
      <c r="D3" s="246"/>
      <c r="E3" s="246"/>
      <c r="F3" s="246"/>
      <c r="G3" s="246"/>
      <c r="H3" s="246"/>
      <c r="I3" s="282">
        <v>2</v>
      </c>
      <c r="J3" s="282" t="s">
        <v>1178</v>
      </c>
      <c r="K3" s="282" t="s">
        <v>1181</v>
      </c>
      <c r="L3" s="282" t="s">
        <v>1182</v>
      </c>
      <c r="M3" s="282">
        <v>35</v>
      </c>
      <c r="N3" s="335">
        <v>1546</v>
      </c>
      <c r="O3" s="246"/>
      <c r="P3" s="282">
        <v>2</v>
      </c>
      <c r="Q3" s="307" t="s">
        <v>539</v>
      </c>
      <c r="R3" s="343" t="s">
        <v>573</v>
      </c>
      <c r="S3" s="343">
        <v>9</v>
      </c>
      <c r="T3" s="343">
        <v>16</v>
      </c>
      <c r="U3" s="305">
        <f t="shared" si="0"/>
        <v>576</v>
      </c>
      <c r="V3" s="246"/>
      <c r="W3" s="246"/>
    </row>
    <row r="4" spans="1:23" ht="17" thickBot="1" x14ac:dyDescent="0.25">
      <c r="A4" s="246"/>
      <c r="B4" s="246"/>
      <c r="C4" s="246"/>
      <c r="D4" s="246"/>
      <c r="E4" s="246"/>
      <c r="F4" s="246"/>
      <c r="G4" s="246"/>
      <c r="H4" s="246"/>
      <c r="I4" s="299"/>
      <c r="J4" s="277"/>
      <c r="K4" s="282"/>
      <c r="L4" s="282"/>
      <c r="M4" s="336">
        <f>SUM(M2:M3)</f>
        <v>48</v>
      </c>
      <c r="N4" s="336">
        <f>SUM(N2:N3)</f>
        <v>2116</v>
      </c>
      <c r="O4" s="246"/>
      <c r="P4" s="282">
        <v>3</v>
      </c>
      <c r="Q4" s="307" t="s">
        <v>539</v>
      </c>
      <c r="R4" s="343" t="s">
        <v>507</v>
      </c>
      <c r="S4" s="343" t="s">
        <v>143</v>
      </c>
      <c r="T4" s="343">
        <v>17</v>
      </c>
      <c r="U4" s="305">
        <f t="shared" si="0"/>
        <v>612</v>
      </c>
      <c r="V4" s="246"/>
      <c r="W4" s="246"/>
    </row>
    <row r="5" spans="1:23" ht="17" thickBot="1" x14ac:dyDescent="0.25">
      <c r="A5" s="246"/>
      <c r="B5" s="246"/>
      <c r="C5" s="246"/>
      <c r="D5" s="246"/>
      <c r="E5" s="246"/>
      <c r="F5" s="246"/>
      <c r="G5" s="246"/>
      <c r="H5" s="246"/>
      <c r="I5" s="247"/>
      <c r="J5" s="247"/>
      <c r="K5" s="247"/>
      <c r="L5" s="247"/>
      <c r="M5" s="247"/>
      <c r="N5" s="247"/>
      <c r="O5" s="246"/>
      <c r="P5" s="282">
        <v>4</v>
      </c>
      <c r="Q5" s="307" t="s">
        <v>539</v>
      </c>
      <c r="R5" s="343" t="s">
        <v>507</v>
      </c>
      <c r="S5" s="343" t="s">
        <v>258</v>
      </c>
      <c r="T5" s="343">
        <v>5</v>
      </c>
      <c r="U5" s="305">
        <f t="shared" si="0"/>
        <v>180</v>
      </c>
      <c r="V5" s="246"/>
      <c r="W5" s="246"/>
    </row>
    <row r="6" spans="1:23" ht="17.25" customHeight="1" thickBot="1" x14ac:dyDescent="0.25">
      <c r="A6" s="246"/>
      <c r="B6" s="246"/>
      <c r="C6" s="246"/>
      <c r="D6" s="246"/>
      <c r="E6" s="246"/>
      <c r="F6" s="246"/>
      <c r="G6" s="246"/>
      <c r="H6" s="246"/>
      <c r="I6" s="275" t="s">
        <v>42</v>
      </c>
      <c r="J6" s="275" t="s">
        <v>41</v>
      </c>
      <c r="K6" s="275" t="s">
        <v>40</v>
      </c>
      <c r="L6" s="275" t="s">
        <v>39</v>
      </c>
      <c r="M6" s="275" t="s">
        <v>23</v>
      </c>
      <c r="N6" s="275" t="s">
        <v>38</v>
      </c>
      <c r="O6" s="247"/>
      <c r="P6" s="282">
        <v>5</v>
      </c>
      <c r="Q6" s="307" t="s">
        <v>539</v>
      </c>
      <c r="R6" s="343" t="s">
        <v>507</v>
      </c>
      <c r="S6" s="343" t="s">
        <v>81</v>
      </c>
      <c r="T6" s="343">
        <v>7</v>
      </c>
      <c r="U6" s="305">
        <f t="shared" si="0"/>
        <v>252</v>
      </c>
      <c r="V6" s="246"/>
      <c r="W6" s="246"/>
    </row>
    <row r="7" spans="1:23" ht="17" thickBot="1" x14ac:dyDescent="0.25">
      <c r="A7" s="246"/>
      <c r="B7" s="246"/>
      <c r="C7" s="246"/>
      <c r="D7" s="246"/>
      <c r="E7" s="246"/>
      <c r="F7" s="246"/>
      <c r="G7" s="246"/>
      <c r="H7" s="246"/>
      <c r="I7" s="299">
        <v>1</v>
      </c>
      <c r="J7" s="286" t="s">
        <v>10</v>
      </c>
      <c r="K7" s="284" t="s">
        <v>1037</v>
      </c>
      <c r="L7" s="282" t="s">
        <v>1041</v>
      </c>
      <c r="M7" s="282">
        <v>2</v>
      </c>
      <c r="N7" s="282">
        <v>102</v>
      </c>
      <c r="O7" s="247"/>
      <c r="P7" s="282">
        <v>6</v>
      </c>
      <c r="Q7" s="307" t="s">
        <v>539</v>
      </c>
      <c r="R7" s="343" t="s">
        <v>507</v>
      </c>
      <c r="S7" s="343" t="s">
        <v>86</v>
      </c>
      <c r="T7" s="343">
        <v>5</v>
      </c>
      <c r="U7" s="305">
        <f t="shared" si="0"/>
        <v>180</v>
      </c>
      <c r="V7" s="246"/>
      <c r="W7" s="246"/>
    </row>
    <row r="8" spans="1:23" ht="17" thickBot="1" x14ac:dyDescent="0.25">
      <c r="A8" s="246"/>
      <c r="B8" s="246"/>
      <c r="C8" s="246"/>
      <c r="D8" s="246"/>
      <c r="E8" s="246"/>
      <c r="F8" s="246"/>
      <c r="G8" s="246"/>
      <c r="H8" s="246"/>
      <c r="I8" s="299">
        <v>2</v>
      </c>
      <c r="J8" s="286" t="s">
        <v>10</v>
      </c>
      <c r="K8" s="284" t="s">
        <v>1037</v>
      </c>
      <c r="L8" s="282" t="s">
        <v>1040</v>
      </c>
      <c r="M8" s="282">
        <v>10</v>
      </c>
      <c r="N8" s="282">
        <v>401</v>
      </c>
      <c r="O8" s="247"/>
      <c r="P8" s="282">
        <v>7</v>
      </c>
      <c r="Q8" s="307" t="s">
        <v>539</v>
      </c>
      <c r="R8" s="343" t="s">
        <v>507</v>
      </c>
      <c r="S8" s="343" t="s">
        <v>198</v>
      </c>
      <c r="T8" s="343">
        <v>4</v>
      </c>
      <c r="U8" s="305">
        <f t="shared" si="0"/>
        <v>144</v>
      </c>
      <c r="V8" s="246"/>
      <c r="W8" s="246"/>
    </row>
    <row r="9" spans="1:23" ht="17" thickBot="1" x14ac:dyDescent="0.25">
      <c r="A9" s="246"/>
      <c r="B9" s="246"/>
      <c r="C9" s="246"/>
      <c r="D9" s="246"/>
      <c r="E9" s="246"/>
      <c r="F9" s="246"/>
      <c r="G9" s="246"/>
      <c r="H9" s="246"/>
      <c r="I9" s="299">
        <v>3</v>
      </c>
      <c r="J9" s="286" t="s">
        <v>10</v>
      </c>
      <c r="K9" s="284" t="s">
        <v>1037</v>
      </c>
      <c r="L9" s="282" t="s">
        <v>1039</v>
      </c>
      <c r="M9" s="282">
        <v>2</v>
      </c>
      <c r="N9" s="282">
        <v>101</v>
      </c>
      <c r="O9" s="247"/>
      <c r="P9" s="282">
        <v>8</v>
      </c>
      <c r="Q9" s="307" t="s">
        <v>539</v>
      </c>
      <c r="R9" s="343" t="s">
        <v>507</v>
      </c>
      <c r="S9" s="343" t="s">
        <v>570</v>
      </c>
      <c r="T9" s="343">
        <v>4</v>
      </c>
      <c r="U9" s="305">
        <f t="shared" si="0"/>
        <v>144</v>
      </c>
      <c r="V9" s="246"/>
      <c r="W9" s="246"/>
    </row>
    <row r="10" spans="1:23" ht="17" thickBot="1" x14ac:dyDescent="0.25">
      <c r="A10" s="246"/>
      <c r="B10" s="246"/>
      <c r="C10" s="246"/>
      <c r="D10" s="246"/>
      <c r="E10" s="246"/>
      <c r="F10" s="246"/>
      <c r="G10" s="246"/>
      <c r="H10" s="246"/>
      <c r="I10" s="299">
        <v>4</v>
      </c>
      <c r="J10" s="286" t="s">
        <v>10</v>
      </c>
      <c r="K10" s="284" t="s">
        <v>1037</v>
      </c>
      <c r="L10" s="282" t="s">
        <v>1038</v>
      </c>
      <c r="M10" s="282">
        <v>22</v>
      </c>
      <c r="N10" s="282">
        <v>705</v>
      </c>
      <c r="O10" s="247"/>
      <c r="P10" s="282">
        <v>9</v>
      </c>
      <c r="Q10" s="307" t="s">
        <v>539</v>
      </c>
      <c r="R10" s="343" t="s">
        <v>507</v>
      </c>
      <c r="S10" s="343" t="s">
        <v>76</v>
      </c>
      <c r="T10" s="343">
        <v>7</v>
      </c>
      <c r="U10" s="305">
        <f t="shared" si="0"/>
        <v>252</v>
      </c>
      <c r="V10" s="246"/>
      <c r="W10" s="246"/>
    </row>
    <row r="11" spans="1:23" ht="17" thickBot="1" x14ac:dyDescent="0.25">
      <c r="A11" s="246"/>
      <c r="B11" s="246"/>
      <c r="C11" s="246"/>
      <c r="D11" s="246"/>
      <c r="E11" s="246"/>
      <c r="F11" s="246"/>
      <c r="G11" s="246"/>
      <c r="H11" s="246"/>
      <c r="I11" s="299">
        <v>5</v>
      </c>
      <c r="J11" s="286" t="s">
        <v>10</v>
      </c>
      <c r="K11" s="284" t="s">
        <v>1037</v>
      </c>
      <c r="L11" s="282" t="s">
        <v>1036</v>
      </c>
      <c r="M11" s="282">
        <v>4</v>
      </c>
      <c r="N11" s="282">
        <v>248</v>
      </c>
      <c r="O11" s="247"/>
      <c r="P11" s="282">
        <v>10</v>
      </c>
      <c r="Q11" s="307" t="s">
        <v>539</v>
      </c>
      <c r="R11" s="343" t="s">
        <v>525</v>
      </c>
      <c r="S11" s="343" t="s">
        <v>568</v>
      </c>
      <c r="T11" s="343">
        <v>4</v>
      </c>
      <c r="U11" s="307">
        <f t="shared" si="0"/>
        <v>144</v>
      </c>
      <c r="V11" s="246"/>
      <c r="W11" s="246"/>
    </row>
    <row r="12" spans="1:23" ht="17" thickBot="1" x14ac:dyDescent="0.25">
      <c r="A12" s="246"/>
      <c r="B12" s="246"/>
      <c r="C12" s="246"/>
      <c r="D12" s="246"/>
      <c r="E12" s="246"/>
      <c r="F12" s="246"/>
      <c r="G12" s="246"/>
      <c r="H12" s="246"/>
      <c r="I12" s="299">
        <v>6</v>
      </c>
      <c r="J12" s="286" t="s">
        <v>10</v>
      </c>
      <c r="K12" s="282" t="s">
        <v>525</v>
      </c>
      <c r="L12" s="282" t="s">
        <v>1035</v>
      </c>
      <c r="M12" s="282">
        <v>8</v>
      </c>
      <c r="N12" s="282">
        <v>231</v>
      </c>
      <c r="O12" s="247"/>
      <c r="P12" s="282">
        <v>11</v>
      </c>
      <c r="Q12" s="307" t="s">
        <v>539</v>
      </c>
      <c r="R12" s="343" t="s">
        <v>525</v>
      </c>
      <c r="S12" s="343" t="s">
        <v>168</v>
      </c>
      <c r="T12" s="343">
        <v>6</v>
      </c>
      <c r="U12" s="307">
        <f t="shared" si="0"/>
        <v>216</v>
      </c>
      <c r="V12" s="246"/>
      <c r="W12" s="246"/>
    </row>
    <row r="13" spans="1:23" ht="17" thickBot="1" x14ac:dyDescent="0.25">
      <c r="A13" s="246"/>
      <c r="B13" s="246"/>
      <c r="C13" s="246"/>
      <c r="D13" s="246"/>
      <c r="E13" s="246"/>
      <c r="F13" s="246"/>
      <c r="G13" s="246"/>
      <c r="H13" s="246"/>
      <c r="I13" s="299">
        <v>7</v>
      </c>
      <c r="J13" s="286" t="s">
        <v>10</v>
      </c>
      <c r="K13" s="282" t="s">
        <v>525</v>
      </c>
      <c r="L13" s="282" t="s">
        <v>1034</v>
      </c>
      <c r="M13" s="282">
        <v>6</v>
      </c>
      <c r="N13" s="282">
        <v>193</v>
      </c>
      <c r="O13" s="247"/>
      <c r="P13" s="282">
        <v>12</v>
      </c>
      <c r="Q13" s="307" t="s">
        <v>539</v>
      </c>
      <c r="R13" s="343" t="s">
        <v>525</v>
      </c>
      <c r="S13" s="343" t="s">
        <v>508</v>
      </c>
      <c r="T13" s="343">
        <v>3</v>
      </c>
      <c r="U13" s="305">
        <f t="shared" si="0"/>
        <v>108</v>
      </c>
      <c r="V13" s="246"/>
      <c r="W13" s="246"/>
    </row>
    <row r="14" spans="1:23" ht="17" thickBot="1" x14ac:dyDescent="0.25">
      <c r="A14" s="246"/>
      <c r="B14" s="246"/>
      <c r="C14" s="246"/>
      <c r="D14" s="246"/>
      <c r="E14" s="246"/>
      <c r="F14" s="246"/>
      <c r="G14" s="246"/>
      <c r="H14" s="246"/>
      <c r="I14" s="299">
        <v>8</v>
      </c>
      <c r="J14" s="286" t="s">
        <v>10</v>
      </c>
      <c r="K14" s="282" t="s">
        <v>525</v>
      </c>
      <c r="L14" s="282" t="s">
        <v>1033</v>
      </c>
      <c r="M14" s="282">
        <v>6</v>
      </c>
      <c r="N14" s="282">
        <v>197</v>
      </c>
      <c r="O14" s="247"/>
      <c r="P14" s="282">
        <v>13</v>
      </c>
      <c r="Q14" s="307" t="s">
        <v>539</v>
      </c>
      <c r="R14" s="343" t="s">
        <v>525</v>
      </c>
      <c r="S14" s="343" t="s">
        <v>201</v>
      </c>
      <c r="T14" s="343">
        <v>6</v>
      </c>
      <c r="U14" s="305">
        <f t="shared" si="0"/>
        <v>216</v>
      </c>
      <c r="V14" s="246"/>
      <c r="W14" s="246"/>
    </row>
    <row r="15" spans="1:23" ht="17" thickBot="1" x14ac:dyDescent="0.25">
      <c r="A15" s="246"/>
      <c r="B15" s="246"/>
      <c r="C15" s="246"/>
      <c r="D15" s="246"/>
      <c r="E15" s="246"/>
      <c r="F15" s="246"/>
      <c r="G15" s="246"/>
      <c r="H15" s="246"/>
      <c r="I15" s="299">
        <v>9</v>
      </c>
      <c r="J15" s="286" t="s">
        <v>10</v>
      </c>
      <c r="K15" s="282" t="s">
        <v>525</v>
      </c>
      <c r="L15" s="282" t="s">
        <v>1032</v>
      </c>
      <c r="M15" s="282">
        <v>2</v>
      </c>
      <c r="N15" s="282">
        <v>106</v>
      </c>
      <c r="O15" s="247"/>
      <c r="P15" s="282">
        <v>14</v>
      </c>
      <c r="Q15" s="307" t="s">
        <v>539</v>
      </c>
      <c r="R15" s="343" t="s">
        <v>525</v>
      </c>
      <c r="S15" s="343" t="s">
        <v>101</v>
      </c>
      <c r="T15" s="343">
        <v>9</v>
      </c>
      <c r="U15" s="305">
        <f t="shared" si="0"/>
        <v>324</v>
      </c>
      <c r="V15" s="246"/>
      <c r="W15" s="246"/>
    </row>
    <row r="16" spans="1:23" ht="17" thickBot="1" x14ac:dyDescent="0.25">
      <c r="A16" s="246"/>
      <c r="B16" s="246"/>
      <c r="C16" s="246"/>
      <c r="D16" s="246"/>
      <c r="E16" s="246"/>
      <c r="F16" s="246"/>
      <c r="G16" s="246"/>
      <c r="H16" s="246"/>
      <c r="I16" s="299"/>
      <c r="J16" s="277"/>
      <c r="K16" s="282"/>
      <c r="L16" s="282"/>
      <c r="M16" s="336">
        <f>SUM(M7:M15)</f>
        <v>62</v>
      </c>
      <c r="N16" s="336">
        <f>SUM(N7:N15)</f>
        <v>2284</v>
      </c>
      <c r="O16" s="247"/>
      <c r="P16" s="282">
        <v>15</v>
      </c>
      <c r="Q16" s="307" t="s">
        <v>539</v>
      </c>
      <c r="R16" s="343" t="s">
        <v>525</v>
      </c>
      <c r="S16" s="343">
        <v>26</v>
      </c>
      <c r="T16" s="343">
        <v>1</v>
      </c>
      <c r="U16" s="305">
        <f t="shared" si="0"/>
        <v>36</v>
      </c>
      <c r="V16" s="246"/>
      <c r="W16" s="246"/>
    </row>
    <row r="17" spans="1:23" ht="17" thickBot="1" x14ac:dyDescent="0.25">
      <c r="A17" s="246"/>
      <c r="B17" s="246"/>
      <c r="C17" s="246"/>
      <c r="D17" s="246"/>
      <c r="E17" s="246"/>
      <c r="F17" s="246"/>
      <c r="G17" s="246"/>
      <c r="H17" s="246"/>
      <c r="I17" s="247"/>
      <c r="J17" s="247"/>
      <c r="K17" s="247"/>
      <c r="L17" s="247"/>
      <c r="M17" s="247"/>
      <c r="N17" s="247"/>
      <c r="O17" s="247"/>
      <c r="P17" s="282">
        <v>16</v>
      </c>
      <c r="Q17" s="307" t="s">
        <v>539</v>
      </c>
      <c r="R17" s="343" t="s">
        <v>525</v>
      </c>
      <c r="S17" s="343" t="s">
        <v>142</v>
      </c>
      <c r="T17" s="343">
        <v>8</v>
      </c>
      <c r="U17" s="305">
        <f t="shared" si="0"/>
        <v>288</v>
      </c>
      <c r="V17" s="246"/>
      <c r="W17" s="246"/>
    </row>
    <row r="18" spans="1:23" ht="17" thickBot="1" x14ac:dyDescent="0.25">
      <c r="A18" s="246"/>
      <c r="B18" s="246"/>
      <c r="C18" s="246"/>
      <c r="D18" s="246"/>
      <c r="E18" s="246"/>
      <c r="F18" s="246"/>
      <c r="G18" s="246"/>
      <c r="H18" s="246"/>
      <c r="I18" s="281" t="s">
        <v>42</v>
      </c>
      <c r="J18" s="281" t="s">
        <v>41</v>
      </c>
      <c r="K18" s="281" t="s">
        <v>40</v>
      </c>
      <c r="L18" s="281" t="s">
        <v>39</v>
      </c>
      <c r="M18" s="281" t="s">
        <v>23</v>
      </c>
      <c r="N18" s="281" t="s">
        <v>38</v>
      </c>
      <c r="O18" s="247"/>
      <c r="P18" s="282">
        <v>17</v>
      </c>
      <c r="Q18" s="307" t="s">
        <v>539</v>
      </c>
      <c r="R18" s="343" t="s">
        <v>519</v>
      </c>
      <c r="S18" s="343" t="s">
        <v>561</v>
      </c>
      <c r="T18" s="343">
        <v>4</v>
      </c>
      <c r="U18" s="305">
        <f t="shared" si="0"/>
        <v>144</v>
      </c>
      <c r="V18" s="246"/>
      <c r="W18" s="246"/>
    </row>
    <row r="19" spans="1:23" ht="16.5" customHeight="1" thickBot="1" x14ac:dyDescent="0.25">
      <c r="A19" s="246"/>
      <c r="B19" s="246"/>
      <c r="C19" s="246"/>
      <c r="D19" s="246"/>
      <c r="E19" s="246"/>
      <c r="F19" s="246"/>
      <c r="G19" s="246"/>
      <c r="H19" s="246"/>
      <c r="I19" s="282">
        <v>1</v>
      </c>
      <c r="J19" s="335" t="s">
        <v>533</v>
      </c>
      <c r="K19" s="337" t="s">
        <v>566</v>
      </c>
      <c r="L19" s="337" t="s">
        <v>575</v>
      </c>
      <c r="M19" s="337">
        <v>8</v>
      </c>
      <c r="N19" s="335">
        <f t="shared" ref="N19:N53" si="1">M19*36</f>
        <v>288</v>
      </c>
      <c r="O19" s="247"/>
      <c r="P19" s="282">
        <v>18</v>
      </c>
      <c r="Q19" s="307" t="s">
        <v>539</v>
      </c>
      <c r="R19" s="343" t="s">
        <v>507</v>
      </c>
      <c r="S19" s="343" t="s">
        <v>193</v>
      </c>
      <c r="T19" s="343">
        <v>4</v>
      </c>
      <c r="U19" s="305">
        <f t="shared" si="0"/>
        <v>144</v>
      </c>
      <c r="V19" s="246"/>
      <c r="W19" s="246"/>
    </row>
    <row r="20" spans="1:23" ht="17" thickBot="1" x14ac:dyDescent="0.25">
      <c r="A20" s="246"/>
      <c r="B20" s="246"/>
      <c r="C20" s="246"/>
      <c r="D20" s="246"/>
      <c r="E20" s="246"/>
      <c r="F20" s="246"/>
      <c r="G20" s="246"/>
      <c r="H20" s="246"/>
      <c r="I20" s="282">
        <v>2</v>
      </c>
      <c r="J20" s="335" t="s">
        <v>533</v>
      </c>
      <c r="K20" s="337" t="s">
        <v>566</v>
      </c>
      <c r="L20" s="337" t="s">
        <v>574</v>
      </c>
      <c r="M20" s="337">
        <v>6</v>
      </c>
      <c r="N20" s="335">
        <f t="shared" si="1"/>
        <v>216</v>
      </c>
      <c r="O20" s="247"/>
      <c r="P20" s="282">
        <v>19</v>
      </c>
      <c r="Q20" s="307" t="s">
        <v>539</v>
      </c>
      <c r="R20" s="343" t="s">
        <v>507</v>
      </c>
      <c r="S20" s="343" t="s">
        <v>560</v>
      </c>
      <c r="T20" s="343">
        <v>5</v>
      </c>
      <c r="U20" s="305">
        <f t="shared" si="0"/>
        <v>180</v>
      </c>
      <c r="V20" s="246"/>
      <c r="W20" s="246"/>
    </row>
    <row r="21" spans="1:23" ht="17" thickBot="1" x14ac:dyDescent="0.25">
      <c r="A21" s="246"/>
      <c r="B21" s="246"/>
      <c r="C21" s="246"/>
      <c r="D21" s="246"/>
      <c r="E21" s="246"/>
      <c r="F21" s="246"/>
      <c r="G21" s="246"/>
      <c r="H21" s="246"/>
      <c r="I21" s="282">
        <v>3</v>
      </c>
      <c r="J21" s="335" t="s">
        <v>533</v>
      </c>
      <c r="K21" s="337" t="s">
        <v>566</v>
      </c>
      <c r="L21" s="337" t="s">
        <v>572</v>
      </c>
      <c r="M21" s="337">
        <v>5</v>
      </c>
      <c r="N21" s="335">
        <f t="shared" si="1"/>
        <v>180</v>
      </c>
      <c r="O21" s="247"/>
      <c r="P21" s="282">
        <v>20</v>
      </c>
      <c r="Q21" s="307" t="s">
        <v>539</v>
      </c>
      <c r="R21" s="343" t="s">
        <v>500</v>
      </c>
      <c r="S21" s="343" t="s">
        <v>247</v>
      </c>
      <c r="T21" s="343">
        <v>4</v>
      </c>
      <c r="U21" s="305">
        <f t="shared" si="0"/>
        <v>144</v>
      </c>
      <c r="V21" s="246"/>
      <c r="W21" s="246"/>
    </row>
    <row r="22" spans="1:23" ht="17" thickBot="1" x14ac:dyDescent="0.25">
      <c r="A22" s="246"/>
      <c r="B22" s="246"/>
      <c r="C22" s="246"/>
      <c r="D22" s="246"/>
      <c r="E22" s="246"/>
      <c r="F22" s="246"/>
      <c r="G22" s="246"/>
      <c r="H22" s="246"/>
      <c r="I22" s="282">
        <v>4</v>
      </c>
      <c r="J22" s="335" t="s">
        <v>533</v>
      </c>
      <c r="K22" s="337" t="s">
        <v>566</v>
      </c>
      <c r="L22" s="337" t="s">
        <v>571</v>
      </c>
      <c r="M22" s="337">
        <v>6</v>
      </c>
      <c r="N22" s="335">
        <f t="shared" si="1"/>
        <v>216</v>
      </c>
      <c r="O22" s="247"/>
      <c r="P22" s="282">
        <v>21</v>
      </c>
      <c r="Q22" s="307" t="s">
        <v>539</v>
      </c>
      <c r="R22" s="343" t="s">
        <v>500</v>
      </c>
      <c r="S22" s="343" t="s">
        <v>246</v>
      </c>
      <c r="T22" s="343">
        <v>4</v>
      </c>
      <c r="U22" s="305">
        <f t="shared" si="0"/>
        <v>144</v>
      </c>
      <c r="V22" s="246"/>
      <c r="W22" s="246"/>
    </row>
    <row r="23" spans="1:23" ht="17" thickBot="1" x14ac:dyDescent="0.25">
      <c r="A23" s="246"/>
      <c r="B23" s="246"/>
      <c r="C23" s="246"/>
      <c r="D23" s="246"/>
      <c r="E23" s="246"/>
      <c r="F23" s="246"/>
      <c r="G23" s="246"/>
      <c r="H23" s="246"/>
      <c r="I23" s="282">
        <v>5</v>
      </c>
      <c r="J23" s="335" t="s">
        <v>533</v>
      </c>
      <c r="K23" s="337" t="s">
        <v>566</v>
      </c>
      <c r="L23" s="337" t="s">
        <v>180</v>
      </c>
      <c r="M23" s="337">
        <v>6</v>
      </c>
      <c r="N23" s="335">
        <f t="shared" si="1"/>
        <v>216</v>
      </c>
      <c r="O23" s="247"/>
      <c r="P23" s="282">
        <v>22</v>
      </c>
      <c r="Q23" s="307" t="s">
        <v>539</v>
      </c>
      <c r="R23" s="305" t="s">
        <v>553</v>
      </c>
      <c r="S23" s="305" t="s">
        <v>131</v>
      </c>
      <c r="T23" s="305">
        <v>5</v>
      </c>
      <c r="U23" s="305">
        <f t="shared" si="0"/>
        <v>180</v>
      </c>
      <c r="V23" s="246"/>
      <c r="W23" s="246"/>
    </row>
    <row r="24" spans="1:23" ht="17" thickBot="1" x14ac:dyDescent="0.25">
      <c r="A24" s="246"/>
      <c r="B24" s="246"/>
      <c r="C24" s="246"/>
      <c r="D24" s="246"/>
      <c r="E24" s="246"/>
      <c r="F24" s="246"/>
      <c r="G24" s="246"/>
      <c r="H24" s="246"/>
      <c r="I24" s="282">
        <v>6</v>
      </c>
      <c r="J24" s="335" t="s">
        <v>533</v>
      </c>
      <c r="K24" s="337" t="s">
        <v>479</v>
      </c>
      <c r="L24" s="337" t="s">
        <v>551</v>
      </c>
      <c r="M24" s="337">
        <v>6</v>
      </c>
      <c r="N24" s="335">
        <f t="shared" si="1"/>
        <v>216</v>
      </c>
      <c r="O24" s="247"/>
      <c r="P24" s="282">
        <v>23</v>
      </c>
      <c r="Q24" s="307" t="s">
        <v>539</v>
      </c>
      <c r="R24" s="305" t="s">
        <v>553</v>
      </c>
      <c r="S24" s="305" t="s">
        <v>552</v>
      </c>
      <c r="T24" s="305">
        <v>1</v>
      </c>
      <c r="U24" s="305">
        <f t="shared" si="0"/>
        <v>36</v>
      </c>
      <c r="V24" s="246"/>
      <c r="W24" s="246"/>
    </row>
    <row r="25" spans="1:23" ht="17" thickBot="1" x14ac:dyDescent="0.25">
      <c r="A25" s="246"/>
      <c r="B25" s="246"/>
      <c r="C25" s="246"/>
      <c r="D25" s="246"/>
      <c r="E25" s="246"/>
      <c r="F25" s="246"/>
      <c r="G25" s="246"/>
      <c r="H25" s="246"/>
      <c r="I25" s="282">
        <v>7</v>
      </c>
      <c r="J25" s="335" t="s">
        <v>533</v>
      </c>
      <c r="K25" s="337" t="s">
        <v>479</v>
      </c>
      <c r="L25" s="337" t="s">
        <v>217</v>
      </c>
      <c r="M25" s="337">
        <v>6</v>
      </c>
      <c r="N25" s="335">
        <f t="shared" si="1"/>
        <v>216</v>
      </c>
      <c r="O25" s="247"/>
      <c r="P25" s="282">
        <v>24</v>
      </c>
      <c r="Q25" s="307" t="s">
        <v>539</v>
      </c>
      <c r="R25" s="305" t="s">
        <v>458</v>
      </c>
      <c r="S25" s="305" t="s">
        <v>550</v>
      </c>
      <c r="T25" s="305">
        <v>1</v>
      </c>
      <c r="U25" s="305">
        <f t="shared" si="0"/>
        <v>36</v>
      </c>
      <c r="V25" s="246"/>
      <c r="W25" s="246"/>
    </row>
    <row r="26" spans="1:23" ht="17" thickBot="1" x14ac:dyDescent="0.25">
      <c r="A26" s="246"/>
      <c r="B26" s="246"/>
      <c r="C26" s="246"/>
      <c r="D26" s="246"/>
      <c r="E26" s="246"/>
      <c r="F26" s="246"/>
      <c r="G26" s="246"/>
      <c r="H26" s="246"/>
      <c r="I26" s="282">
        <v>8</v>
      </c>
      <c r="J26" s="335" t="s">
        <v>533</v>
      </c>
      <c r="K26" s="337" t="s">
        <v>532</v>
      </c>
      <c r="L26" s="337">
        <v>20</v>
      </c>
      <c r="M26" s="337">
        <v>7</v>
      </c>
      <c r="N26" s="335">
        <f t="shared" si="1"/>
        <v>252</v>
      </c>
      <c r="O26" s="247"/>
      <c r="P26" s="282">
        <v>25</v>
      </c>
      <c r="Q26" s="307" t="s">
        <v>539</v>
      </c>
      <c r="R26" s="305" t="s">
        <v>458</v>
      </c>
      <c r="S26" s="305" t="s">
        <v>549</v>
      </c>
      <c r="T26" s="305">
        <v>1</v>
      </c>
      <c r="U26" s="305">
        <f t="shared" si="0"/>
        <v>36</v>
      </c>
      <c r="V26" s="246"/>
      <c r="W26" s="246"/>
    </row>
    <row r="27" spans="1:23" ht="17" thickBot="1" x14ac:dyDescent="0.25">
      <c r="A27" s="246"/>
      <c r="B27" s="246"/>
      <c r="C27" s="246"/>
      <c r="D27" s="246"/>
      <c r="E27" s="246"/>
      <c r="F27" s="246"/>
      <c r="G27" s="246"/>
      <c r="H27" s="246"/>
      <c r="I27" s="282">
        <v>9</v>
      </c>
      <c r="J27" s="335" t="s">
        <v>533</v>
      </c>
      <c r="K27" s="337" t="s">
        <v>532</v>
      </c>
      <c r="L27" s="337">
        <v>3</v>
      </c>
      <c r="M27" s="337">
        <v>6</v>
      </c>
      <c r="N27" s="335">
        <f t="shared" si="1"/>
        <v>216</v>
      </c>
      <c r="O27" s="247"/>
      <c r="P27" s="282">
        <v>26</v>
      </c>
      <c r="Q27" s="307" t="s">
        <v>539</v>
      </c>
      <c r="R27" s="305" t="s">
        <v>458</v>
      </c>
      <c r="S27" s="305" t="s">
        <v>547</v>
      </c>
      <c r="T27" s="305">
        <v>6</v>
      </c>
      <c r="U27" s="305">
        <f t="shared" si="0"/>
        <v>216</v>
      </c>
      <c r="V27" s="246"/>
      <c r="W27" s="246"/>
    </row>
    <row r="28" spans="1:23" ht="17" thickBot="1" x14ac:dyDescent="0.25">
      <c r="A28" s="246"/>
      <c r="B28" s="246"/>
      <c r="C28" s="246"/>
      <c r="D28" s="246"/>
      <c r="E28" s="246"/>
      <c r="F28" s="246"/>
      <c r="G28" s="246"/>
      <c r="H28" s="246"/>
      <c r="I28" s="282">
        <v>10</v>
      </c>
      <c r="J28" s="335" t="s">
        <v>533</v>
      </c>
      <c r="K28" s="337" t="s">
        <v>532</v>
      </c>
      <c r="L28" s="337" t="s">
        <v>569</v>
      </c>
      <c r="M28" s="337">
        <v>5</v>
      </c>
      <c r="N28" s="335">
        <f t="shared" si="1"/>
        <v>180</v>
      </c>
      <c r="O28" s="247"/>
      <c r="P28" s="282">
        <v>27</v>
      </c>
      <c r="Q28" s="307" t="s">
        <v>539</v>
      </c>
      <c r="R28" s="305" t="s">
        <v>458</v>
      </c>
      <c r="S28" s="305" t="s">
        <v>546</v>
      </c>
      <c r="T28" s="305">
        <v>7</v>
      </c>
      <c r="U28" s="305">
        <f t="shared" si="0"/>
        <v>252</v>
      </c>
      <c r="V28" s="246"/>
      <c r="W28" s="246"/>
    </row>
    <row r="29" spans="1:23" ht="17" thickBot="1" x14ac:dyDescent="0.25">
      <c r="A29" s="246"/>
      <c r="B29" s="246"/>
      <c r="C29" s="246"/>
      <c r="D29" s="246"/>
      <c r="E29" s="246"/>
      <c r="F29" s="246"/>
      <c r="G29" s="246"/>
      <c r="H29" s="246"/>
      <c r="I29" s="282">
        <v>11</v>
      </c>
      <c r="J29" s="335" t="s">
        <v>533</v>
      </c>
      <c r="K29" s="337" t="s">
        <v>532</v>
      </c>
      <c r="L29" s="337" t="s">
        <v>567</v>
      </c>
      <c r="M29" s="337">
        <v>1</v>
      </c>
      <c r="N29" s="335">
        <f t="shared" si="1"/>
        <v>36</v>
      </c>
      <c r="O29" s="247"/>
      <c r="P29" s="282">
        <v>28</v>
      </c>
      <c r="Q29" s="307" t="s">
        <v>539</v>
      </c>
      <c r="R29" s="305" t="s">
        <v>538</v>
      </c>
      <c r="S29" s="305" t="s">
        <v>545</v>
      </c>
      <c r="T29" s="305">
        <v>7</v>
      </c>
      <c r="U29" s="305">
        <f t="shared" si="0"/>
        <v>252</v>
      </c>
      <c r="V29" s="246"/>
      <c r="W29" s="246"/>
    </row>
    <row r="30" spans="1:23" ht="17" thickBot="1" x14ac:dyDescent="0.25">
      <c r="A30" s="246"/>
      <c r="B30" s="246"/>
      <c r="C30" s="246"/>
      <c r="D30" s="246"/>
      <c r="E30" s="246"/>
      <c r="F30" s="246"/>
      <c r="G30" s="246"/>
      <c r="H30" s="246"/>
      <c r="I30" s="282">
        <v>12</v>
      </c>
      <c r="J30" s="335" t="s">
        <v>533</v>
      </c>
      <c r="K30" s="337" t="s">
        <v>532</v>
      </c>
      <c r="L30" s="337" t="s">
        <v>491</v>
      </c>
      <c r="M30" s="337">
        <v>4</v>
      </c>
      <c r="N30" s="335">
        <f t="shared" si="1"/>
        <v>144</v>
      </c>
      <c r="O30" s="247"/>
      <c r="P30" s="282">
        <v>29</v>
      </c>
      <c r="Q30" s="307" t="s">
        <v>539</v>
      </c>
      <c r="R30" s="305" t="s">
        <v>538</v>
      </c>
      <c r="S30" s="305" t="s">
        <v>543</v>
      </c>
      <c r="T30" s="305">
        <v>11</v>
      </c>
      <c r="U30" s="305">
        <f t="shared" si="0"/>
        <v>396</v>
      </c>
      <c r="V30" s="246"/>
      <c r="W30" s="246"/>
    </row>
    <row r="31" spans="1:23" ht="17" thickBot="1" x14ac:dyDescent="0.25">
      <c r="A31" s="246"/>
      <c r="B31" s="246"/>
      <c r="C31" s="246"/>
      <c r="D31" s="246"/>
      <c r="E31" s="246"/>
      <c r="F31" s="246"/>
      <c r="G31" s="246"/>
      <c r="H31" s="246"/>
      <c r="I31" s="282">
        <v>13</v>
      </c>
      <c r="J31" s="335" t="s">
        <v>533</v>
      </c>
      <c r="K31" s="337" t="s">
        <v>566</v>
      </c>
      <c r="L31" s="337" t="s">
        <v>565</v>
      </c>
      <c r="M31" s="337">
        <v>5</v>
      </c>
      <c r="N31" s="335">
        <f t="shared" si="1"/>
        <v>180</v>
      </c>
      <c r="O31" s="247"/>
      <c r="P31" s="282">
        <v>30</v>
      </c>
      <c r="Q31" s="307" t="s">
        <v>539</v>
      </c>
      <c r="R31" s="305" t="s">
        <v>538</v>
      </c>
      <c r="S31" s="305" t="s">
        <v>541</v>
      </c>
      <c r="T31" s="305">
        <v>3</v>
      </c>
      <c r="U31" s="305">
        <f t="shared" si="0"/>
        <v>108</v>
      </c>
      <c r="V31" s="246"/>
      <c r="W31" s="246"/>
    </row>
    <row r="32" spans="1:23" ht="17" thickBot="1" x14ac:dyDescent="0.25">
      <c r="A32" s="246"/>
      <c r="B32" s="246"/>
      <c r="C32" s="246"/>
      <c r="D32" s="246"/>
      <c r="E32" s="246"/>
      <c r="F32" s="246"/>
      <c r="G32" s="246"/>
      <c r="H32" s="246"/>
      <c r="I32" s="282">
        <v>14</v>
      </c>
      <c r="J32" s="335" t="s">
        <v>533</v>
      </c>
      <c r="K32" s="337" t="s">
        <v>479</v>
      </c>
      <c r="L32" s="337" t="s">
        <v>564</v>
      </c>
      <c r="M32" s="337">
        <v>4</v>
      </c>
      <c r="N32" s="335">
        <f t="shared" si="1"/>
        <v>144</v>
      </c>
      <c r="O32" s="247"/>
      <c r="P32" s="282">
        <v>31</v>
      </c>
      <c r="Q32" s="307" t="s">
        <v>539</v>
      </c>
      <c r="R32" s="305" t="s">
        <v>538</v>
      </c>
      <c r="S32" s="305" t="s">
        <v>537</v>
      </c>
      <c r="T32" s="305">
        <v>4</v>
      </c>
      <c r="U32" s="305">
        <f t="shared" si="0"/>
        <v>144</v>
      </c>
      <c r="V32" s="246"/>
      <c r="W32" s="246"/>
    </row>
    <row r="33" spans="1:23" ht="17" thickBot="1" x14ac:dyDescent="0.25">
      <c r="A33" s="246"/>
      <c r="B33" s="246"/>
      <c r="C33" s="246"/>
      <c r="D33" s="246"/>
      <c r="E33" s="246"/>
      <c r="F33" s="246"/>
      <c r="G33" s="246"/>
      <c r="H33" s="289"/>
      <c r="I33" s="282">
        <v>15</v>
      </c>
      <c r="J33" s="335" t="s">
        <v>533</v>
      </c>
      <c r="K33" s="337" t="s">
        <v>479</v>
      </c>
      <c r="L33" s="337" t="s">
        <v>563</v>
      </c>
      <c r="M33" s="337">
        <v>5</v>
      </c>
      <c r="N33" s="335">
        <f t="shared" si="1"/>
        <v>180</v>
      </c>
      <c r="O33" s="247"/>
      <c r="P33" s="282">
        <v>32</v>
      </c>
      <c r="Q33" s="307" t="s">
        <v>539</v>
      </c>
      <c r="R33" s="343" t="s">
        <v>573</v>
      </c>
      <c r="S33" s="305" t="s">
        <v>79</v>
      </c>
      <c r="T33" s="305">
        <v>11</v>
      </c>
      <c r="U33" s="305">
        <f t="shared" si="0"/>
        <v>396</v>
      </c>
      <c r="V33" s="246"/>
      <c r="W33" s="246"/>
    </row>
    <row r="34" spans="1:23" ht="17" thickBot="1" x14ac:dyDescent="0.25">
      <c r="A34" s="246"/>
      <c r="B34" s="246"/>
      <c r="C34" s="246"/>
      <c r="D34" s="246"/>
      <c r="E34" s="246"/>
      <c r="F34" s="246"/>
      <c r="G34" s="246"/>
      <c r="H34" s="246"/>
      <c r="I34" s="282">
        <v>16</v>
      </c>
      <c r="J34" s="335" t="s">
        <v>533</v>
      </c>
      <c r="K34" s="337" t="s">
        <v>479</v>
      </c>
      <c r="L34" s="337" t="s">
        <v>562</v>
      </c>
      <c r="M34" s="337">
        <v>1</v>
      </c>
      <c r="N34" s="335">
        <f t="shared" si="1"/>
        <v>36</v>
      </c>
      <c r="O34" s="247"/>
      <c r="P34" s="282">
        <v>33</v>
      </c>
      <c r="Q34" s="307" t="s">
        <v>539</v>
      </c>
      <c r="R34" s="305" t="s">
        <v>525</v>
      </c>
      <c r="S34" s="347" t="s">
        <v>1088</v>
      </c>
      <c r="T34" s="305">
        <v>7</v>
      </c>
      <c r="U34" s="305">
        <f t="shared" si="0"/>
        <v>252</v>
      </c>
      <c r="V34" s="246"/>
      <c r="W34" s="246"/>
    </row>
    <row r="35" spans="1:23" ht="17" thickBot="1" x14ac:dyDescent="0.25">
      <c r="A35" s="313" t="s">
        <v>556</v>
      </c>
      <c r="B35" s="313"/>
      <c r="C35" s="313"/>
      <c r="D35" s="313"/>
      <c r="E35" s="313"/>
      <c r="F35" s="313"/>
      <c r="G35" s="246"/>
      <c r="H35" s="246"/>
      <c r="I35" s="282">
        <v>17</v>
      </c>
      <c r="J35" s="335" t="s">
        <v>533</v>
      </c>
      <c r="K35" s="337" t="s">
        <v>479</v>
      </c>
      <c r="L35" s="337">
        <v>5</v>
      </c>
      <c r="M35" s="337">
        <v>4</v>
      </c>
      <c r="N35" s="335">
        <f t="shared" si="1"/>
        <v>144</v>
      </c>
      <c r="O35" s="247"/>
      <c r="P35" s="282">
        <v>34</v>
      </c>
      <c r="Q35" s="307" t="s">
        <v>539</v>
      </c>
      <c r="R35" s="305" t="s">
        <v>525</v>
      </c>
      <c r="S35" s="305" t="s">
        <v>261</v>
      </c>
      <c r="T35" s="305">
        <v>1</v>
      </c>
      <c r="U35" s="305">
        <f t="shared" si="0"/>
        <v>36</v>
      </c>
      <c r="V35" s="246"/>
      <c r="W35" s="246"/>
    </row>
    <row r="36" spans="1:23" ht="34.5" customHeight="1" thickBot="1" x14ac:dyDescent="0.25">
      <c r="A36" s="119" t="s">
        <v>129</v>
      </c>
      <c r="B36" s="119" t="s">
        <v>1092</v>
      </c>
      <c r="C36" s="119" t="s">
        <v>128</v>
      </c>
      <c r="D36" s="119" t="s">
        <v>127</v>
      </c>
      <c r="E36" s="119" t="s">
        <v>126</v>
      </c>
      <c r="F36" s="119" t="s">
        <v>125</v>
      </c>
      <c r="G36" s="246"/>
      <c r="H36" s="246"/>
      <c r="I36" s="282">
        <v>18</v>
      </c>
      <c r="J36" s="335" t="s">
        <v>533</v>
      </c>
      <c r="K36" s="337" t="s">
        <v>479</v>
      </c>
      <c r="L36" s="337">
        <v>7</v>
      </c>
      <c r="M36" s="337">
        <v>5</v>
      </c>
      <c r="N36" s="335">
        <f t="shared" si="1"/>
        <v>180</v>
      </c>
      <c r="O36" s="247"/>
      <c r="P36" s="282">
        <v>35</v>
      </c>
      <c r="Q36" s="307" t="s">
        <v>539</v>
      </c>
      <c r="R36" s="305" t="s">
        <v>507</v>
      </c>
      <c r="S36" s="305" t="s">
        <v>317</v>
      </c>
      <c r="T36" s="305">
        <v>5</v>
      </c>
      <c r="U36" s="305">
        <f t="shared" si="0"/>
        <v>180</v>
      </c>
      <c r="V36" s="246"/>
      <c r="W36" s="246"/>
    </row>
    <row r="37" spans="1:23" ht="18.75" customHeight="1" thickBot="1" x14ac:dyDescent="0.25">
      <c r="A37" s="314" t="s">
        <v>122</v>
      </c>
      <c r="B37" s="314"/>
      <c r="C37" s="314"/>
      <c r="D37" s="315">
        <v>600</v>
      </c>
      <c r="E37" s="315">
        <v>350</v>
      </c>
      <c r="F37" s="315">
        <v>210</v>
      </c>
      <c r="G37" s="246"/>
      <c r="H37" s="246"/>
      <c r="I37" s="282">
        <v>19</v>
      </c>
      <c r="J37" s="335" t="s">
        <v>533</v>
      </c>
      <c r="K37" s="337" t="s">
        <v>479</v>
      </c>
      <c r="L37" s="337">
        <v>8</v>
      </c>
      <c r="M37" s="337">
        <v>4</v>
      </c>
      <c r="N37" s="335">
        <f t="shared" si="1"/>
        <v>144</v>
      </c>
      <c r="O37" s="247"/>
      <c r="P37" s="282">
        <v>36</v>
      </c>
      <c r="Q37" s="307" t="s">
        <v>539</v>
      </c>
      <c r="R37" s="305" t="s">
        <v>507</v>
      </c>
      <c r="S37" s="305" t="s">
        <v>1089</v>
      </c>
      <c r="T37" s="305">
        <v>3</v>
      </c>
      <c r="U37" s="305">
        <f t="shared" si="0"/>
        <v>108</v>
      </c>
      <c r="V37" s="246"/>
      <c r="W37" s="246"/>
    </row>
    <row r="38" spans="1:23" ht="18.75" customHeight="1" thickBot="1" x14ac:dyDescent="0.25">
      <c r="A38" s="316" t="s">
        <v>533</v>
      </c>
      <c r="B38" s="123" t="s">
        <v>1150</v>
      </c>
      <c r="C38" s="317">
        <f>M54</f>
        <v>182</v>
      </c>
      <c r="D38" s="318">
        <f>C38*D37</f>
        <v>109200</v>
      </c>
      <c r="E38" s="318">
        <f>C38*E37</f>
        <v>63700</v>
      </c>
      <c r="F38" s="318">
        <f>C38*F37</f>
        <v>38220</v>
      </c>
      <c r="G38" s="246"/>
      <c r="H38" s="246"/>
      <c r="I38" s="282">
        <v>20</v>
      </c>
      <c r="J38" s="335" t="s">
        <v>533</v>
      </c>
      <c r="K38" s="337" t="s">
        <v>559</v>
      </c>
      <c r="L38" s="337">
        <v>78</v>
      </c>
      <c r="M38" s="337">
        <v>6</v>
      </c>
      <c r="N38" s="335">
        <f t="shared" si="1"/>
        <v>216</v>
      </c>
      <c r="O38" s="247"/>
      <c r="P38" s="282">
        <v>37</v>
      </c>
      <c r="Q38" s="307" t="s">
        <v>539</v>
      </c>
      <c r="R38" s="305" t="s">
        <v>500</v>
      </c>
      <c r="S38" s="305" t="s">
        <v>1090</v>
      </c>
      <c r="T38" s="305">
        <v>2</v>
      </c>
      <c r="U38" s="305">
        <f t="shared" si="0"/>
        <v>72</v>
      </c>
      <c r="V38" s="246"/>
      <c r="W38" s="246"/>
    </row>
    <row r="39" spans="1:23" ht="18.75" customHeight="1" thickBot="1" x14ac:dyDescent="0.25">
      <c r="A39" s="316" t="s">
        <v>494</v>
      </c>
      <c r="B39" s="123" t="s">
        <v>1150</v>
      </c>
      <c r="C39" s="317">
        <f>M84</f>
        <v>137</v>
      </c>
      <c r="D39" s="318">
        <f>C39*D37</f>
        <v>82200</v>
      </c>
      <c r="E39" s="318">
        <f>C39*E37</f>
        <v>47950</v>
      </c>
      <c r="F39" s="318">
        <f>C39*F37</f>
        <v>28770</v>
      </c>
      <c r="G39" s="289"/>
      <c r="H39" s="246"/>
      <c r="I39" s="282">
        <v>21</v>
      </c>
      <c r="J39" s="335" t="s">
        <v>533</v>
      </c>
      <c r="K39" s="337" t="s">
        <v>489</v>
      </c>
      <c r="L39" s="337" t="s">
        <v>558</v>
      </c>
      <c r="M39" s="337">
        <v>4</v>
      </c>
      <c r="N39" s="335">
        <f t="shared" si="1"/>
        <v>144</v>
      </c>
      <c r="O39" s="247"/>
      <c r="P39" s="282"/>
      <c r="Q39" s="335"/>
      <c r="R39" s="335"/>
      <c r="S39" s="335"/>
      <c r="T39" s="348">
        <f>SUM(T2:T38)</f>
        <v>209</v>
      </c>
      <c r="U39" s="348">
        <f>SUM(U2:U38)</f>
        <v>7524</v>
      </c>
      <c r="V39" s="246"/>
      <c r="W39" s="246"/>
    </row>
    <row r="40" spans="1:23" ht="18.75" customHeight="1" thickBot="1" x14ac:dyDescent="0.25">
      <c r="A40" s="316" t="s">
        <v>539</v>
      </c>
      <c r="B40" s="123" t="s">
        <v>1150</v>
      </c>
      <c r="C40" s="319">
        <f>T39</f>
        <v>209</v>
      </c>
      <c r="D40" s="318">
        <f>C40*D37</f>
        <v>125400</v>
      </c>
      <c r="E40" s="318">
        <f>C40*E37</f>
        <v>73150</v>
      </c>
      <c r="F40" s="318">
        <f>C40*F37</f>
        <v>43890</v>
      </c>
      <c r="G40" s="246"/>
      <c r="H40" s="246"/>
      <c r="I40" s="282">
        <v>22</v>
      </c>
      <c r="J40" s="335" t="s">
        <v>533</v>
      </c>
      <c r="K40" s="337" t="s">
        <v>489</v>
      </c>
      <c r="L40" s="337" t="s">
        <v>557</v>
      </c>
      <c r="M40" s="337">
        <v>5</v>
      </c>
      <c r="N40" s="335">
        <f t="shared" si="1"/>
        <v>180</v>
      </c>
      <c r="O40" s="247"/>
      <c r="P40" s="282"/>
      <c r="Q40" s="305"/>
      <c r="R40" s="305"/>
      <c r="S40" s="308"/>
      <c r="T40" s="305"/>
      <c r="U40" s="305"/>
      <c r="V40" s="246"/>
      <c r="W40" s="246"/>
    </row>
    <row r="41" spans="1:23" ht="18.75" customHeight="1" thickBot="1" x14ac:dyDescent="0.25">
      <c r="A41" s="316" t="s">
        <v>498</v>
      </c>
      <c r="B41" s="123" t="s">
        <v>1150</v>
      </c>
      <c r="C41" s="319">
        <f>T75</f>
        <v>224</v>
      </c>
      <c r="D41" s="318">
        <f>D37*C41</f>
        <v>134400</v>
      </c>
      <c r="E41" s="318">
        <f>E37*C41</f>
        <v>78400</v>
      </c>
      <c r="F41" s="318">
        <f>F37*C41</f>
        <v>47040</v>
      </c>
      <c r="G41" s="246"/>
      <c r="H41" s="246"/>
      <c r="I41" s="282">
        <v>23</v>
      </c>
      <c r="J41" s="335" t="s">
        <v>533</v>
      </c>
      <c r="K41" s="337" t="s">
        <v>489</v>
      </c>
      <c r="L41" s="337" t="s">
        <v>555</v>
      </c>
      <c r="M41" s="337">
        <v>5</v>
      </c>
      <c r="N41" s="335">
        <f t="shared" si="1"/>
        <v>180</v>
      </c>
      <c r="O41" s="247"/>
      <c r="P41" s="281" t="s">
        <v>42</v>
      </c>
      <c r="Q41" s="281" t="s">
        <v>41</v>
      </c>
      <c r="R41" s="281" t="s">
        <v>40</v>
      </c>
      <c r="S41" s="281" t="s">
        <v>39</v>
      </c>
      <c r="T41" s="281" t="s">
        <v>23</v>
      </c>
      <c r="U41" s="281" t="s">
        <v>38</v>
      </c>
      <c r="V41" s="246"/>
      <c r="W41" s="246"/>
    </row>
    <row r="42" spans="1:23" ht="18.75" customHeight="1" thickBot="1" x14ac:dyDescent="0.25">
      <c r="A42" s="316" t="s">
        <v>459</v>
      </c>
      <c r="B42" s="123" t="s">
        <v>1150</v>
      </c>
      <c r="C42" s="319">
        <f>T114</f>
        <v>139</v>
      </c>
      <c r="D42" s="318">
        <f>D37*C42</f>
        <v>83400</v>
      </c>
      <c r="E42" s="318">
        <f>E37*C42</f>
        <v>48650</v>
      </c>
      <c r="F42" s="318">
        <f>F37*C42</f>
        <v>29190</v>
      </c>
      <c r="G42" s="246"/>
      <c r="H42" s="246"/>
      <c r="I42" s="282">
        <v>24</v>
      </c>
      <c r="J42" s="335" t="s">
        <v>533</v>
      </c>
      <c r="K42" s="337" t="s">
        <v>489</v>
      </c>
      <c r="L42" s="337" t="s">
        <v>554</v>
      </c>
      <c r="M42" s="337">
        <v>6</v>
      </c>
      <c r="N42" s="335">
        <f t="shared" si="1"/>
        <v>216</v>
      </c>
      <c r="O42" s="247"/>
      <c r="P42" s="282">
        <v>1</v>
      </c>
      <c r="Q42" s="307" t="s">
        <v>498</v>
      </c>
      <c r="R42" s="345" t="s">
        <v>519</v>
      </c>
      <c r="S42" s="342">
        <v>48</v>
      </c>
      <c r="T42" s="342">
        <v>17</v>
      </c>
      <c r="U42" s="307">
        <f t="shared" ref="U42:U74" si="2">T42*36</f>
        <v>612</v>
      </c>
      <c r="V42" s="246"/>
      <c r="W42" s="246"/>
    </row>
    <row r="43" spans="1:23" ht="18.75" customHeight="1" thickBot="1" x14ac:dyDescent="0.25">
      <c r="A43" s="320" t="s">
        <v>6</v>
      </c>
      <c r="B43" s="320"/>
      <c r="C43" s="321">
        <f>SUM(C38:C42)</f>
        <v>891</v>
      </c>
      <c r="D43" s="322">
        <f>SUM(D38:D42)</f>
        <v>534600</v>
      </c>
      <c r="E43" s="322">
        <f>SUM(E38:E42)</f>
        <v>311850</v>
      </c>
      <c r="F43" s="322">
        <f>SUM(F38:F42)</f>
        <v>187110</v>
      </c>
      <c r="G43" s="246"/>
      <c r="H43" s="246"/>
      <c r="I43" s="282">
        <v>25</v>
      </c>
      <c r="J43" s="335" t="s">
        <v>533</v>
      </c>
      <c r="K43" s="337" t="s">
        <v>489</v>
      </c>
      <c r="L43" s="337" t="s">
        <v>551</v>
      </c>
      <c r="M43" s="337">
        <v>7</v>
      </c>
      <c r="N43" s="335">
        <f t="shared" si="1"/>
        <v>252</v>
      </c>
      <c r="O43" s="247"/>
      <c r="P43" s="282">
        <v>2</v>
      </c>
      <c r="Q43" s="307" t="s">
        <v>498</v>
      </c>
      <c r="R43" s="345" t="s">
        <v>519</v>
      </c>
      <c r="S43" s="342" t="s">
        <v>234</v>
      </c>
      <c r="T43" s="342">
        <v>10</v>
      </c>
      <c r="U43" s="307">
        <f t="shared" si="2"/>
        <v>360</v>
      </c>
      <c r="V43" s="246"/>
      <c r="W43" s="246"/>
    </row>
    <row r="44" spans="1:23" ht="18.75" customHeight="1" thickBot="1" x14ac:dyDescent="0.25">
      <c r="A44" s="314" t="s">
        <v>122</v>
      </c>
      <c r="B44" s="314"/>
      <c r="C44" s="314"/>
      <c r="D44" s="315">
        <v>1150</v>
      </c>
      <c r="E44" s="315">
        <v>640</v>
      </c>
      <c r="F44" s="315">
        <v>360</v>
      </c>
      <c r="G44" s="246"/>
      <c r="H44" s="246"/>
      <c r="I44" s="282">
        <v>26</v>
      </c>
      <c r="J44" s="335" t="s">
        <v>533</v>
      </c>
      <c r="K44" s="337" t="s">
        <v>489</v>
      </c>
      <c r="L44" s="337">
        <v>24</v>
      </c>
      <c r="M44" s="337">
        <v>6</v>
      </c>
      <c r="N44" s="335">
        <f t="shared" si="1"/>
        <v>216</v>
      </c>
      <c r="O44" s="247"/>
      <c r="P44" s="282">
        <v>3</v>
      </c>
      <c r="Q44" s="307" t="s">
        <v>498</v>
      </c>
      <c r="R44" s="342" t="s">
        <v>529</v>
      </c>
      <c r="S44" s="342" t="s">
        <v>530</v>
      </c>
      <c r="T44" s="342">
        <v>8</v>
      </c>
      <c r="U44" s="305">
        <f t="shared" si="2"/>
        <v>288</v>
      </c>
      <c r="V44" s="246"/>
      <c r="W44" s="246"/>
    </row>
    <row r="45" spans="1:23" ht="32.25" customHeight="1" thickBot="1" x14ac:dyDescent="0.25">
      <c r="A45" s="316" t="s">
        <v>10</v>
      </c>
      <c r="B45" s="123" t="s">
        <v>1150</v>
      </c>
      <c r="C45" s="317">
        <f>M16</f>
        <v>62</v>
      </c>
      <c r="D45" s="318">
        <f>C45*D44</f>
        <v>71300</v>
      </c>
      <c r="E45" s="318">
        <f>C45*E44</f>
        <v>39680</v>
      </c>
      <c r="F45" s="318">
        <f>C45*F44</f>
        <v>22320</v>
      </c>
      <c r="G45" s="246"/>
      <c r="H45" s="246"/>
      <c r="I45" s="282">
        <v>27</v>
      </c>
      <c r="J45" s="335" t="s">
        <v>533</v>
      </c>
      <c r="K45" s="337" t="s">
        <v>489</v>
      </c>
      <c r="L45" s="337" t="s">
        <v>548</v>
      </c>
      <c r="M45" s="337">
        <v>5</v>
      </c>
      <c r="N45" s="335">
        <f t="shared" si="1"/>
        <v>180</v>
      </c>
      <c r="O45" s="247"/>
      <c r="P45" s="282">
        <v>4</v>
      </c>
      <c r="Q45" s="307" t="s">
        <v>498</v>
      </c>
      <c r="R45" s="342" t="s">
        <v>529</v>
      </c>
      <c r="S45" s="342" t="s">
        <v>76</v>
      </c>
      <c r="T45" s="342">
        <v>11</v>
      </c>
      <c r="U45" s="305">
        <f t="shared" si="2"/>
        <v>396</v>
      </c>
      <c r="V45" s="246"/>
      <c r="W45" s="246"/>
    </row>
    <row r="46" spans="1:23" ht="18" thickBot="1" x14ac:dyDescent="0.25">
      <c r="A46" s="320" t="s">
        <v>6</v>
      </c>
      <c r="B46" s="320"/>
      <c r="C46" s="334">
        <f>SUM(C45:C45)</f>
        <v>62</v>
      </c>
      <c r="D46" s="322">
        <f>SUM(D45:D45)</f>
        <v>71300</v>
      </c>
      <c r="E46" s="322">
        <f>SUM(E45:E45)</f>
        <v>39680</v>
      </c>
      <c r="F46" s="322">
        <f>SUM(F45:F45)</f>
        <v>22320</v>
      </c>
      <c r="G46" s="246"/>
      <c r="H46" s="246"/>
      <c r="I46" s="282">
        <v>28</v>
      </c>
      <c r="J46" s="335" t="s">
        <v>533</v>
      </c>
      <c r="K46" s="337" t="s">
        <v>489</v>
      </c>
      <c r="L46" s="337">
        <v>8</v>
      </c>
      <c r="M46" s="337">
        <v>7</v>
      </c>
      <c r="N46" s="335">
        <f t="shared" si="1"/>
        <v>252</v>
      </c>
      <c r="O46" s="247"/>
      <c r="P46" s="282">
        <v>5</v>
      </c>
      <c r="Q46" s="307" t="s">
        <v>498</v>
      </c>
      <c r="R46" s="342" t="s">
        <v>529</v>
      </c>
      <c r="S46" s="342" t="s">
        <v>528</v>
      </c>
      <c r="T46" s="342">
        <v>13</v>
      </c>
      <c r="U46" s="305">
        <f t="shared" si="2"/>
        <v>468</v>
      </c>
      <c r="V46" s="246"/>
      <c r="W46" s="246"/>
    </row>
    <row r="47" spans="1:23" ht="17" thickBot="1" x14ac:dyDescent="0.25">
      <c r="A47" s="120" t="s">
        <v>122</v>
      </c>
      <c r="B47" s="120"/>
      <c r="C47" s="120"/>
      <c r="D47" s="121">
        <v>1400</v>
      </c>
      <c r="E47" s="121">
        <v>750</v>
      </c>
      <c r="F47" s="121">
        <v>450</v>
      </c>
      <c r="G47" s="246"/>
      <c r="H47" s="246"/>
      <c r="I47" s="282">
        <v>29</v>
      </c>
      <c r="J47" s="335" t="s">
        <v>533</v>
      </c>
      <c r="K47" s="337" t="s">
        <v>503</v>
      </c>
      <c r="L47" s="337" t="s">
        <v>544</v>
      </c>
      <c r="M47" s="337">
        <v>4</v>
      </c>
      <c r="N47" s="335">
        <f t="shared" si="1"/>
        <v>144</v>
      </c>
      <c r="O47" s="247"/>
      <c r="P47" s="282">
        <v>6</v>
      </c>
      <c r="Q47" s="307" t="s">
        <v>498</v>
      </c>
      <c r="R47" s="342" t="s">
        <v>497</v>
      </c>
      <c r="S47" s="342" t="s">
        <v>283</v>
      </c>
      <c r="T47" s="342">
        <v>4</v>
      </c>
      <c r="U47" s="307">
        <f t="shared" si="2"/>
        <v>144</v>
      </c>
      <c r="V47" s="246"/>
      <c r="W47" s="246"/>
    </row>
    <row r="48" spans="1:23" ht="18" thickBot="1" x14ac:dyDescent="0.25">
      <c r="A48" s="316" t="s">
        <v>1177</v>
      </c>
      <c r="B48" s="123" t="s">
        <v>1150</v>
      </c>
      <c r="C48" s="317">
        <f>M4</f>
        <v>48</v>
      </c>
      <c r="D48" s="318">
        <f>C48*D47</f>
        <v>67200</v>
      </c>
      <c r="E48" s="318">
        <f>C48*E47</f>
        <v>36000</v>
      </c>
      <c r="F48" s="318">
        <f>C48*F47</f>
        <v>21600</v>
      </c>
      <c r="G48" s="246"/>
      <c r="H48" s="246"/>
      <c r="I48" s="282">
        <v>30</v>
      </c>
      <c r="J48" s="335" t="s">
        <v>533</v>
      </c>
      <c r="K48" s="337" t="s">
        <v>503</v>
      </c>
      <c r="L48" s="337" t="s">
        <v>542</v>
      </c>
      <c r="M48" s="337">
        <v>8</v>
      </c>
      <c r="N48" s="335">
        <f t="shared" si="1"/>
        <v>288</v>
      </c>
      <c r="O48" s="247"/>
      <c r="P48" s="282">
        <v>7</v>
      </c>
      <c r="Q48" s="307" t="s">
        <v>498</v>
      </c>
      <c r="R48" s="342" t="s">
        <v>525</v>
      </c>
      <c r="S48" s="342" t="s">
        <v>264</v>
      </c>
      <c r="T48" s="342">
        <v>2</v>
      </c>
      <c r="U48" s="307">
        <f t="shared" si="2"/>
        <v>72</v>
      </c>
      <c r="V48" s="246"/>
      <c r="W48" s="246"/>
    </row>
    <row r="49" spans="1:23" ht="18" thickBot="1" x14ac:dyDescent="0.25">
      <c r="A49" s="320" t="s">
        <v>6</v>
      </c>
      <c r="B49" s="320"/>
      <c r="C49" s="334">
        <f>SUM(C48:C48)</f>
        <v>48</v>
      </c>
      <c r="D49" s="322">
        <f>SUM(D48:D48)</f>
        <v>67200</v>
      </c>
      <c r="E49" s="322">
        <f>SUM(E48:E48)</f>
        <v>36000</v>
      </c>
      <c r="F49" s="322">
        <f>SUM(F48:F48)</f>
        <v>21600</v>
      </c>
      <c r="G49" s="246"/>
      <c r="H49" s="246"/>
      <c r="I49" s="282">
        <v>31</v>
      </c>
      <c r="J49" s="335" t="s">
        <v>533</v>
      </c>
      <c r="K49" s="337" t="s">
        <v>497</v>
      </c>
      <c r="L49" s="337" t="s">
        <v>540</v>
      </c>
      <c r="M49" s="337">
        <v>4</v>
      </c>
      <c r="N49" s="335">
        <f t="shared" si="1"/>
        <v>144</v>
      </c>
      <c r="O49" s="247"/>
      <c r="P49" s="282">
        <v>8</v>
      </c>
      <c r="Q49" s="307" t="s">
        <v>498</v>
      </c>
      <c r="R49" s="342" t="s">
        <v>525</v>
      </c>
      <c r="S49" s="342" t="s">
        <v>112</v>
      </c>
      <c r="T49" s="342">
        <v>8</v>
      </c>
      <c r="U49" s="307">
        <f t="shared" si="2"/>
        <v>288</v>
      </c>
      <c r="V49" s="246"/>
      <c r="W49" s="246"/>
    </row>
    <row r="50" spans="1:23" ht="17" thickBot="1" x14ac:dyDescent="0.25">
      <c r="A50" s="246"/>
      <c r="B50" s="246"/>
      <c r="C50" s="246"/>
      <c r="D50" s="246"/>
      <c r="E50" s="246"/>
      <c r="F50" s="246"/>
      <c r="G50" s="246"/>
      <c r="H50" s="246"/>
      <c r="I50" s="282">
        <v>32</v>
      </c>
      <c r="J50" s="335" t="s">
        <v>533</v>
      </c>
      <c r="K50" s="337" t="s">
        <v>497</v>
      </c>
      <c r="L50" s="337" t="s">
        <v>536</v>
      </c>
      <c r="M50" s="337">
        <v>7</v>
      </c>
      <c r="N50" s="335">
        <f t="shared" si="1"/>
        <v>252</v>
      </c>
      <c r="O50" s="247"/>
      <c r="P50" s="282">
        <v>9</v>
      </c>
      <c r="Q50" s="307" t="s">
        <v>498</v>
      </c>
      <c r="R50" s="342" t="s">
        <v>525</v>
      </c>
      <c r="S50" s="342">
        <v>29</v>
      </c>
      <c r="T50" s="342">
        <v>12</v>
      </c>
      <c r="U50" s="307">
        <f t="shared" si="2"/>
        <v>432</v>
      </c>
      <c r="V50" s="246"/>
      <c r="W50" s="246"/>
    </row>
    <row r="51" spans="1:23" ht="17" thickBot="1" x14ac:dyDescent="0.25">
      <c r="A51" s="246"/>
      <c r="B51" s="246"/>
      <c r="C51" s="246"/>
      <c r="D51" s="246"/>
      <c r="E51" s="246"/>
      <c r="F51" s="246"/>
      <c r="G51" s="246"/>
      <c r="H51" s="246"/>
      <c r="I51" s="282">
        <v>33</v>
      </c>
      <c r="J51" s="335" t="s">
        <v>533</v>
      </c>
      <c r="K51" s="337" t="s">
        <v>497</v>
      </c>
      <c r="L51" s="337" t="s">
        <v>535</v>
      </c>
      <c r="M51" s="337">
        <v>8</v>
      </c>
      <c r="N51" s="335">
        <f t="shared" si="1"/>
        <v>288</v>
      </c>
      <c r="O51" s="247"/>
      <c r="P51" s="282">
        <v>10</v>
      </c>
      <c r="Q51" s="307" t="s">
        <v>498</v>
      </c>
      <c r="R51" s="345" t="s">
        <v>519</v>
      </c>
      <c r="S51" s="342" t="s">
        <v>523</v>
      </c>
      <c r="T51" s="342">
        <v>10</v>
      </c>
      <c r="U51" s="307">
        <f t="shared" si="2"/>
        <v>360</v>
      </c>
      <c r="V51" s="246"/>
      <c r="W51" s="246"/>
    </row>
    <row r="52" spans="1:23" ht="17" thickBot="1" x14ac:dyDescent="0.25">
      <c r="A52" s="246"/>
      <c r="B52" s="246"/>
      <c r="C52" s="246"/>
      <c r="D52" s="246"/>
      <c r="E52" s="246"/>
      <c r="F52" s="246"/>
      <c r="G52" s="246"/>
      <c r="H52" s="246"/>
      <c r="I52" s="282">
        <v>34</v>
      </c>
      <c r="J52" s="335" t="s">
        <v>533</v>
      </c>
      <c r="K52" s="337" t="s">
        <v>462</v>
      </c>
      <c r="L52" s="337" t="s">
        <v>534</v>
      </c>
      <c r="M52" s="337">
        <v>4</v>
      </c>
      <c r="N52" s="335">
        <f t="shared" si="1"/>
        <v>144</v>
      </c>
      <c r="O52" s="247"/>
      <c r="P52" s="282">
        <v>11</v>
      </c>
      <c r="Q52" s="307" t="s">
        <v>498</v>
      </c>
      <c r="R52" s="345" t="s">
        <v>519</v>
      </c>
      <c r="S52" s="342" t="s">
        <v>175</v>
      </c>
      <c r="T52" s="342">
        <v>6</v>
      </c>
      <c r="U52" s="307">
        <f t="shared" si="2"/>
        <v>216</v>
      </c>
      <c r="V52" s="246"/>
      <c r="W52" s="246"/>
    </row>
    <row r="53" spans="1:23" ht="17" thickBot="1" x14ac:dyDescent="0.25">
      <c r="A53" s="172" t="s">
        <v>1139</v>
      </c>
      <c r="B53" s="173">
        <f>C43+C46+C49</f>
        <v>1001</v>
      </c>
      <c r="C53" s="129"/>
      <c r="D53" s="246"/>
      <c r="E53" s="246"/>
      <c r="F53" s="246"/>
      <c r="G53" s="246"/>
      <c r="H53" s="246"/>
      <c r="I53" s="282">
        <v>35</v>
      </c>
      <c r="J53" s="335" t="s">
        <v>533</v>
      </c>
      <c r="K53" s="337" t="s">
        <v>532</v>
      </c>
      <c r="L53" s="337" t="s">
        <v>531</v>
      </c>
      <c r="M53" s="337">
        <v>2</v>
      </c>
      <c r="N53" s="335">
        <f t="shared" si="1"/>
        <v>72</v>
      </c>
      <c r="O53" s="247"/>
      <c r="P53" s="282">
        <v>12</v>
      </c>
      <c r="Q53" s="307" t="s">
        <v>498</v>
      </c>
      <c r="R53" s="345" t="s">
        <v>519</v>
      </c>
      <c r="S53" s="342" t="s">
        <v>521</v>
      </c>
      <c r="T53" s="342">
        <v>4</v>
      </c>
      <c r="U53" s="307">
        <f t="shared" si="2"/>
        <v>144</v>
      </c>
      <c r="V53" s="246"/>
      <c r="W53" s="246"/>
    </row>
    <row r="54" spans="1:23" ht="17" thickBot="1" x14ac:dyDescent="0.25">
      <c r="A54" s="246"/>
      <c r="B54" s="246"/>
      <c r="C54" s="246"/>
      <c r="D54" s="246"/>
      <c r="E54" s="246"/>
      <c r="F54" s="246"/>
      <c r="G54" s="246"/>
      <c r="H54" s="246"/>
      <c r="I54" s="282"/>
      <c r="J54" s="335"/>
      <c r="K54" s="282"/>
      <c r="L54" s="282"/>
      <c r="M54" s="338">
        <f>SUM(M19:M53)</f>
        <v>182</v>
      </c>
      <c r="N54" s="338">
        <f>SUM(N19:N53)</f>
        <v>6552</v>
      </c>
      <c r="O54" s="247"/>
      <c r="P54" s="282">
        <v>13</v>
      </c>
      <c r="Q54" s="307" t="s">
        <v>498</v>
      </c>
      <c r="R54" s="345" t="s">
        <v>519</v>
      </c>
      <c r="S54" s="342">
        <v>43</v>
      </c>
      <c r="T54" s="342">
        <v>9</v>
      </c>
      <c r="U54" s="307">
        <f t="shared" si="2"/>
        <v>324</v>
      </c>
      <c r="V54" s="246"/>
      <c r="W54" s="246"/>
    </row>
    <row r="55" spans="1:23" ht="17" thickBot="1" x14ac:dyDescent="0.25">
      <c r="A55" s="246"/>
      <c r="B55" s="246"/>
      <c r="C55" s="246"/>
      <c r="D55" s="246"/>
      <c r="E55" s="246"/>
      <c r="F55" s="246"/>
      <c r="G55" s="246"/>
      <c r="H55" s="246"/>
      <c r="I55" s="282"/>
      <c r="J55" s="339"/>
      <c r="K55" s="340"/>
      <c r="L55" s="340"/>
      <c r="M55" s="340"/>
      <c r="N55" s="305"/>
      <c r="O55" s="247"/>
      <c r="P55" s="282">
        <v>14</v>
      </c>
      <c r="Q55" s="307" t="s">
        <v>498</v>
      </c>
      <c r="R55" s="342" t="s">
        <v>516</v>
      </c>
      <c r="S55" s="342" t="s">
        <v>517</v>
      </c>
      <c r="T55" s="342">
        <v>9</v>
      </c>
      <c r="U55" s="307">
        <f t="shared" si="2"/>
        <v>324</v>
      </c>
      <c r="V55" s="246"/>
      <c r="W55" s="246"/>
    </row>
    <row r="56" spans="1:23" ht="18" thickBot="1" x14ac:dyDescent="0.25">
      <c r="A56" s="326" t="s">
        <v>1056</v>
      </c>
      <c r="B56" s="326"/>
      <c r="C56" s="327"/>
      <c r="D56" s="246"/>
      <c r="E56" s="246"/>
      <c r="F56" s="246"/>
      <c r="G56" s="246"/>
      <c r="H56" s="246"/>
      <c r="I56" s="281" t="s">
        <v>42</v>
      </c>
      <c r="J56" s="281" t="s">
        <v>41</v>
      </c>
      <c r="K56" s="281" t="s">
        <v>40</v>
      </c>
      <c r="L56" s="281" t="s">
        <v>39</v>
      </c>
      <c r="M56" s="281" t="s">
        <v>23</v>
      </c>
      <c r="N56" s="281" t="s">
        <v>38</v>
      </c>
      <c r="O56" s="247"/>
      <c r="P56" s="282">
        <v>15</v>
      </c>
      <c r="Q56" s="307" t="s">
        <v>498</v>
      </c>
      <c r="R56" s="342" t="s">
        <v>516</v>
      </c>
      <c r="S56" s="342" t="s">
        <v>515</v>
      </c>
      <c r="T56" s="342">
        <v>2</v>
      </c>
      <c r="U56" s="307">
        <f t="shared" si="2"/>
        <v>72</v>
      </c>
      <c r="V56" s="246"/>
      <c r="W56" s="246"/>
    </row>
    <row r="57" spans="1:23" ht="17" thickBot="1" x14ac:dyDescent="0.25">
      <c r="A57" s="246"/>
      <c r="B57" s="246"/>
      <c r="C57" s="246"/>
      <c r="D57" s="246"/>
      <c r="E57" s="246"/>
      <c r="F57" s="246"/>
      <c r="G57" s="246"/>
      <c r="H57" s="246"/>
      <c r="I57" s="282">
        <v>1</v>
      </c>
      <c r="J57" s="341" t="s">
        <v>494</v>
      </c>
      <c r="K57" s="342" t="s">
        <v>503</v>
      </c>
      <c r="L57" s="342">
        <v>95</v>
      </c>
      <c r="M57" s="342">
        <v>12</v>
      </c>
      <c r="N57" s="343">
        <f t="shared" ref="N57:N83" si="3">M57*36</f>
        <v>432</v>
      </c>
      <c r="O57" s="247"/>
      <c r="P57" s="282">
        <v>16</v>
      </c>
      <c r="Q57" s="307" t="s">
        <v>498</v>
      </c>
      <c r="R57" s="344" t="s">
        <v>507</v>
      </c>
      <c r="S57" s="342">
        <v>16</v>
      </c>
      <c r="T57" s="342">
        <v>5</v>
      </c>
      <c r="U57" s="305">
        <f t="shared" si="2"/>
        <v>180</v>
      </c>
      <c r="V57" s="246"/>
      <c r="W57" s="246"/>
    </row>
    <row r="58" spans="1:23" ht="17" thickBot="1" x14ac:dyDescent="0.25">
      <c r="A58" s="246"/>
      <c r="B58" s="246"/>
      <c r="C58" s="246"/>
      <c r="D58" s="246"/>
      <c r="E58" s="246"/>
      <c r="F58" s="246"/>
      <c r="G58" s="246"/>
      <c r="H58" s="246"/>
      <c r="I58" s="282">
        <v>2</v>
      </c>
      <c r="J58" s="341" t="s">
        <v>494</v>
      </c>
      <c r="K58" s="342" t="s">
        <v>503</v>
      </c>
      <c r="L58" s="342" t="s">
        <v>527</v>
      </c>
      <c r="M58" s="342">
        <v>1</v>
      </c>
      <c r="N58" s="344">
        <f t="shared" si="3"/>
        <v>36</v>
      </c>
      <c r="O58" s="247"/>
      <c r="P58" s="282">
        <v>17</v>
      </c>
      <c r="Q58" s="307" t="s">
        <v>498</v>
      </c>
      <c r="R58" s="344" t="s">
        <v>507</v>
      </c>
      <c r="S58" s="342" t="s">
        <v>110</v>
      </c>
      <c r="T58" s="342">
        <v>3</v>
      </c>
      <c r="U58" s="305">
        <f t="shared" si="2"/>
        <v>108</v>
      </c>
      <c r="V58" s="246"/>
      <c r="W58" s="246"/>
    </row>
    <row r="59" spans="1:23" ht="17" thickBot="1" x14ac:dyDescent="0.25">
      <c r="A59" s="246"/>
      <c r="B59" s="246"/>
      <c r="C59" s="246"/>
      <c r="D59" s="246"/>
      <c r="E59" s="246"/>
      <c r="F59" s="246"/>
      <c r="G59" s="246"/>
      <c r="H59" s="246"/>
      <c r="I59" s="282">
        <v>3</v>
      </c>
      <c r="J59" s="341" t="s">
        <v>494</v>
      </c>
      <c r="K59" s="345" t="s">
        <v>493</v>
      </c>
      <c r="L59" s="342" t="s">
        <v>110</v>
      </c>
      <c r="M59" s="342">
        <v>11</v>
      </c>
      <c r="N59" s="344">
        <f t="shared" si="3"/>
        <v>396</v>
      </c>
      <c r="O59" s="247"/>
      <c r="P59" s="282">
        <v>18</v>
      </c>
      <c r="Q59" s="307" t="s">
        <v>498</v>
      </c>
      <c r="R59" s="344" t="s">
        <v>507</v>
      </c>
      <c r="S59" s="342" t="s">
        <v>511</v>
      </c>
      <c r="T59" s="342">
        <v>5</v>
      </c>
      <c r="U59" s="305">
        <f t="shared" si="2"/>
        <v>180</v>
      </c>
      <c r="V59" s="246"/>
      <c r="W59" s="246"/>
    </row>
    <row r="60" spans="1:23" ht="17" thickBot="1" x14ac:dyDescent="0.25">
      <c r="A60" s="246"/>
      <c r="B60" s="246"/>
      <c r="C60" s="246"/>
      <c r="D60" s="246"/>
      <c r="E60" s="246"/>
      <c r="F60" s="246"/>
      <c r="G60" s="246"/>
      <c r="H60" s="246"/>
      <c r="I60" s="282">
        <v>4</v>
      </c>
      <c r="J60" s="341" t="s">
        <v>494</v>
      </c>
      <c r="K60" s="345" t="s">
        <v>493</v>
      </c>
      <c r="L60" s="342" t="s">
        <v>526</v>
      </c>
      <c r="M60" s="342">
        <v>5</v>
      </c>
      <c r="N60" s="344">
        <f t="shared" si="3"/>
        <v>180</v>
      </c>
      <c r="O60" s="247"/>
      <c r="P60" s="282">
        <v>19</v>
      </c>
      <c r="Q60" s="307" t="s">
        <v>498</v>
      </c>
      <c r="R60" s="344" t="s">
        <v>507</v>
      </c>
      <c r="S60" s="342" t="s">
        <v>510</v>
      </c>
      <c r="T60" s="342">
        <v>3</v>
      </c>
      <c r="U60" s="305">
        <f t="shared" si="2"/>
        <v>108</v>
      </c>
      <c r="V60" s="246"/>
      <c r="W60" s="246"/>
    </row>
    <row r="61" spans="1:23" ht="17" thickBot="1" x14ac:dyDescent="0.25">
      <c r="A61" s="246"/>
      <c r="B61" s="246"/>
      <c r="C61" s="246"/>
      <c r="D61" s="246"/>
      <c r="E61" s="246"/>
      <c r="F61" s="246"/>
      <c r="G61" s="246"/>
      <c r="H61" s="246"/>
      <c r="I61" s="282">
        <v>5</v>
      </c>
      <c r="J61" s="341" t="s">
        <v>494</v>
      </c>
      <c r="K61" s="342" t="s">
        <v>524</v>
      </c>
      <c r="L61" s="342" t="s">
        <v>142</v>
      </c>
      <c r="M61" s="342">
        <v>8</v>
      </c>
      <c r="N61" s="344">
        <f t="shared" si="3"/>
        <v>288</v>
      </c>
      <c r="O61" s="247"/>
      <c r="P61" s="282">
        <v>20</v>
      </c>
      <c r="Q61" s="307" t="s">
        <v>498</v>
      </c>
      <c r="R61" s="344" t="s">
        <v>507</v>
      </c>
      <c r="S61" s="342" t="s">
        <v>509</v>
      </c>
      <c r="T61" s="342">
        <v>4</v>
      </c>
      <c r="U61" s="305">
        <f t="shared" si="2"/>
        <v>144</v>
      </c>
      <c r="V61" s="246"/>
      <c r="W61" s="246"/>
    </row>
    <row r="62" spans="1:23" ht="17" thickBot="1" x14ac:dyDescent="0.25">
      <c r="A62" s="246"/>
      <c r="B62" s="246"/>
      <c r="C62" s="246"/>
      <c r="D62" s="246"/>
      <c r="E62" s="246"/>
      <c r="F62" s="246"/>
      <c r="G62" s="246"/>
      <c r="H62" s="246"/>
      <c r="I62" s="282">
        <v>6</v>
      </c>
      <c r="J62" s="341" t="s">
        <v>494</v>
      </c>
      <c r="K62" s="342" t="s">
        <v>519</v>
      </c>
      <c r="L62" s="342" t="s">
        <v>522</v>
      </c>
      <c r="M62" s="342">
        <v>6</v>
      </c>
      <c r="N62" s="343">
        <f t="shared" si="3"/>
        <v>216</v>
      </c>
      <c r="O62" s="247"/>
      <c r="P62" s="282">
        <v>21</v>
      </c>
      <c r="Q62" s="307" t="s">
        <v>498</v>
      </c>
      <c r="R62" s="344" t="s">
        <v>507</v>
      </c>
      <c r="S62" s="342" t="s">
        <v>508</v>
      </c>
      <c r="T62" s="342">
        <v>5</v>
      </c>
      <c r="U62" s="305">
        <f t="shared" si="2"/>
        <v>180</v>
      </c>
      <c r="V62" s="246"/>
      <c r="W62" s="246"/>
    </row>
    <row r="63" spans="1:23" ht="17" thickBot="1" x14ac:dyDescent="0.25">
      <c r="A63" s="246"/>
      <c r="B63" s="246"/>
      <c r="C63" s="246"/>
      <c r="D63" s="246"/>
      <c r="E63" s="246"/>
      <c r="F63" s="246"/>
      <c r="G63" s="246"/>
      <c r="H63" s="246"/>
      <c r="I63" s="282">
        <v>7</v>
      </c>
      <c r="J63" s="341" t="s">
        <v>494</v>
      </c>
      <c r="K63" s="342" t="s">
        <v>503</v>
      </c>
      <c r="L63" s="342">
        <v>101</v>
      </c>
      <c r="M63" s="342">
        <v>7</v>
      </c>
      <c r="N63" s="344">
        <f t="shared" si="3"/>
        <v>252</v>
      </c>
      <c r="O63" s="247"/>
      <c r="P63" s="282">
        <v>22</v>
      </c>
      <c r="Q63" s="307" t="s">
        <v>498</v>
      </c>
      <c r="R63" s="344" t="s">
        <v>507</v>
      </c>
      <c r="S63" s="342" t="s">
        <v>506</v>
      </c>
      <c r="T63" s="342">
        <v>4</v>
      </c>
      <c r="U63" s="305">
        <f t="shared" si="2"/>
        <v>144</v>
      </c>
      <c r="V63" s="246"/>
      <c r="W63" s="246"/>
    </row>
    <row r="64" spans="1:23" ht="17" thickBot="1" x14ac:dyDescent="0.25">
      <c r="A64" s="246"/>
      <c r="B64" s="246"/>
      <c r="C64" s="246"/>
      <c r="D64" s="246"/>
      <c r="E64" s="246"/>
      <c r="F64" s="246"/>
      <c r="G64" s="246"/>
      <c r="H64" s="246"/>
      <c r="I64" s="282">
        <v>8</v>
      </c>
      <c r="J64" s="341" t="s">
        <v>494</v>
      </c>
      <c r="K64" s="342" t="s">
        <v>503</v>
      </c>
      <c r="L64" s="342" t="s">
        <v>520</v>
      </c>
      <c r="M64" s="342">
        <v>1</v>
      </c>
      <c r="N64" s="344">
        <f t="shared" si="3"/>
        <v>36</v>
      </c>
      <c r="O64" s="247"/>
      <c r="P64" s="282">
        <v>23</v>
      </c>
      <c r="Q64" s="307" t="s">
        <v>498</v>
      </c>
      <c r="R64" s="345" t="s">
        <v>503</v>
      </c>
      <c r="S64" s="342" t="s">
        <v>304</v>
      </c>
      <c r="T64" s="342">
        <v>9</v>
      </c>
      <c r="U64" s="307">
        <f t="shared" si="2"/>
        <v>324</v>
      </c>
      <c r="V64" s="246"/>
      <c r="W64" s="246"/>
    </row>
    <row r="65" spans="1:23" ht="17" thickBot="1" x14ac:dyDescent="0.25">
      <c r="A65" s="246"/>
      <c r="B65" s="246"/>
      <c r="C65" s="246"/>
      <c r="D65" s="246"/>
      <c r="E65" s="246"/>
      <c r="F65" s="246"/>
      <c r="G65" s="246"/>
      <c r="H65" s="246"/>
      <c r="I65" s="282">
        <v>9</v>
      </c>
      <c r="J65" s="341" t="s">
        <v>494</v>
      </c>
      <c r="K65" s="342" t="s">
        <v>503</v>
      </c>
      <c r="L65" s="342" t="s">
        <v>518</v>
      </c>
      <c r="M65" s="342">
        <v>5</v>
      </c>
      <c r="N65" s="344">
        <f t="shared" si="3"/>
        <v>180</v>
      </c>
      <c r="O65" s="247"/>
      <c r="P65" s="282">
        <v>24</v>
      </c>
      <c r="Q65" s="307" t="s">
        <v>498</v>
      </c>
      <c r="R65" s="345" t="s">
        <v>503</v>
      </c>
      <c r="S65" s="342" t="s">
        <v>504</v>
      </c>
      <c r="T65" s="342">
        <v>9</v>
      </c>
      <c r="U65" s="307">
        <f t="shared" si="2"/>
        <v>324</v>
      </c>
      <c r="V65" s="246"/>
      <c r="W65" s="246"/>
    </row>
    <row r="66" spans="1:23" ht="17" thickBot="1" x14ac:dyDescent="0.25">
      <c r="A66" s="246"/>
      <c r="B66" s="246"/>
      <c r="C66" s="246"/>
      <c r="D66" s="246"/>
      <c r="E66" s="246"/>
      <c r="F66" s="246"/>
      <c r="G66" s="246"/>
      <c r="H66" s="246"/>
      <c r="I66" s="282">
        <v>10</v>
      </c>
      <c r="J66" s="341" t="s">
        <v>494</v>
      </c>
      <c r="K66" s="342" t="s">
        <v>503</v>
      </c>
      <c r="L66" s="342" t="s">
        <v>514</v>
      </c>
      <c r="M66" s="342">
        <v>8</v>
      </c>
      <c r="N66" s="344">
        <f t="shared" si="3"/>
        <v>288</v>
      </c>
      <c r="O66" s="247"/>
      <c r="P66" s="282">
        <v>25</v>
      </c>
      <c r="Q66" s="307" t="s">
        <v>498</v>
      </c>
      <c r="R66" s="345" t="s">
        <v>503</v>
      </c>
      <c r="S66" s="342" t="s">
        <v>502</v>
      </c>
      <c r="T66" s="342">
        <v>9</v>
      </c>
      <c r="U66" s="307">
        <f t="shared" si="2"/>
        <v>324</v>
      </c>
      <c r="V66" s="246"/>
      <c r="W66" s="246"/>
    </row>
    <row r="67" spans="1:23" ht="17" thickBot="1" x14ac:dyDescent="0.25">
      <c r="A67" s="246"/>
      <c r="B67" s="246"/>
      <c r="C67" s="246"/>
      <c r="D67" s="246"/>
      <c r="E67" s="246"/>
      <c r="F67" s="246"/>
      <c r="G67" s="246"/>
      <c r="H67" s="246"/>
      <c r="I67" s="282">
        <v>11</v>
      </c>
      <c r="J67" s="341" t="s">
        <v>494</v>
      </c>
      <c r="K67" s="342" t="s">
        <v>503</v>
      </c>
      <c r="L67" s="342" t="s">
        <v>513</v>
      </c>
      <c r="M67" s="342">
        <v>5</v>
      </c>
      <c r="N67" s="344">
        <f t="shared" si="3"/>
        <v>180</v>
      </c>
      <c r="O67" s="247"/>
      <c r="P67" s="282">
        <v>26</v>
      </c>
      <c r="Q67" s="307" t="s">
        <v>498</v>
      </c>
      <c r="R67" s="342" t="s">
        <v>497</v>
      </c>
      <c r="S67" s="342" t="s">
        <v>501</v>
      </c>
      <c r="T67" s="342">
        <v>4</v>
      </c>
      <c r="U67" s="307">
        <f t="shared" si="2"/>
        <v>144</v>
      </c>
      <c r="V67" s="246"/>
      <c r="W67" s="246"/>
    </row>
    <row r="68" spans="1:23" ht="17" thickBot="1" x14ac:dyDescent="0.25">
      <c r="A68" s="246"/>
      <c r="B68" s="246"/>
      <c r="C68" s="246"/>
      <c r="D68" s="246"/>
      <c r="E68" s="246"/>
      <c r="F68" s="246"/>
      <c r="G68" s="246"/>
      <c r="H68" s="246"/>
      <c r="I68" s="282">
        <v>12</v>
      </c>
      <c r="J68" s="341" t="s">
        <v>494</v>
      </c>
      <c r="K68" s="342" t="s">
        <v>497</v>
      </c>
      <c r="L68" s="342" t="s">
        <v>512</v>
      </c>
      <c r="M68" s="342">
        <v>3</v>
      </c>
      <c r="N68" s="343">
        <f t="shared" si="3"/>
        <v>108</v>
      </c>
      <c r="O68" s="247"/>
      <c r="P68" s="282">
        <v>27</v>
      </c>
      <c r="Q68" s="307" t="s">
        <v>498</v>
      </c>
      <c r="R68" s="342" t="s">
        <v>497</v>
      </c>
      <c r="S68" s="342" t="s">
        <v>496</v>
      </c>
      <c r="T68" s="342">
        <v>5</v>
      </c>
      <c r="U68" s="307">
        <f t="shared" si="2"/>
        <v>180</v>
      </c>
      <c r="V68" s="246"/>
      <c r="W68" s="246"/>
    </row>
    <row r="69" spans="1:23" ht="17" thickBot="1" x14ac:dyDescent="0.25">
      <c r="A69" s="246"/>
      <c r="B69" s="246"/>
      <c r="C69" s="246"/>
      <c r="D69" s="246"/>
      <c r="E69" s="246"/>
      <c r="F69" s="246"/>
      <c r="G69" s="246"/>
      <c r="H69" s="246"/>
      <c r="I69" s="282">
        <v>13</v>
      </c>
      <c r="J69" s="341" t="s">
        <v>494</v>
      </c>
      <c r="K69" s="344" t="s">
        <v>507</v>
      </c>
      <c r="L69" s="342">
        <v>29</v>
      </c>
      <c r="M69" s="342">
        <v>3</v>
      </c>
      <c r="N69" s="343">
        <f t="shared" si="3"/>
        <v>108</v>
      </c>
      <c r="O69" s="247"/>
      <c r="P69" s="282">
        <v>28</v>
      </c>
      <c r="Q69" s="307" t="s">
        <v>498</v>
      </c>
      <c r="R69" s="342" t="s">
        <v>503</v>
      </c>
      <c r="S69" s="335" t="s">
        <v>95</v>
      </c>
      <c r="T69" s="282">
        <v>9</v>
      </c>
      <c r="U69" s="335">
        <f t="shared" si="2"/>
        <v>324</v>
      </c>
      <c r="V69" s="246"/>
      <c r="W69" s="246"/>
    </row>
    <row r="70" spans="1:23" ht="17" thickBot="1" x14ac:dyDescent="0.25">
      <c r="A70" s="246"/>
      <c r="B70" s="246"/>
      <c r="C70" s="246"/>
      <c r="D70" s="246"/>
      <c r="E70" s="246"/>
      <c r="F70" s="246"/>
      <c r="G70" s="246"/>
      <c r="H70" s="246"/>
      <c r="I70" s="282">
        <v>14</v>
      </c>
      <c r="J70" s="341" t="s">
        <v>494</v>
      </c>
      <c r="K70" s="344" t="s">
        <v>507</v>
      </c>
      <c r="L70" s="342">
        <v>33</v>
      </c>
      <c r="M70" s="342">
        <v>3</v>
      </c>
      <c r="N70" s="344">
        <f t="shared" si="3"/>
        <v>108</v>
      </c>
      <c r="O70" s="247"/>
      <c r="P70" s="282">
        <v>29</v>
      </c>
      <c r="Q70" s="307" t="s">
        <v>498</v>
      </c>
      <c r="R70" s="342" t="s">
        <v>503</v>
      </c>
      <c r="S70" s="335" t="s">
        <v>1086</v>
      </c>
      <c r="T70" s="282">
        <v>2</v>
      </c>
      <c r="U70" s="335">
        <f t="shared" si="2"/>
        <v>72</v>
      </c>
      <c r="V70" s="246"/>
      <c r="W70" s="246"/>
    </row>
    <row r="71" spans="1:23" ht="17" thickBot="1" x14ac:dyDescent="0.25">
      <c r="A71" s="246"/>
      <c r="B71" s="246"/>
      <c r="C71" s="246"/>
      <c r="D71" s="246"/>
      <c r="E71" s="246"/>
      <c r="F71" s="246"/>
      <c r="G71" s="246"/>
      <c r="H71" s="246"/>
      <c r="I71" s="282">
        <v>15</v>
      </c>
      <c r="J71" s="341" t="s">
        <v>494</v>
      </c>
      <c r="K71" s="344" t="s">
        <v>507</v>
      </c>
      <c r="L71" s="342">
        <v>36</v>
      </c>
      <c r="M71" s="342">
        <v>5</v>
      </c>
      <c r="N71" s="344">
        <f t="shared" si="3"/>
        <v>180</v>
      </c>
      <c r="O71" s="247"/>
      <c r="P71" s="282">
        <v>30</v>
      </c>
      <c r="Q71" s="307" t="s">
        <v>498</v>
      </c>
      <c r="R71" s="342" t="s">
        <v>516</v>
      </c>
      <c r="S71" s="308" t="s">
        <v>142</v>
      </c>
      <c r="T71" s="305">
        <v>9</v>
      </c>
      <c r="U71" s="305">
        <f t="shared" si="2"/>
        <v>324</v>
      </c>
      <c r="V71" s="246"/>
      <c r="W71" s="246"/>
    </row>
    <row r="72" spans="1:23" ht="17" thickBot="1" x14ac:dyDescent="0.25">
      <c r="A72" s="246"/>
      <c r="B72" s="246"/>
      <c r="C72" s="246"/>
      <c r="D72" s="246"/>
      <c r="E72" s="246"/>
      <c r="F72" s="246"/>
      <c r="G72" s="246"/>
      <c r="H72" s="246"/>
      <c r="I72" s="282">
        <v>16</v>
      </c>
      <c r="J72" s="341" t="s">
        <v>494</v>
      </c>
      <c r="K72" s="342" t="s">
        <v>505</v>
      </c>
      <c r="L72" s="342" t="s">
        <v>219</v>
      </c>
      <c r="M72" s="342">
        <v>2</v>
      </c>
      <c r="N72" s="344">
        <f t="shared" si="3"/>
        <v>72</v>
      </c>
      <c r="O72" s="247"/>
      <c r="P72" s="282">
        <v>31</v>
      </c>
      <c r="Q72" s="307" t="s">
        <v>498</v>
      </c>
      <c r="R72" s="342" t="s">
        <v>516</v>
      </c>
      <c r="S72" s="308" t="s">
        <v>188</v>
      </c>
      <c r="T72" s="305">
        <v>4</v>
      </c>
      <c r="U72" s="305">
        <f t="shared" si="2"/>
        <v>144</v>
      </c>
      <c r="V72" s="246"/>
      <c r="W72" s="246"/>
    </row>
    <row r="73" spans="1:23" ht="17" thickBot="1" x14ac:dyDescent="0.25">
      <c r="A73" s="246"/>
      <c r="B73" s="246"/>
      <c r="C73" s="246"/>
      <c r="D73" s="246"/>
      <c r="E73" s="246"/>
      <c r="F73" s="246"/>
      <c r="G73" s="246"/>
      <c r="H73" s="246"/>
      <c r="I73" s="282">
        <v>17</v>
      </c>
      <c r="J73" s="341" t="s">
        <v>494</v>
      </c>
      <c r="K73" s="342" t="s">
        <v>505</v>
      </c>
      <c r="L73" s="342" t="s">
        <v>258</v>
      </c>
      <c r="M73" s="342">
        <v>4</v>
      </c>
      <c r="N73" s="343">
        <f t="shared" si="3"/>
        <v>144</v>
      </c>
      <c r="O73" s="247"/>
      <c r="P73" s="282">
        <v>32</v>
      </c>
      <c r="Q73" s="307" t="s">
        <v>498</v>
      </c>
      <c r="R73" s="342" t="s">
        <v>516</v>
      </c>
      <c r="S73" s="308" t="s">
        <v>135</v>
      </c>
      <c r="T73" s="305">
        <v>2</v>
      </c>
      <c r="U73" s="305">
        <f t="shared" si="2"/>
        <v>72</v>
      </c>
      <c r="V73" s="246"/>
      <c r="W73" s="246"/>
    </row>
    <row r="74" spans="1:23" ht="17" thickBot="1" x14ac:dyDescent="0.25">
      <c r="A74" s="246"/>
      <c r="B74" s="246"/>
      <c r="C74" s="246"/>
      <c r="D74" s="246"/>
      <c r="E74" s="246"/>
      <c r="F74" s="246"/>
      <c r="G74" s="246"/>
      <c r="H74" s="246"/>
      <c r="I74" s="282">
        <v>18</v>
      </c>
      <c r="J74" s="341" t="s">
        <v>494</v>
      </c>
      <c r="K74" s="342" t="s">
        <v>500</v>
      </c>
      <c r="L74" s="342">
        <v>32</v>
      </c>
      <c r="M74" s="342">
        <v>6</v>
      </c>
      <c r="N74" s="343">
        <f t="shared" si="3"/>
        <v>216</v>
      </c>
      <c r="O74" s="247"/>
      <c r="P74" s="282">
        <v>33</v>
      </c>
      <c r="Q74" s="307" t="s">
        <v>498</v>
      </c>
      <c r="R74" s="342" t="s">
        <v>525</v>
      </c>
      <c r="S74" s="308" t="s">
        <v>1087</v>
      </c>
      <c r="T74" s="305">
        <v>8</v>
      </c>
      <c r="U74" s="305">
        <f t="shared" si="2"/>
        <v>288</v>
      </c>
      <c r="V74" s="246"/>
      <c r="W74" s="246"/>
    </row>
    <row r="75" spans="1:23" ht="17" thickBot="1" x14ac:dyDescent="0.25">
      <c r="A75" s="246"/>
      <c r="B75" s="246"/>
      <c r="C75" s="246"/>
      <c r="D75" s="246"/>
      <c r="E75" s="246"/>
      <c r="F75" s="246"/>
      <c r="G75" s="246"/>
      <c r="H75" s="246"/>
      <c r="I75" s="282">
        <v>19</v>
      </c>
      <c r="J75" s="341" t="s">
        <v>494</v>
      </c>
      <c r="K75" s="342" t="s">
        <v>500</v>
      </c>
      <c r="L75" s="342" t="s">
        <v>225</v>
      </c>
      <c r="M75" s="342">
        <v>2</v>
      </c>
      <c r="N75" s="343">
        <f t="shared" si="3"/>
        <v>72</v>
      </c>
      <c r="O75" s="247"/>
      <c r="P75" s="282"/>
      <c r="Q75" s="305"/>
      <c r="R75" s="305"/>
      <c r="S75" s="308"/>
      <c r="T75" s="348">
        <f>SUM(T42:T74)</f>
        <v>224</v>
      </c>
      <c r="U75" s="348">
        <f>SUM(U42:U74)</f>
        <v>8064</v>
      </c>
      <c r="V75" s="246"/>
      <c r="W75" s="246"/>
    </row>
    <row r="76" spans="1:23" ht="17" thickBot="1" x14ac:dyDescent="0.25">
      <c r="A76" s="246"/>
      <c r="B76" s="246"/>
      <c r="C76" s="246"/>
      <c r="D76" s="246"/>
      <c r="E76" s="246"/>
      <c r="F76" s="246"/>
      <c r="G76" s="246"/>
      <c r="H76" s="246"/>
      <c r="I76" s="282">
        <v>20</v>
      </c>
      <c r="J76" s="341" t="s">
        <v>494</v>
      </c>
      <c r="K76" s="342" t="s">
        <v>500</v>
      </c>
      <c r="L76" s="342" t="s">
        <v>222</v>
      </c>
      <c r="M76" s="342">
        <v>7</v>
      </c>
      <c r="N76" s="343">
        <f t="shared" si="3"/>
        <v>252</v>
      </c>
      <c r="O76" s="247"/>
      <c r="P76" s="282"/>
      <c r="Q76" s="305"/>
      <c r="R76" s="305"/>
      <c r="S76" s="308"/>
      <c r="T76" s="305"/>
      <c r="U76" s="305"/>
      <c r="V76" s="246"/>
      <c r="W76" s="246"/>
    </row>
    <row r="77" spans="1:23" ht="17" thickBot="1" x14ac:dyDescent="0.25">
      <c r="A77" s="246"/>
      <c r="B77" s="246"/>
      <c r="C77" s="246"/>
      <c r="D77" s="246"/>
      <c r="E77" s="246"/>
      <c r="F77" s="246"/>
      <c r="G77" s="246"/>
      <c r="H77" s="246"/>
      <c r="I77" s="282">
        <v>21</v>
      </c>
      <c r="J77" s="341" t="s">
        <v>494</v>
      </c>
      <c r="K77" s="342" t="s">
        <v>500</v>
      </c>
      <c r="L77" s="342" t="s">
        <v>499</v>
      </c>
      <c r="M77" s="342">
        <v>5</v>
      </c>
      <c r="N77" s="343">
        <f t="shared" si="3"/>
        <v>180</v>
      </c>
      <c r="O77" s="247"/>
      <c r="P77" s="281" t="s">
        <v>42</v>
      </c>
      <c r="Q77" s="281" t="s">
        <v>41</v>
      </c>
      <c r="R77" s="281" t="s">
        <v>40</v>
      </c>
      <c r="S77" s="281" t="s">
        <v>39</v>
      </c>
      <c r="T77" s="281" t="s">
        <v>23</v>
      </c>
      <c r="U77" s="281" t="s">
        <v>38</v>
      </c>
      <c r="V77" s="246"/>
      <c r="W77" s="246"/>
    </row>
    <row r="78" spans="1:23" ht="17" thickBot="1" x14ac:dyDescent="0.25">
      <c r="A78" s="246"/>
      <c r="B78" s="246"/>
      <c r="C78" s="246"/>
      <c r="D78" s="246"/>
      <c r="E78" s="246"/>
      <c r="F78" s="246"/>
      <c r="G78" s="246"/>
      <c r="H78" s="246"/>
      <c r="I78" s="282">
        <v>22</v>
      </c>
      <c r="J78" s="341" t="s">
        <v>494</v>
      </c>
      <c r="K78" s="345" t="s">
        <v>493</v>
      </c>
      <c r="L78" s="342" t="s">
        <v>495</v>
      </c>
      <c r="M78" s="342">
        <v>2</v>
      </c>
      <c r="N78" s="344">
        <f t="shared" si="3"/>
        <v>72</v>
      </c>
      <c r="O78" s="247"/>
      <c r="P78" s="282">
        <v>1</v>
      </c>
      <c r="Q78" s="307" t="s">
        <v>459</v>
      </c>
      <c r="R78" s="340" t="s">
        <v>489</v>
      </c>
      <c r="S78" s="343">
        <v>4</v>
      </c>
      <c r="T78" s="343">
        <v>4</v>
      </c>
      <c r="U78" s="307">
        <f t="shared" ref="U78:U113" si="4">T78*36</f>
        <v>144</v>
      </c>
      <c r="V78" s="246"/>
      <c r="W78" s="246"/>
    </row>
    <row r="79" spans="1:23" ht="17" thickBot="1" x14ac:dyDescent="0.25">
      <c r="A79" s="246"/>
      <c r="B79" s="246"/>
      <c r="C79" s="246"/>
      <c r="D79" s="246"/>
      <c r="E79" s="246"/>
      <c r="F79" s="246"/>
      <c r="G79" s="246"/>
      <c r="H79" s="246"/>
      <c r="I79" s="282">
        <v>23</v>
      </c>
      <c r="J79" s="341" t="s">
        <v>494</v>
      </c>
      <c r="K79" s="345" t="s">
        <v>493</v>
      </c>
      <c r="L79" s="342" t="s">
        <v>492</v>
      </c>
      <c r="M79" s="342">
        <v>6</v>
      </c>
      <c r="N79" s="344">
        <f t="shared" si="3"/>
        <v>216</v>
      </c>
      <c r="O79" s="247"/>
      <c r="P79" s="282">
        <v>2</v>
      </c>
      <c r="Q79" s="305" t="s">
        <v>459</v>
      </c>
      <c r="R79" s="340" t="s">
        <v>489</v>
      </c>
      <c r="S79" s="340">
        <v>7</v>
      </c>
      <c r="T79" s="340">
        <v>6</v>
      </c>
      <c r="U79" s="305">
        <f t="shared" si="4"/>
        <v>216</v>
      </c>
      <c r="V79" s="246"/>
      <c r="W79" s="246"/>
    </row>
    <row r="80" spans="1:23" ht="17" thickBot="1" x14ac:dyDescent="0.25">
      <c r="A80" s="246"/>
      <c r="B80" s="246"/>
      <c r="C80" s="246"/>
      <c r="D80" s="246"/>
      <c r="E80" s="246"/>
      <c r="F80" s="246"/>
      <c r="G80" s="246"/>
      <c r="H80" s="246"/>
      <c r="I80" s="282">
        <v>24</v>
      </c>
      <c r="J80" s="341" t="s">
        <v>494</v>
      </c>
      <c r="K80" s="342" t="s">
        <v>503</v>
      </c>
      <c r="L80" s="342">
        <v>114</v>
      </c>
      <c r="M80" s="342">
        <v>14</v>
      </c>
      <c r="N80" s="344">
        <f t="shared" si="3"/>
        <v>504</v>
      </c>
      <c r="O80" s="247"/>
      <c r="P80" s="282">
        <v>3</v>
      </c>
      <c r="Q80" s="305" t="s">
        <v>459</v>
      </c>
      <c r="R80" s="340" t="s">
        <v>489</v>
      </c>
      <c r="S80" s="340">
        <v>9</v>
      </c>
      <c r="T80" s="340">
        <v>4</v>
      </c>
      <c r="U80" s="305">
        <f t="shared" si="4"/>
        <v>144</v>
      </c>
      <c r="V80" s="246"/>
      <c r="W80" s="246"/>
    </row>
    <row r="81" spans="1:23" ht="17" thickBot="1" x14ac:dyDescent="0.25">
      <c r="A81" s="246"/>
      <c r="B81" s="246"/>
      <c r="C81" s="246"/>
      <c r="D81" s="246"/>
      <c r="E81" s="246"/>
      <c r="F81" s="246"/>
      <c r="G81" s="246"/>
      <c r="H81" s="246"/>
      <c r="I81" s="282">
        <v>25</v>
      </c>
      <c r="J81" s="341" t="s">
        <v>494</v>
      </c>
      <c r="K81" s="342" t="s">
        <v>503</v>
      </c>
      <c r="L81" s="342" t="s">
        <v>1085</v>
      </c>
      <c r="M81" s="342">
        <v>1</v>
      </c>
      <c r="N81" s="344">
        <f t="shared" si="3"/>
        <v>36</v>
      </c>
      <c r="O81" s="247"/>
      <c r="P81" s="282">
        <v>4</v>
      </c>
      <c r="Q81" s="305" t="s">
        <v>459</v>
      </c>
      <c r="R81" s="340" t="s">
        <v>489</v>
      </c>
      <c r="S81" s="340" t="s">
        <v>490</v>
      </c>
      <c r="T81" s="340">
        <v>3</v>
      </c>
      <c r="U81" s="305">
        <f t="shared" si="4"/>
        <v>108</v>
      </c>
      <c r="V81" s="246"/>
      <c r="W81" s="246"/>
    </row>
    <row r="82" spans="1:23" ht="17" thickBot="1" x14ac:dyDescent="0.25">
      <c r="A82" s="246"/>
      <c r="B82" s="246"/>
      <c r="C82" s="246"/>
      <c r="D82" s="246"/>
      <c r="E82" s="246"/>
      <c r="F82" s="246"/>
      <c r="G82" s="246"/>
      <c r="H82" s="246"/>
      <c r="I82" s="282">
        <v>26</v>
      </c>
      <c r="J82" s="341" t="s">
        <v>494</v>
      </c>
      <c r="K82" s="342" t="s">
        <v>500</v>
      </c>
      <c r="L82" s="342">
        <v>34</v>
      </c>
      <c r="M82" s="342">
        <v>2</v>
      </c>
      <c r="N82" s="344">
        <f t="shared" si="3"/>
        <v>72</v>
      </c>
      <c r="O82" s="247"/>
      <c r="P82" s="282">
        <v>5</v>
      </c>
      <c r="Q82" s="307" t="s">
        <v>459</v>
      </c>
      <c r="R82" s="305" t="s">
        <v>489</v>
      </c>
      <c r="S82" s="305" t="s">
        <v>488</v>
      </c>
      <c r="T82" s="305">
        <v>6</v>
      </c>
      <c r="U82" s="307">
        <f t="shared" si="4"/>
        <v>216</v>
      </c>
      <c r="V82" s="246"/>
      <c r="W82" s="246"/>
    </row>
    <row r="83" spans="1:23" ht="17" thickBot="1" x14ac:dyDescent="0.25">
      <c r="A83" s="246"/>
      <c r="B83" s="246"/>
      <c r="C83" s="246"/>
      <c r="D83" s="246"/>
      <c r="E83" s="246"/>
      <c r="F83" s="246"/>
      <c r="G83" s="246"/>
      <c r="H83" s="246"/>
      <c r="I83" s="282">
        <v>27</v>
      </c>
      <c r="J83" s="341" t="s">
        <v>494</v>
      </c>
      <c r="K83" s="342" t="s">
        <v>516</v>
      </c>
      <c r="L83" s="342">
        <v>43</v>
      </c>
      <c r="M83" s="342">
        <v>3</v>
      </c>
      <c r="N83" s="344">
        <f t="shared" si="3"/>
        <v>108</v>
      </c>
      <c r="O83" s="247"/>
      <c r="P83" s="282">
        <v>6</v>
      </c>
      <c r="Q83" s="307" t="s">
        <v>459</v>
      </c>
      <c r="R83" s="305" t="s">
        <v>487</v>
      </c>
      <c r="S83" s="305" t="s">
        <v>486</v>
      </c>
      <c r="T83" s="305">
        <v>8</v>
      </c>
      <c r="U83" s="307">
        <f t="shared" si="4"/>
        <v>288</v>
      </c>
      <c r="V83" s="246"/>
      <c r="W83" s="246"/>
    </row>
    <row r="84" spans="1:23" ht="17" thickBot="1" x14ac:dyDescent="0.25">
      <c r="A84" s="246"/>
      <c r="B84" s="246"/>
      <c r="C84" s="246"/>
      <c r="D84" s="246"/>
      <c r="E84" s="246"/>
      <c r="F84" s="246"/>
      <c r="G84" s="246"/>
      <c r="H84" s="246"/>
      <c r="I84" s="282"/>
      <c r="J84" s="346"/>
      <c r="K84" s="346"/>
      <c r="L84" s="346"/>
      <c r="M84" s="338">
        <f>SUM(M57:M83)</f>
        <v>137</v>
      </c>
      <c r="N84" s="338">
        <f>SUM(N57:N83)</f>
        <v>4932</v>
      </c>
      <c r="O84" s="247"/>
      <c r="P84" s="282">
        <v>7</v>
      </c>
      <c r="Q84" s="307" t="s">
        <v>459</v>
      </c>
      <c r="R84" s="305" t="s">
        <v>483</v>
      </c>
      <c r="S84" s="305" t="s">
        <v>485</v>
      </c>
      <c r="T84" s="305">
        <v>4</v>
      </c>
      <c r="U84" s="307">
        <f t="shared" si="4"/>
        <v>144</v>
      </c>
      <c r="V84" s="246"/>
      <c r="W84" s="246"/>
    </row>
    <row r="85" spans="1:23" ht="17" thickBot="1" x14ac:dyDescent="0.25">
      <c r="A85" s="246"/>
      <c r="B85" s="246"/>
      <c r="C85" s="246"/>
      <c r="D85" s="246"/>
      <c r="E85" s="246"/>
      <c r="F85" s="246"/>
      <c r="G85" s="246"/>
      <c r="H85" s="246"/>
      <c r="I85" s="282"/>
      <c r="J85" s="339"/>
      <c r="K85" s="340"/>
      <c r="L85" s="340"/>
      <c r="M85" s="340"/>
      <c r="N85" s="305"/>
      <c r="O85" s="247"/>
      <c r="P85" s="282">
        <v>8</v>
      </c>
      <c r="Q85" s="307" t="s">
        <v>459</v>
      </c>
      <c r="R85" s="305" t="s">
        <v>483</v>
      </c>
      <c r="S85" s="305" t="s">
        <v>484</v>
      </c>
      <c r="T85" s="305">
        <v>1</v>
      </c>
      <c r="U85" s="307">
        <f t="shared" si="4"/>
        <v>36</v>
      </c>
      <c r="V85" s="246"/>
      <c r="W85" s="246"/>
    </row>
    <row r="86" spans="1:23" ht="17" thickBot="1" x14ac:dyDescent="0.25">
      <c r="A86" s="246"/>
      <c r="B86" s="246"/>
      <c r="C86" s="246"/>
      <c r="D86" s="246"/>
      <c r="E86" s="246"/>
      <c r="F86" s="246"/>
      <c r="G86" s="246"/>
      <c r="H86" s="246"/>
      <c r="I86" s="247"/>
      <c r="J86" s="270"/>
      <c r="K86" s="331"/>
      <c r="L86" s="331"/>
      <c r="M86" s="331"/>
      <c r="N86" s="270"/>
      <c r="O86" s="247"/>
      <c r="P86" s="282">
        <v>9</v>
      </c>
      <c r="Q86" s="307" t="s">
        <v>459</v>
      </c>
      <c r="R86" s="305" t="s">
        <v>483</v>
      </c>
      <c r="S86" s="305" t="s">
        <v>482</v>
      </c>
      <c r="T86" s="305">
        <v>2</v>
      </c>
      <c r="U86" s="307">
        <f t="shared" si="4"/>
        <v>72</v>
      </c>
      <c r="V86" s="246"/>
      <c r="W86" s="246"/>
    </row>
    <row r="87" spans="1:23" ht="17" thickBot="1" x14ac:dyDescent="0.25">
      <c r="A87" s="246"/>
      <c r="B87" s="246"/>
      <c r="C87" s="246"/>
      <c r="D87" s="246"/>
      <c r="E87" s="246"/>
      <c r="F87" s="246"/>
      <c r="G87" s="246"/>
      <c r="H87" s="246"/>
      <c r="I87" s="247"/>
      <c r="J87" s="270"/>
      <c r="K87" s="331"/>
      <c r="L87" s="331"/>
      <c r="M87" s="331"/>
      <c r="N87" s="270"/>
      <c r="O87" s="247"/>
      <c r="P87" s="282">
        <v>10</v>
      </c>
      <c r="Q87" s="307" t="s">
        <v>459</v>
      </c>
      <c r="R87" s="305" t="s">
        <v>479</v>
      </c>
      <c r="S87" s="305" t="s">
        <v>481</v>
      </c>
      <c r="T87" s="305">
        <v>7</v>
      </c>
      <c r="U87" s="307">
        <f t="shared" si="4"/>
        <v>252</v>
      </c>
      <c r="V87" s="246"/>
      <c r="W87" s="246"/>
    </row>
    <row r="88" spans="1:23" ht="17" thickBot="1" x14ac:dyDescent="0.25">
      <c r="A88" s="246"/>
      <c r="B88" s="246"/>
      <c r="C88" s="246"/>
      <c r="D88" s="246"/>
      <c r="E88" s="246"/>
      <c r="F88" s="246"/>
      <c r="G88" s="246"/>
      <c r="H88" s="246"/>
      <c r="I88" s="247"/>
      <c r="J88" s="270"/>
      <c r="K88" s="331"/>
      <c r="L88" s="331"/>
      <c r="M88" s="331"/>
      <c r="N88" s="270"/>
      <c r="O88" s="247"/>
      <c r="P88" s="282">
        <v>11</v>
      </c>
      <c r="Q88" s="307" t="s">
        <v>459</v>
      </c>
      <c r="R88" s="305" t="s">
        <v>479</v>
      </c>
      <c r="S88" s="305" t="s">
        <v>480</v>
      </c>
      <c r="T88" s="305">
        <v>1</v>
      </c>
      <c r="U88" s="307">
        <f t="shared" si="4"/>
        <v>36</v>
      </c>
      <c r="V88" s="246"/>
      <c r="W88" s="246"/>
    </row>
    <row r="89" spans="1:23" ht="17" thickBot="1" x14ac:dyDescent="0.25">
      <c r="A89" s="246"/>
      <c r="B89" s="246"/>
      <c r="C89" s="246"/>
      <c r="D89" s="246"/>
      <c r="E89" s="246"/>
      <c r="F89" s="246"/>
      <c r="G89" s="246"/>
      <c r="H89" s="246"/>
      <c r="I89" s="247"/>
      <c r="J89" s="270"/>
      <c r="K89" s="331"/>
      <c r="L89" s="331"/>
      <c r="M89" s="331"/>
      <c r="N89" s="270"/>
      <c r="O89" s="247"/>
      <c r="P89" s="282">
        <v>12</v>
      </c>
      <c r="Q89" s="307" t="s">
        <v>459</v>
      </c>
      <c r="R89" s="305" t="s">
        <v>479</v>
      </c>
      <c r="S89" s="305" t="s">
        <v>478</v>
      </c>
      <c r="T89" s="305">
        <v>1</v>
      </c>
      <c r="U89" s="307">
        <f t="shared" si="4"/>
        <v>36</v>
      </c>
      <c r="V89" s="246"/>
      <c r="W89" s="246"/>
    </row>
    <row r="90" spans="1:23" ht="17" thickBot="1" x14ac:dyDescent="0.25">
      <c r="A90" s="246"/>
      <c r="B90" s="246"/>
      <c r="C90" s="246"/>
      <c r="D90" s="246"/>
      <c r="E90" s="246"/>
      <c r="F90" s="246"/>
      <c r="G90" s="246"/>
      <c r="H90" s="246"/>
      <c r="I90" s="247"/>
      <c r="J90" s="247"/>
      <c r="K90" s="247"/>
      <c r="L90" s="247"/>
      <c r="M90" s="293"/>
      <c r="N90" s="247"/>
      <c r="O90" s="247"/>
      <c r="P90" s="282">
        <v>13</v>
      </c>
      <c r="Q90" s="307" t="s">
        <v>459</v>
      </c>
      <c r="R90" s="305" t="s">
        <v>458</v>
      </c>
      <c r="S90" s="305" t="s">
        <v>477</v>
      </c>
      <c r="T90" s="305">
        <v>8</v>
      </c>
      <c r="U90" s="307">
        <f t="shared" si="4"/>
        <v>288</v>
      </c>
      <c r="V90" s="246"/>
      <c r="W90" s="246"/>
    </row>
    <row r="91" spans="1:23" ht="17" thickBot="1" x14ac:dyDescent="0.25">
      <c r="A91" s="246"/>
      <c r="B91" s="246"/>
      <c r="C91" s="246"/>
      <c r="D91" s="246"/>
      <c r="E91" s="246"/>
      <c r="F91" s="246"/>
      <c r="G91" s="246"/>
      <c r="H91" s="246"/>
      <c r="I91" s="247"/>
      <c r="J91" s="247"/>
      <c r="K91" s="247"/>
      <c r="L91" s="247"/>
      <c r="M91" s="247"/>
      <c r="N91" s="247"/>
      <c r="O91" s="247"/>
      <c r="P91" s="282">
        <v>14</v>
      </c>
      <c r="Q91" s="307" t="s">
        <v>459</v>
      </c>
      <c r="R91" s="305" t="s">
        <v>458</v>
      </c>
      <c r="S91" s="305" t="s">
        <v>476</v>
      </c>
      <c r="T91" s="305">
        <v>3</v>
      </c>
      <c r="U91" s="307">
        <f t="shared" si="4"/>
        <v>108</v>
      </c>
      <c r="V91" s="246"/>
      <c r="W91" s="246"/>
    </row>
    <row r="92" spans="1:23" ht="17" thickBot="1" x14ac:dyDescent="0.25">
      <c r="A92" s="246"/>
      <c r="B92" s="246"/>
      <c r="C92" s="246"/>
      <c r="D92" s="246"/>
      <c r="E92" s="246"/>
      <c r="F92" s="246"/>
      <c r="G92" s="246"/>
      <c r="H92" s="246"/>
      <c r="I92" s="332"/>
      <c r="J92" s="332"/>
      <c r="K92" s="332"/>
      <c r="L92" s="332"/>
      <c r="M92" s="332"/>
      <c r="N92" s="332"/>
      <c r="O92" s="247"/>
      <c r="P92" s="282">
        <v>15</v>
      </c>
      <c r="Q92" s="307" t="s">
        <v>459</v>
      </c>
      <c r="R92" s="305" t="s">
        <v>458</v>
      </c>
      <c r="S92" s="305" t="s">
        <v>475</v>
      </c>
      <c r="T92" s="305">
        <v>5</v>
      </c>
      <c r="U92" s="307">
        <f t="shared" si="4"/>
        <v>180</v>
      </c>
      <c r="V92" s="246"/>
      <c r="W92" s="246"/>
    </row>
    <row r="93" spans="1:23" ht="17" thickBot="1" x14ac:dyDescent="0.25">
      <c r="A93" s="246"/>
      <c r="B93" s="246"/>
      <c r="C93" s="246"/>
      <c r="D93" s="246"/>
      <c r="E93" s="246"/>
      <c r="F93" s="246"/>
      <c r="G93" s="246"/>
      <c r="H93" s="246"/>
      <c r="I93" s="247"/>
      <c r="J93" s="270"/>
      <c r="K93" s="331"/>
      <c r="L93" s="331"/>
      <c r="M93" s="333"/>
      <c r="N93" s="270"/>
      <c r="O93" s="247"/>
      <c r="P93" s="282">
        <v>16</v>
      </c>
      <c r="Q93" s="307" t="s">
        <v>459</v>
      </c>
      <c r="R93" s="305" t="s">
        <v>458</v>
      </c>
      <c r="S93" s="305" t="s">
        <v>474</v>
      </c>
      <c r="T93" s="305">
        <v>3</v>
      </c>
      <c r="U93" s="307">
        <f t="shared" si="4"/>
        <v>108</v>
      </c>
      <c r="V93" s="246"/>
      <c r="W93" s="246"/>
    </row>
    <row r="94" spans="1:23" ht="17" thickBot="1" x14ac:dyDescent="0.25">
      <c r="A94" s="246"/>
      <c r="B94" s="246"/>
      <c r="C94" s="246"/>
      <c r="D94" s="246"/>
      <c r="E94" s="246"/>
      <c r="F94" s="246"/>
      <c r="G94" s="246"/>
      <c r="H94" s="246"/>
      <c r="I94" s="247"/>
      <c r="J94" s="270"/>
      <c r="K94" s="331"/>
      <c r="L94" s="331"/>
      <c r="M94" s="331"/>
      <c r="N94" s="270"/>
      <c r="O94" s="247"/>
      <c r="P94" s="282">
        <v>17</v>
      </c>
      <c r="Q94" s="307" t="s">
        <v>459</v>
      </c>
      <c r="R94" s="305" t="s">
        <v>458</v>
      </c>
      <c r="S94" s="305" t="s">
        <v>473</v>
      </c>
      <c r="T94" s="305">
        <v>1</v>
      </c>
      <c r="U94" s="307">
        <f t="shared" si="4"/>
        <v>36</v>
      </c>
      <c r="V94" s="246"/>
      <c r="W94" s="246"/>
    </row>
    <row r="95" spans="1:23" ht="17" thickBot="1" x14ac:dyDescent="0.25">
      <c r="A95" s="246"/>
      <c r="B95" s="246"/>
      <c r="C95" s="246"/>
      <c r="D95" s="246"/>
      <c r="E95" s="246"/>
      <c r="F95" s="246"/>
      <c r="G95" s="246"/>
      <c r="H95" s="246"/>
      <c r="I95" s="247"/>
      <c r="J95" s="270"/>
      <c r="K95" s="331"/>
      <c r="L95" s="331"/>
      <c r="M95" s="331"/>
      <c r="N95" s="270"/>
      <c r="O95" s="247"/>
      <c r="P95" s="282">
        <v>18</v>
      </c>
      <c r="Q95" s="307" t="s">
        <v>459</v>
      </c>
      <c r="R95" s="305" t="s">
        <v>458</v>
      </c>
      <c r="S95" s="305" t="s">
        <v>472</v>
      </c>
      <c r="T95" s="305">
        <v>2</v>
      </c>
      <c r="U95" s="307">
        <f t="shared" si="4"/>
        <v>72</v>
      </c>
      <c r="V95" s="246"/>
      <c r="W95" s="246"/>
    </row>
    <row r="96" spans="1:23" ht="17" thickBot="1" x14ac:dyDescent="0.25">
      <c r="A96" s="246"/>
      <c r="B96" s="246"/>
      <c r="C96" s="246"/>
      <c r="D96" s="246"/>
      <c r="E96" s="246"/>
      <c r="F96" s="246"/>
      <c r="G96" s="246"/>
      <c r="H96" s="246"/>
      <c r="I96" s="247"/>
      <c r="J96" s="270"/>
      <c r="K96" s="331"/>
      <c r="L96" s="331"/>
      <c r="M96" s="331"/>
      <c r="N96" s="270"/>
      <c r="O96" s="247"/>
      <c r="P96" s="282">
        <v>19</v>
      </c>
      <c r="Q96" s="307" t="s">
        <v>459</v>
      </c>
      <c r="R96" s="305" t="s">
        <v>458</v>
      </c>
      <c r="S96" s="305" t="s">
        <v>471</v>
      </c>
      <c r="T96" s="305">
        <v>1</v>
      </c>
      <c r="U96" s="307">
        <f t="shared" si="4"/>
        <v>36</v>
      </c>
      <c r="V96" s="246"/>
      <c r="W96" s="246"/>
    </row>
    <row r="97" spans="1:23" ht="17" thickBot="1" x14ac:dyDescent="0.25">
      <c r="A97" s="246"/>
      <c r="B97" s="246"/>
      <c r="C97" s="246"/>
      <c r="D97" s="246"/>
      <c r="E97" s="246"/>
      <c r="F97" s="246"/>
      <c r="G97" s="246"/>
      <c r="H97" s="246"/>
      <c r="I97" s="247"/>
      <c r="J97" s="270"/>
      <c r="K97" s="331"/>
      <c r="L97" s="331"/>
      <c r="M97" s="331"/>
      <c r="N97" s="270"/>
      <c r="O97" s="247"/>
      <c r="P97" s="282">
        <v>20</v>
      </c>
      <c r="Q97" s="307" t="s">
        <v>459</v>
      </c>
      <c r="R97" s="305" t="s">
        <v>465</v>
      </c>
      <c r="S97" s="305" t="s">
        <v>469</v>
      </c>
      <c r="T97" s="305">
        <v>4</v>
      </c>
      <c r="U97" s="307">
        <f t="shared" si="4"/>
        <v>144</v>
      </c>
      <c r="V97" s="246"/>
      <c r="W97" s="246"/>
    </row>
    <row r="98" spans="1:23" ht="17" thickBot="1" x14ac:dyDescent="0.25">
      <c r="A98" s="246"/>
      <c r="B98" s="246"/>
      <c r="C98" s="246"/>
      <c r="D98" s="246"/>
      <c r="E98" s="246"/>
      <c r="F98" s="246"/>
      <c r="G98" s="246"/>
      <c r="H98" s="246"/>
      <c r="I98" s="247"/>
      <c r="J98" s="270"/>
      <c r="K98" s="331"/>
      <c r="L98" s="331"/>
      <c r="M98" s="331"/>
      <c r="N98" s="270"/>
      <c r="O98" s="247"/>
      <c r="P98" s="282">
        <v>21</v>
      </c>
      <c r="Q98" s="307" t="s">
        <v>459</v>
      </c>
      <c r="R98" s="305" t="s">
        <v>465</v>
      </c>
      <c r="S98" s="305" t="s">
        <v>468</v>
      </c>
      <c r="T98" s="305">
        <v>3</v>
      </c>
      <c r="U98" s="307">
        <f t="shared" si="4"/>
        <v>108</v>
      </c>
      <c r="V98" s="246"/>
      <c r="W98" s="246"/>
    </row>
    <row r="99" spans="1:23" ht="17" thickBot="1" x14ac:dyDescent="0.25">
      <c r="A99" s="246"/>
      <c r="B99" s="246"/>
      <c r="C99" s="246"/>
      <c r="D99" s="246"/>
      <c r="E99" s="246"/>
      <c r="F99" s="246"/>
      <c r="G99" s="246"/>
      <c r="H99" s="246"/>
      <c r="I99" s="247"/>
      <c r="J99" s="270"/>
      <c r="K99" s="331"/>
      <c r="L99" s="331"/>
      <c r="M99" s="331"/>
      <c r="N99" s="270"/>
      <c r="O99" s="247"/>
      <c r="P99" s="282">
        <v>22</v>
      </c>
      <c r="Q99" s="307" t="s">
        <v>459</v>
      </c>
      <c r="R99" s="305" t="s">
        <v>465</v>
      </c>
      <c r="S99" s="305" t="s">
        <v>467</v>
      </c>
      <c r="T99" s="305">
        <v>3</v>
      </c>
      <c r="U99" s="307">
        <f t="shared" si="4"/>
        <v>108</v>
      </c>
      <c r="V99" s="246"/>
      <c r="W99" s="246"/>
    </row>
    <row r="100" spans="1:23" ht="17" thickBot="1" x14ac:dyDescent="0.25">
      <c r="A100" s="246"/>
      <c r="B100" s="246"/>
      <c r="C100" s="246"/>
      <c r="D100" s="246"/>
      <c r="E100" s="246"/>
      <c r="F100" s="246"/>
      <c r="G100" s="246"/>
      <c r="H100" s="246"/>
      <c r="I100" s="247"/>
      <c r="J100" s="270"/>
      <c r="K100" s="331"/>
      <c r="L100" s="331"/>
      <c r="M100" s="331"/>
      <c r="N100" s="270"/>
      <c r="O100" s="247"/>
      <c r="P100" s="282">
        <v>23</v>
      </c>
      <c r="Q100" s="307" t="s">
        <v>459</v>
      </c>
      <c r="R100" s="305" t="s">
        <v>465</v>
      </c>
      <c r="S100" s="305" t="s">
        <v>466</v>
      </c>
      <c r="T100" s="305">
        <v>4</v>
      </c>
      <c r="U100" s="307">
        <f t="shared" si="4"/>
        <v>144</v>
      </c>
      <c r="V100" s="246"/>
      <c r="W100" s="246"/>
    </row>
    <row r="101" spans="1:23" ht="17" thickBot="1" x14ac:dyDescent="0.25">
      <c r="A101" s="246"/>
      <c r="B101" s="246"/>
      <c r="C101" s="246"/>
      <c r="D101" s="246"/>
      <c r="E101" s="246"/>
      <c r="F101" s="246"/>
      <c r="G101" s="246"/>
      <c r="H101" s="246"/>
      <c r="I101" s="247"/>
      <c r="J101" s="270"/>
      <c r="K101" s="331"/>
      <c r="L101" s="331"/>
      <c r="M101" s="331"/>
      <c r="N101" s="270"/>
      <c r="O101" s="247"/>
      <c r="P101" s="282">
        <v>24</v>
      </c>
      <c r="Q101" s="307" t="s">
        <v>459</v>
      </c>
      <c r="R101" s="305" t="s">
        <v>465</v>
      </c>
      <c r="S101" s="305" t="s">
        <v>464</v>
      </c>
      <c r="T101" s="305">
        <v>5</v>
      </c>
      <c r="U101" s="307">
        <f t="shared" si="4"/>
        <v>180</v>
      </c>
      <c r="V101" s="246"/>
      <c r="W101" s="246"/>
    </row>
    <row r="102" spans="1:23" ht="17" thickBot="1" x14ac:dyDescent="0.25">
      <c r="A102" s="246"/>
      <c r="B102" s="246"/>
      <c r="C102" s="246"/>
      <c r="D102" s="246"/>
      <c r="E102" s="246"/>
      <c r="F102" s="246"/>
      <c r="G102" s="246"/>
      <c r="H102" s="246"/>
      <c r="I102" s="247"/>
      <c r="J102" s="270"/>
      <c r="K102" s="331"/>
      <c r="L102" s="331"/>
      <c r="M102" s="331"/>
      <c r="N102" s="270"/>
      <c r="O102" s="247"/>
      <c r="P102" s="282">
        <v>25</v>
      </c>
      <c r="Q102" s="305" t="s">
        <v>459</v>
      </c>
      <c r="R102" s="340" t="s">
        <v>463</v>
      </c>
      <c r="S102" s="343" t="s">
        <v>86</v>
      </c>
      <c r="T102" s="343">
        <v>1</v>
      </c>
      <c r="U102" s="305">
        <f t="shared" si="4"/>
        <v>36</v>
      </c>
      <c r="V102" s="246"/>
      <c r="W102" s="246"/>
    </row>
    <row r="103" spans="1:23" ht="17" thickBot="1" x14ac:dyDescent="0.25">
      <c r="A103" s="246"/>
      <c r="B103" s="246"/>
      <c r="C103" s="246"/>
      <c r="D103" s="246"/>
      <c r="E103" s="246"/>
      <c r="F103" s="246"/>
      <c r="G103" s="246"/>
      <c r="H103" s="246"/>
      <c r="I103" s="247"/>
      <c r="J103" s="270"/>
      <c r="K103" s="331"/>
      <c r="L103" s="331"/>
      <c r="M103" s="331"/>
      <c r="N103" s="270"/>
      <c r="O103" s="247"/>
      <c r="P103" s="282">
        <v>26</v>
      </c>
      <c r="Q103" s="305" t="s">
        <v>459</v>
      </c>
      <c r="R103" s="343" t="s">
        <v>462</v>
      </c>
      <c r="S103" s="343" t="s">
        <v>110</v>
      </c>
      <c r="T103" s="343">
        <v>8</v>
      </c>
      <c r="U103" s="305">
        <f t="shared" si="4"/>
        <v>288</v>
      </c>
      <c r="V103" s="246"/>
      <c r="W103" s="246"/>
    </row>
    <row r="104" spans="1:23" ht="17" thickBot="1" x14ac:dyDescent="0.25">
      <c r="A104" s="246"/>
      <c r="B104" s="246"/>
      <c r="C104" s="246"/>
      <c r="D104" s="246"/>
      <c r="E104" s="246"/>
      <c r="F104" s="246"/>
      <c r="G104" s="246"/>
      <c r="H104" s="246"/>
      <c r="I104" s="247"/>
      <c r="J104" s="270"/>
      <c r="K104" s="331"/>
      <c r="L104" s="331"/>
      <c r="M104" s="331"/>
      <c r="N104" s="270"/>
      <c r="O104" s="247"/>
      <c r="P104" s="282">
        <v>27</v>
      </c>
      <c r="Q104" s="305" t="s">
        <v>459</v>
      </c>
      <c r="R104" s="343" t="s">
        <v>462</v>
      </c>
      <c r="S104" s="343" t="s">
        <v>142</v>
      </c>
      <c r="T104" s="343">
        <v>7</v>
      </c>
      <c r="U104" s="305">
        <f t="shared" si="4"/>
        <v>252</v>
      </c>
      <c r="V104" s="246"/>
      <c r="W104" s="246"/>
    </row>
    <row r="105" spans="1:23" ht="17" thickBot="1" x14ac:dyDescent="0.25">
      <c r="A105" s="246"/>
      <c r="B105" s="246"/>
      <c r="C105" s="246"/>
      <c r="D105" s="246"/>
      <c r="E105" s="246"/>
      <c r="F105" s="246"/>
      <c r="G105" s="246"/>
      <c r="H105" s="246"/>
      <c r="I105" s="247"/>
      <c r="J105" s="270"/>
      <c r="K105" s="331"/>
      <c r="L105" s="331"/>
      <c r="M105" s="331"/>
      <c r="N105" s="270"/>
      <c r="O105" s="247"/>
      <c r="P105" s="282">
        <v>28</v>
      </c>
      <c r="Q105" s="305" t="s">
        <v>459</v>
      </c>
      <c r="R105" s="343" t="s">
        <v>460</v>
      </c>
      <c r="S105" s="343" t="s">
        <v>461</v>
      </c>
      <c r="T105" s="343">
        <v>6</v>
      </c>
      <c r="U105" s="305">
        <f t="shared" si="4"/>
        <v>216</v>
      </c>
      <c r="V105" s="246"/>
      <c r="W105" s="246"/>
    </row>
    <row r="106" spans="1:23" ht="17" thickBot="1" x14ac:dyDescent="0.25">
      <c r="A106" s="246"/>
      <c r="B106" s="246"/>
      <c r="C106" s="246"/>
      <c r="D106" s="246"/>
      <c r="E106" s="246"/>
      <c r="F106" s="246"/>
      <c r="G106" s="246"/>
      <c r="H106" s="246"/>
      <c r="I106" s="247"/>
      <c r="J106" s="270"/>
      <c r="K106" s="331"/>
      <c r="L106" s="331"/>
      <c r="M106" s="331"/>
      <c r="N106" s="270"/>
      <c r="O106" s="247"/>
      <c r="P106" s="282">
        <v>29</v>
      </c>
      <c r="Q106" s="307" t="s">
        <v>459</v>
      </c>
      <c r="R106" s="305" t="s">
        <v>458</v>
      </c>
      <c r="S106" s="343">
        <v>4</v>
      </c>
      <c r="T106" s="343">
        <v>13</v>
      </c>
      <c r="U106" s="307">
        <f t="shared" si="4"/>
        <v>468</v>
      </c>
      <c r="V106" s="246"/>
      <c r="W106" s="246"/>
    </row>
    <row r="107" spans="1:23" ht="17" thickBot="1" x14ac:dyDescent="0.25">
      <c r="A107" s="246"/>
      <c r="B107" s="246"/>
      <c r="C107" s="246"/>
      <c r="D107" s="246"/>
      <c r="E107" s="246"/>
      <c r="F107" s="246"/>
      <c r="G107" s="246"/>
      <c r="H107" s="246"/>
      <c r="I107" s="247"/>
      <c r="J107" s="270"/>
      <c r="K107" s="331"/>
      <c r="L107" s="331"/>
      <c r="M107" s="331"/>
      <c r="N107" s="270"/>
      <c r="O107" s="247"/>
      <c r="P107" s="282">
        <v>30</v>
      </c>
      <c r="Q107" s="307" t="s">
        <v>459</v>
      </c>
      <c r="R107" s="305" t="s">
        <v>458</v>
      </c>
      <c r="S107" s="343" t="s">
        <v>186</v>
      </c>
      <c r="T107" s="343">
        <v>5</v>
      </c>
      <c r="U107" s="307">
        <f t="shared" si="4"/>
        <v>180</v>
      </c>
      <c r="V107" s="246"/>
      <c r="W107" s="246"/>
    </row>
    <row r="108" spans="1:23" ht="17" thickBot="1" x14ac:dyDescent="0.25">
      <c r="A108" s="246"/>
      <c r="B108" s="246"/>
      <c r="C108" s="246"/>
      <c r="D108" s="246"/>
      <c r="E108" s="246"/>
      <c r="F108" s="246"/>
      <c r="G108" s="246"/>
      <c r="H108" s="246"/>
      <c r="I108" s="247"/>
      <c r="J108" s="270"/>
      <c r="K108" s="331"/>
      <c r="L108" s="331"/>
      <c r="M108" s="331"/>
      <c r="N108" s="270"/>
      <c r="O108" s="247"/>
      <c r="P108" s="282">
        <v>31</v>
      </c>
      <c r="Q108" s="307" t="s">
        <v>459</v>
      </c>
      <c r="R108" s="305" t="s">
        <v>458</v>
      </c>
      <c r="S108" s="343" t="s">
        <v>457</v>
      </c>
      <c r="T108" s="343">
        <v>5</v>
      </c>
      <c r="U108" s="307">
        <f t="shared" si="4"/>
        <v>180</v>
      </c>
      <c r="V108" s="246"/>
      <c r="W108" s="246"/>
    </row>
    <row r="109" spans="1:23" ht="17" thickBot="1" x14ac:dyDescent="0.25">
      <c r="A109" s="246"/>
      <c r="B109" s="246"/>
      <c r="C109" s="246"/>
      <c r="D109" s="246"/>
      <c r="E109" s="246"/>
      <c r="F109" s="246"/>
      <c r="G109" s="246"/>
      <c r="H109" s="246"/>
      <c r="I109" s="247"/>
      <c r="J109" s="270"/>
      <c r="K109" s="331"/>
      <c r="L109" s="331"/>
      <c r="M109" s="331"/>
      <c r="N109" s="270"/>
      <c r="O109" s="247"/>
      <c r="P109" s="282">
        <v>32</v>
      </c>
      <c r="Q109" s="307" t="s">
        <v>459</v>
      </c>
      <c r="R109" s="305" t="s">
        <v>458</v>
      </c>
      <c r="S109" s="343" t="s">
        <v>264</v>
      </c>
      <c r="T109" s="343">
        <v>1</v>
      </c>
      <c r="U109" s="307">
        <f t="shared" si="4"/>
        <v>36</v>
      </c>
      <c r="V109" s="246"/>
      <c r="W109" s="246"/>
    </row>
    <row r="110" spans="1:23" ht="17" thickBot="1" x14ac:dyDescent="0.25">
      <c r="A110" s="246"/>
      <c r="B110" s="246"/>
      <c r="C110" s="246"/>
      <c r="D110" s="246"/>
      <c r="E110" s="246"/>
      <c r="F110" s="246"/>
      <c r="G110" s="246"/>
      <c r="H110" s="246"/>
      <c r="I110" s="247"/>
      <c r="J110" s="270"/>
      <c r="K110" s="331"/>
      <c r="L110" s="331"/>
      <c r="M110" s="331"/>
      <c r="N110" s="270"/>
      <c r="O110" s="247"/>
      <c r="P110" s="282">
        <v>33</v>
      </c>
      <c r="Q110" s="307" t="s">
        <v>459</v>
      </c>
      <c r="R110" s="305" t="s">
        <v>463</v>
      </c>
      <c r="S110" s="343">
        <v>2</v>
      </c>
      <c r="T110" s="343">
        <v>1</v>
      </c>
      <c r="U110" s="307">
        <f t="shared" si="4"/>
        <v>36</v>
      </c>
      <c r="V110" s="246"/>
      <c r="W110" s="246"/>
    </row>
    <row r="111" spans="1:23" ht="17" thickBot="1" x14ac:dyDescent="0.25">
      <c r="A111" s="246"/>
      <c r="B111" s="246"/>
      <c r="C111" s="246"/>
      <c r="D111" s="246"/>
      <c r="E111" s="246"/>
      <c r="F111" s="246"/>
      <c r="G111" s="246"/>
      <c r="H111" s="246"/>
      <c r="I111" s="247"/>
      <c r="J111" s="270"/>
      <c r="K111" s="331"/>
      <c r="L111" s="331"/>
      <c r="M111" s="331"/>
      <c r="N111" s="270"/>
      <c r="O111" s="247"/>
      <c r="P111" s="282">
        <v>34</v>
      </c>
      <c r="Q111" s="307" t="s">
        <v>459</v>
      </c>
      <c r="R111" s="305" t="s">
        <v>458</v>
      </c>
      <c r="S111" s="343">
        <v>45</v>
      </c>
      <c r="T111" s="343">
        <v>1</v>
      </c>
      <c r="U111" s="307">
        <f t="shared" si="4"/>
        <v>36</v>
      </c>
      <c r="V111" s="246"/>
      <c r="W111" s="246"/>
    </row>
    <row r="112" spans="1:23" ht="17" thickBot="1" x14ac:dyDescent="0.25">
      <c r="A112" s="246"/>
      <c r="B112" s="246"/>
      <c r="C112" s="246"/>
      <c r="D112" s="246"/>
      <c r="E112" s="246"/>
      <c r="F112" s="246"/>
      <c r="G112" s="246"/>
      <c r="H112" s="246"/>
      <c r="I112" s="247"/>
      <c r="J112" s="270"/>
      <c r="K112" s="331"/>
      <c r="L112" s="331"/>
      <c r="M112" s="331"/>
      <c r="N112" s="270"/>
      <c r="O112" s="247"/>
      <c r="P112" s="282">
        <v>35</v>
      </c>
      <c r="Q112" s="307" t="s">
        <v>459</v>
      </c>
      <c r="R112" s="305" t="s">
        <v>470</v>
      </c>
      <c r="S112" s="343">
        <v>53</v>
      </c>
      <c r="T112" s="343">
        <v>1</v>
      </c>
      <c r="U112" s="307">
        <f t="shared" si="4"/>
        <v>36</v>
      </c>
      <c r="V112" s="246"/>
      <c r="W112" s="246"/>
    </row>
    <row r="113" spans="1:23" ht="17" thickBot="1" x14ac:dyDescent="0.25">
      <c r="A113" s="246"/>
      <c r="B113" s="246"/>
      <c r="C113" s="246"/>
      <c r="D113" s="246"/>
      <c r="E113" s="246"/>
      <c r="F113" s="246"/>
      <c r="G113" s="246"/>
      <c r="H113" s="246"/>
      <c r="I113" s="247"/>
      <c r="J113" s="270"/>
      <c r="K113" s="331"/>
      <c r="L113" s="331"/>
      <c r="M113" s="331"/>
      <c r="N113" s="270"/>
      <c r="O113" s="247"/>
      <c r="P113" s="282">
        <v>36</v>
      </c>
      <c r="Q113" s="307" t="s">
        <v>459</v>
      </c>
      <c r="R113" s="305" t="s">
        <v>470</v>
      </c>
      <c r="S113" s="343">
        <v>57</v>
      </c>
      <c r="T113" s="343">
        <v>1</v>
      </c>
      <c r="U113" s="307">
        <f t="shared" si="4"/>
        <v>36</v>
      </c>
      <c r="V113" s="246"/>
      <c r="W113" s="246"/>
    </row>
    <row r="114" spans="1:23" ht="16" thickBot="1" x14ac:dyDescent="0.25">
      <c r="A114" s="246"/>
      <c r="B114" s="246"/>
      <c r="C114" s="246"/>
      <c r="D114" s="246"/>
      <c r="E114" s="246"/>
      <c r="F114" s="246"/>
      <c r="G114" s="246"/>
      <c r="H114" s="246"/>
      <c r="I114" s="247"/>
      <c r="J114" s="270"/>
      <c r="K114" s="331"/>
      <c r="L114" s="331"/>
      <c r="M114" s="331"/>
      <c r="N114" s="270"/>
      <c r="O114" s="247"/>
      <c r="P114" s="282"/>
      <c r="Q114" s="335"/>
      <c r="R114" s="335"/>
      <c r="S114" s="335"/>
      <c r="T114" s="348">
        <f>SUM(T78:T113)</f>
        <v>139</v>
      </c>
      <c r="U114" s="348">
        <f>SUM(U78:U113)</f>
        <v>5004</v>
      </c>
      <c r="V114" s="246"/>
      <c r="W114" s="246"/>
    </row>
    <row r="115" spans="1:23" ht="16" thickBot="1" x14ac:dyDescent="0.25">
      <c r="A115" s="246"/>
      <c r="B115" s="246"/>
      <c r="C115" s="246"/>
      <c r="D115" s="246"/>
      <c r="E115" s="246"/>
      <c r="F115" s="246"/>
      <c r="G115" s="246"/>
      <c r="H115" s="246"/>
      <c r="I115" s="247"/>
      <c r="J115" s="270"/>
      <c r="K115" s="331"/>
      <c r="L115" s="331"/>
      <c r="M115" s="331"/>
      <c r="N115" s="270"/>
      <c r="O115" s="247"/>
      <c r="P115" s="282"/>
      <c r="Q115" s="305"/>
      <c r="R115" s="349"/>
      <c r="S115" s="350"/>
      <c r="T115" s="350"/>
      <c r="U115" s="282"/>
      <c r="V115" s="246"/>
      <c r="W115" s="246"/>
    </row>
    <row r="116" spans="1:23" ht="16" thickBot="1" x14ac:dyDescent="0.25">
      <c r="A116" s="246"/>
      <c r="B116" s="246"/>
      <c r="C116" s="246"/>
      <c r="D116" s="246"/>
      <c r="E116" s="246"/>
      <c r="F116" s="246"/>
      <c r="G116" s="246"/>
      <c r="H116" s="246"/>
      <c r="I116" s="247"/>
      <c r="J116" s="270"/>
      <c r="K116" s="331"/>
      <c r="L116" s="331"/>
      <c r="M116" s="331"/>
      <c r="N116" s="270"/>
      <c r="O116" s="247"/>
      <c r="P116" s="282"/>
      <c r="Q116" s="307"/>
      <c r="R116" s="351"/>
      <c r="S116" s="352"/>
      <c r="T116" s="352"/>
      <c r="U116" s="282"/>
      <c r="V116" s="246"/>
      <c r="W116" s="246"/>
    </row>
    <row r="117" spans="1:23" x14ac:dyDescent="0.2">
      <c r="A117" s="246"/>
      <c r="B117" s="246"/>
      <c r="C117" s="246"/>
      <c r="D117" s="246"/>
      <c r="E117" s="246"/>
      <c r="F117" s="246"/>
      <c r="G117" s="246"/>
      <c r="H117" s="246"/>
      <c r="I117" s="247"/>
      <c r="J117" s="270"/>
      <c r="K117" s="331"/>
      <c r="L117" s="331"/>
      <c r="M117" s="331"/>
      <c r="N117" s="270"/>
      <c r="O117" s="247"/>
      <c r="P117" s="247"/>
      <c r="Q117" s="270"/>
      <c r="R117" s="294"/>
      <c r="S117" s="295"/>
      <c r="T117" s="295"/>
      <c r="U117" s="247"/>
      <c r="V117" s="246"/>
      <c r="W117" s="246"/>
    </row>
    <row r="118" spans="1:23" x14ac:dyDescent="0.2">
      <c r="A118" s="246"/>
      <c r="B118" s="246"/>
      <c r="C118" s="246"/>
      <c r="D118" s="246"/>
      <c r="E118" s="246"/>
      <c r="F118" s="246"/>
      <c r="G118" s="246"/>
      <c r="H118" s="246"/>
      <c r="I118" s="247"/>
      <c r="J118" s="270"/>
      <c r="K118" s="331"/>
      <c r="L118" s="331"/>
      <c r="M118" s="331"/>
      <c r="N118" s="270"/>
      <c r="O118" s="247"/>
      <c r="P118" s="247"/>
      <c r="Q118" s="270"/>
      <c r="R118" s="294"/>
      <c r="S118" s="295"/>
      <c r="T118" s="295"/>
      <c r="U118" s="247"/>
      <c r="V118" s="246"/>
      <c r="W118" s="246"/>
    </row>
    <row r="119" spans="1:23" x14ac:dyDescent="0.2">
      <c r="A119" s="246"/>
      <c r="B119" s="246"/>
      <c r="C119" s="246"/>
      <c r="D119" s="246"/>
      <c r="E119" s="246"/>
      <c r="F119" s="246"/>
      <c r="G119" s="246"/>
      <c r="H119" s="246"/>
      <c r="I119" s="247"/>
      <c r="J119" s="270"/>
      <c r="K119" s="331"/>
      <c r="L119" s="331"/>
      <c r="M119" s="331"/>
      <c r="N119" s="270"/>
      <c r="O119" s="247"/>
      <c r="P119" s="247"/>
      <c r="Q119" s="270"/>
      <c r="R119" s="294"/>
      <c r="S119" s="295"/>
      <c r="T119" s="295"/>
      <c r="U119" s="247"/>
      <c r="V119" s="246"/>
      <c r="W119" s="246"/>
    </row>
    <row r="120" spans="1:23" x14ac:dyDescent="0.2">
      <c r="A120" s="246"/>
      <c r="B120" s="246"/>
      <c r="C120" s="246"/>
      <c r="D120" s="246"/>
      <c r="E120" s="246"/>
      <c r="F120" s="246"/>
      <c r="G120" s="246"/>
      <c r="H120" s="246"/>
      <c r="I120" s="247"/>
      <c r="J120" s="270"/>
      <c r="K120" s="331"/>
      <c r="L120" s="331"/>
      <c r="M120" s="331"/>
      <c r="N120" s="270"/>
      <c r="O120" s="247"/>
      <c r="P120" s="247"/>
      <c r="Q120" s="270"/>
      <c r="R120" s="294"/>
      <c r="S120" s="295"/>
      <c r="T120" s="295"/>
      <c r="U120" s="247"/>
      <c r="V120" s="246"/>
      <c r="W120" s="246"/>
    </row>
    <row r="121" spans="1:23" x14ac:dyDescent="0.2">
      <c r="A121" s="246"/>
      <c r="B121" s="246"/>
      <c r="C121" s="246"/>
      <c r="D121" s="246"/>
      <c r="E121" s="246"/>
      <c r="F121" s="246"/>
      <c r="G121" s="246"/>
      <c r="H121" s="246"/>
      <c r="I121" s="247"/>
      <c r="J121" s="270"/>
      <c r="K121" s="331"/>
      <c r="L121" s="331"/>
      <c r="M121" s="331"/>
      <c r="N121" s="270"/>
      <c r="O121" s="247"/>
      <c r="P121" s="247"/>
      <c r="Q121" s="270"/>
      <c r="R121" s="294"/>
      <c r="S121" s="295"/>
      <c r="T121" s="295"/>
      <c r="U121" s="247"/>
      <c r="V121" s="246"/>
      <c r="W121" s="246"/>
    </row>
    <row r="122" spans="1:23" x14ac:dyDescent="0.2">
      <c r="A122" s="246"/>
      <c r="B122" s="246"/>
      <c r="C122" s="246"/>
      <c r="D122" s="246"/>
      <c r="E122" s="246"/>
      <c r="F122" s="246"/>
      <c r="G122" s="246"/>
      <c r="H122" s="246"/>
      <c r="I122" s="247"/>
      <c r="J122" s="270"/>
      <c r="K122" s="331"/>
      <c r="L122" s="331"/>
      <c r="M122" s="331"/>
      <c r="N122" s="270"/>
      <c r="O122" s="247"/>
      <c r="P122" s="247"/>
      <c r="Q122" s="270"/>
      <c r="R122" s="294"/>
      <c r="S122" s="295"/>
      <c r="T122" s="295"/>
      <c r="U122" s="247"/>
      <c r="V122" s="246"/>
      <c r="W122" s="246"/>
    </row>
    <row r="123" spans="1:23" x14ac:dyDescent="0.2">
      <c r="I123" s="24"/>
      <c r="J123" s="17"/>
      <c r="K123" s="67"/>
      <c r="L123" s="67"/>
      <c r="M123" s="67"/>
      <c r="N123" s="17"/>
      <c r="O123" s="24"/>
      <c r="P123" s="24"/>
      <c r="Q123" s="17"/>
      <c r="R123" s="69"/>
      <c r="S123" s="70"/>
      <c r="T123" s="70"/>
      <c r="U123" s="24"/>
      <c r="V123" s="65"/>
    </row>
    <row r="124" spans="1:23" x14ac:dyDescent="0.2">
      <c r="I124" s="24"/>
      <c r="J124" s="17"/>
      <c r="K124" s="67"/>
      <c r="L124" s="67"/>
      <c r="M124" s="67"/>
      <c r="N124" s="17"/>
      <c r="O124" s="24"/>
      <c r="P124" s="24"/>
      <c r="Q124" s="17"/>
      <c r="R124" s="69"/>
      <c r="S124" s="70"/>
      <c r="T124" s="70"/>
      <c r="U124" s="24"/>
      <c r="V124" s="65"/>
    </row>
    <row r="125" spans="1:23" x14ac:dyDescent="0.2">
      <c r="I125" s="24"/>
      <c r="J125" s="24"/>
      <c r="K125" s="24"/>
      <c r="L125" s="24"/>
      <c r="M125" s="68"/>
      <c r="N125" s="24"/>
      <c r="O125" s="24"/>
      <c r="P125" s="24"/>
      <c r="Q125" s="17"/>
      <c r="R125" s="69"/>
      <c r="S125" s="70"/>
      <c r="T125" s="70"/>
      <c r="U125" s="24"/>
      <c r="V125" s="65"/>
    </row>
    <row r="126" spans="1:23" x14ac:dyDescent="0.2">
      <c r="I126" s="24"/>
      <c r="J126" s="24"/>
      <c r="K126" s="24"/>
      <c r="L126" s="24"/>
      <c r="M126" s="24"/>
      <c r="N126" s="24"/>
      <c r="O126" s="24"/>
      <c r="P126" s="24"/>
      <c r="Q126" s="17"/>
      <c r="R126" s="69"/>
      <c r="S126" s="70"/>
      <c r="T126" s="70"/>
      <c r="U126" s="24"/>
      <c r="V126" s="65"/>
    </row>
    <row r="127" spans="1:23" x14ac:dyDescent="0.2">
      <c r="I127" s="24"/>
      <c r="J127" s="24"/>
      <c r="K127" s="24"/>
      <c r="L127" s="24"/>
      <c r="M127" s="24"/>
      <c r="N127" s="24"/>
      <c r="O127" s="24"/>
      <c r="P127" s="24"/>
      <c r="Q127" s="17"/>
      <c r="R127" s="69"/>
      <c r="S127" s="70"/>
      <c r="T127" s="70"/>
      <c r="U127" s="24"/>
      <c r="V127" s="65"/>
    </row>
    <row r="128" spans="1:23" x14ac:dyDescent="0.2">
      <c r="I128" s="24"/>
      <c r="J128" s="24"/>
      <c r="K128" s="24"/>
      <c r="L128" s="24"/>
      <c r="M128" s="24"/>
      <c r="N128" s="24"/>
      <c r="O128" s="24"/>
      <c r="P128" s="24"/>
      <c r="Q128" s="17"/>
      <c r="R128" s="69"/>
      <c r="S128" s="70"/>
      <c r="T128" s="70"/>
      <c r="U128" s="24"/>
      <c r="V128" s="65"/>
    </row>
    <row r="129" spans="9:22" x14ac:dyDescent="0.2">
      <c r="I129" s="24"/>
      <c r="J129" s="24"/>
      <c r="K129" s="24"/>
      <c r="L129" s="24"/>
      <c r="M129" s="24"/>
      <c r="N129" s="24"/>
      <c r="O129" s="24"/>
      <c r="P129" s="24"/>
      <c r="Q129" s="17"/>
      <c r="R129" s="69"/>
      <c r="S129" s="70"/>
      <c r="T129" s="70"/>
      <c r="U129" s="24"/>
      <c r="V129" s="65"/>
    </row>
    <row r="130" spans="9:22" x14ac:dyDescent="0.2">
      <c r="I130" s="24"/>
      <c r="J130" s="24"/>
      <c r="K130" s="24"/>
      <c r="L130" s="24"/>
      <c r="M130" s="24"/>
      <c r="N130" s="24"/>
      <c r="O130" s="24"/>
      <c r="P130" s="24"/>
      <c r="Q130" s="17"/>
      <c r="R130" s="69"/>
      <c r="S130" s="70"/>
      <c r="T130" s="70"/>
      <c r="U130" s="24"/>
      <c r="V130" s="65"/>
    </row>
    <row r="131" spans="9:22" x14ac:dyDescent="0.2">
      <c r="I131" s="24"/>
      <c r="J131" s="24"/>
      <c r="K131" s="24"/>
      <c r="L131" s="24"/>
      <c r="M131" s="24"/>
      <c r="N131" s="24"/>
      <c r="O131" s="24"/>
      <c r="P131" s="24"/>
      <c r="Q131" s="17"/>
      <c r="R131" s="69"/>
      <c r="S131" s="70"/>
      <c r="T131" s="70"/>
      <c r="U131" s="24"/>
      <c r="V131" s="65"/>
    </row>
    <row r="132" spans="9:22" x14ac:dyDescent="0.2">
      <c r="I132" s="24"/>
      <c r="J132" s="24"/>
      <c r="K132" s="24"/>
      <c r="L132" s="24"/>
      <c r="M132" s="24"/>
      <c r="N132" s="24"/>
      <c r="O132" s="24"/>
      <c r="P132" s="24"/>
      <c r="Q132" s="17"/>
      <c r="R132" s="69"/>
      <c r="S132" s="70"/>
      <c r="T132" s="70"/>
      <c r="U132" s="24"/>
      <c r="V132" s="65"/>
    </row>
    <row r="133" spans="9:22" x14ac:dyDescent="0.2">
      <c r="I133" s="24"/>
      <c r="J133" s="24"/>
      <c r="K133" s="24"/>
      <c r="L133" s="24"/>
      <c r="M133" s="24"/>
      <c r="N133" s="24"/>
      <c r="O133" s="24"/>
      <c r="P133" s="24"/>
      <c r="Q133" s="17"/>
      <c r="R133" s="69"/>
      <c r="S133" s="70"/>
      <c r="T133" s="70"/>
      <c r="U133" s="24"/>
      <c r="V133" s="65"/>
    </row>
    <row r="134" spans="9:22" x14ac:dyDescent="0.2">
      <c r="I134" s="24"/>
      <c r="J134" s="24"/>
      <c r="K134" s="24"/>
      <c r="L134" s="24"/>
      <c r="M134" s="24"/>
      <c r="N134" s="24"/>
      <c r="O134" s="24"/>
      <c r="P134" s="24"/>
      <c r="Q134" s="17"/>
      <c r="R134" s="69"/>
      <c r="S134" s="70"/>
      <c r="T134" s="70"/>
      <c r="U134" s="24"/>
      <c r="V134" s="65"/>
    </row>
    <row r="135" spans="9:22" x14ac:dyDescent="0.2">
      <c r="I135" s="24"/>
      <c r="J135" s="24"/>
      <c r="K135" s="24"/>
      <c r="L135" s="24"/>
      <c r="M135" s="24"/>
      <c r="N135" s="24"/>
      <c r="O135" s="24"/>
      <c r="P135" s="24"/>
      <c r="Q135" s="17"/>
      <c r="R135" s="69"/>
      <c r="S135" s="70"/>
      <c r="T135" s="70"/>
      <c r="U135" s="24"/>
      <c r="V135" s="65"/>
    </row>
    <row r="136" spans="9:22" x14ac:dyDescent="0.2">
      <c r="I136" s="24"/>
      <c r="J136" s="24"/>
      <c r="K136" s="24"/>
      <c r="L136" s="24"/>
      <c r="M136" s="24"/>
      <c r="N136" s="24"/>
      <c r="O136" s="24"/>
      <c r="P136" s="24"/>
      <c r="Q136" s="17"/>
      <c r="R136" s="69"/>
      <c r="S136" s="70"/>
      <c r="T136" s="70"/>
      <c r="U136" s="24"/>
      <c r="V136" s="65"/>
    </row>
    <row r="137" spans="9:22" x14ac:dyDescent="0.2">
      <c r="I137" s="24"/>
      <c r="J137" s="24"/>
      <c r="K137" s="24"/>
      <c r="L137" s="24"/>
      <c r="M137" s="24"/>
      <c r="N137" s="24"/>
      <c r="O137" s="24"/>
      <c r="P137" s="24"/>
      <c r="Q137" s="17"/>
      <c r="R137" s="69"/>
      <c r="S137" s="70"/>
      <c r="T137" s="70"/>
      <c r="U137" s="24"/>
      <c r="V137" s="65"/>
    </row>
    <row r="138" spans="9:22" x14ac:dyDescent="0.2">
      <c r="I138" s="24"/>
      <c r="J138" s="24"/>
      <c r="K138" s="24"/>
      <c r="L138" s="24"/>
      <c r="M138" s="24"/>
      <c r="N138" s="24"/>
      <c r="O138" s="24"/>
      <c r="P138" s="24"/>
      <c r="Q138" s="17"/>
      <c r="R138" s="69"/>
      <c r="S138" s="70"/>
      <c r="T138" s="70"/>
      <c r="U138" s="24"/>
      <c r="V138" s="65"/>
    </row>
    <row r="139" spans="9:22" x14ac:dyDescent="0.2">
      <c r="I139" s="24"/>
      <c r="J139" s="24"/>
      <c r="K139" s="24"/>
      <c r="L139" s="24"/>
      <c r="M139" s="24"/>
      <c r="N139" s="24"/>
      <c r="O139" s="24"/>
      <c r="P139" s="24"/>
      <c r="Q139" s="17"/>
      <c r="R139" s="69"/>
      <c r="S139" s="70"/>
      <c r="T139" s="70"/>
      <c r="U139" s="24"/>
      <c r="V139" s="65"/>
    </row>
    <row r="140" spans="9:22" x14ac:dyDescent="0.2">
      <c r="I140" s="24"/>
      <c r="J140" s="24"/>
      <c r="K140" s="24"/>
      <c r="L140" s="24"/>
      <c r="M140" s="24"/>
      <c r="N140" s="24"/>
      <c r="O140" s="24"/>
      <c r="P140" s="24"/>
      <c r="Q140" s="17"/>
      <c r="R140" s="69"/>
      <c r="S140" s="70"/>
      <c r="T140" s="70"/>
      <c r="U140" s="24"/>
    </row>
    <row r="141" spans="9:22" x14ac:dyDescent="0.2">
      <c r="I141" s="24"/>
      <c r="J141" s="24"/>
      <c r="K141" s="24"/>
      <c r="L141" s="24"/>
      <c r="M141" s="24"/>
      <c r="N141" s="24"/>
      <c r="O141" s="24"/>
      <c r="P141" s="24"/>
      <c r="Q141" s="17"/>
      <c r="R141" s="69"/>
      <c r="S141" s="70"/>
      <c r="T141" s="70"/>
      <c r="U141" s="24"/>
    </row>
    <row r="142" spans="9:22" x14ac:dyDescent="0.2">
      <c r="I142" s="24"/>
      <c r="J142" s="24"/>
      <c r="K142" s="24"/>
      <c r="L142" s="24"/>
      <c r="M142" s="24"/>
      <c r="N142" s="24"/>
      <c r="O142" s="24"/>
      <c r="P142" s="24"/>
      <c r="Q142" s="17"/>
      <c r="R142" s="69"/>
      <c r="S142" s="70"/>
      <c r="T142" s="70"/>
      <c r="U142" s="24"/>
    </row>
    <row r="143" spans="9:22" x14ac:dyDescent="0.2">
      <c r="I143" s="24"/>
      <c r="J143" s="24"/>
      <c r="K143" s="24"/>
      <c r="L143" s="24"/>
      <c r="M143" s="24"/>
      <c r="N143" s="24"/>
      <c r="O143" s="24"/>
      <c r="P143" s="24"/>
      <c r="Q143" s="17"/>
      <c r="R143" s="69"/>
      <c r="S143" s="70"/>
      <c r="T143" s="70"/>
      <c r="U143" s="24"/>
    </row>
    <row r="144" spans="9:22" x14ac:dyDescent="0.2">
      <c r="I144" s="24"/>
      <c r="J144" s="24"/>
      <c r="K144" s="24"/>
      <c r="L144" s="24"/>
      <c r="M144" s="24"/>
      <c r="N144" s="24"/>
      <c r="O144" s="24"/>
      <c r="P144" s="24"/>
      <c r="Q144" s="17"/>
      <c r="R144" s="69"/>
      <c r="S144" s="70"/>
      <c r="T144" s="70"/>
      <c r="U144" s="24"/>
    </row>
    <row r="145" spans="9:21" x14ac:dyDescent="0.2">
      <c r="I145" s="24"/>
      <c r="J145" s="24"/>
      <c r="K145" s="24"/>
      <c r="L145" s="24"/>
      <c r="M145" s="24"/>
      <c r="N145" s="24"/>
      <c r="O145" s="24"/>
      <c r="P145" s="24"/>
      <c r="Q145" s="17"/>
      <c r="R145" s="69"/>
      <c r="S145" s="70"/>
      <c r="T145" s="70"/>
      <c r="U145" s="24"/>
    </row>
    <row r="146" spans="9:21" x14ac:dyDescent="0.2">
      <c r="I146" s="24"/>
      <c r="J146" s="24"/>
      <c r="K146" s="24"/>
      <c r="L146" s="24"/>
      <c r="M146" s="24"/>
      <c r="N146" s="24"/>
      <c r="O146" s="24"/>
      <c r="P146" s="24"/>
      <c r="Q146" s="17"/>
      <c r="R146" s="69"/>
      <c r="S146" s="70"/>
      <c r="T146" s="70"/>
      <c r="U146" s="24"/>
    </row>
    <row r="147" spans="9:21" x14ac:dyDescent="0.2">
      <c r="I147" s="24"/>
      <c r="J147" s="24"/>
      <c r="K147" s="24"/>
      <c r="L147" s="24"/>
      <c r="M147" s="24"/>
      <c r="N147" s="24"/>
      <c r="O147" s="24"/>
      <c r="P147" s="24"/>
      <c r="Q147" s="17"/>
      <c r="R147" s="69"/>
      <c r="S147" s="70"/>
      <c r="T147" s="70"/>
      <c r="U147" s="24"/>
    </row>
    <row r="148" spans="9:21" x14ac:dyDescent="0.2">
      <c r="I148" s="24"/>
      <c r="J148" s="24"/>
      <c r="K148" s="24"/>
      <c r="L148" s="24"/>
      <c r="M148" s="24"/>
      <c r="N148" s="24"/>
      <c r="O148" s="24"/>
      <c r="P148" s="24"/>
      <c r="Q148" s="17"/>
      <c r="R148" s="69"/>
      <c r="S148" s="70"/>
      <c r="T148" s="70"/>
      <c r="U148" s="24"/>
    </row>
    <row r="149" spans="9:21" x14ac:dyDescent="0.2">
      <c r="I149" s="24"/>
      <c r="J149" s="24"/>
      <c r="K149" s="24"/>
      <c r="L149" s="24"/>
      <c r="M149" s="24"/>
      <c r="N149" s="24"/>
      <c r="O149" s="24"/>
      <c r="P149" s="24"/>
      <c r="Q149" s="17"/>
      <c r="R149" s="69"/>
      <c r="S149" s="70"/>
      <c r="T149" s="70"/>
      <c r="U149" s="24"/>
    </row>
    <row r="150" spans="9:21" x14ac:dyDescent="0.2">
      <c r="I150" s="24"/>
      <c r="J150" s="24"/>
      <c r="K150" s="24"/>
      <c r="L150" s="24"/>
      <c r="M150" s="24"/>
      <c r="N150" s="24"/>
      <c r="O150" s="24"/>
      <c r="P150" s="24"/>
      <c r="Q150" s="17"/>
      <c r="R150" s="69"/>
      <c r="S150" s="70"/>
      <c r="T150" s="70"/>
      <c r="U150" s="24"/>
    </row>
    <row r="151" spans="9:21" x14ac:dyDescent="0.2">
      <c r="I151" s="24"/>
      <c r="J151" s="24"/>
      <c r="K151" s="24"/>
      <c r="L151" s="24"/>
      <c r="M151" s="24"/>
      <c r="N151" s="24"/>
      <c r="O151" s="24"/>
      <c r="P151" s="24"/>
      <c r="Q151" s="17"/>
      <c r="R151" s="69"/>
      <c r="S151" s="70"/>
      <c r="T151" s="70"/>
      <c r="U151" s="24"/>
    </row>
    <row r="152" spans="9:21" x14ac:dyDescent="0.2">
      <c r="I152" s="24"/>
      <c r="J152" s="24"/>
      <c r="K152" s="24"/>
      <c r="L152" s="24"/>
      <c r="M152" s="24"/>
      <c r="N152" s="24"/>
      <c r="O152" s="24"/>
      <c r="P152" s="24"/>
      <c r="Q152" s="17"/>
      <c r="R152" s="69"/>
      <c r="S152" s="70"/>
      <c r="T152" s="70"/>
      <c r="U152" s="24"/>
    </row>
    <row r="153" spans="9:21" x14ac:dyDescent="0.2">
      <c r="I153" s="24"/>
      <c r="J153" s="24"/>
      <c r="K153" s="24"/>
      <c r="L153" s="24"/>
      <c r="M153" s="24"/>
      <c r="N153" s="24"/>
      <c r="O153" s="24"/>
      <c r="P153" s="24"/>
      <c r="Q153" s="17"/>
      <c r="R153" s="69"/>
      <c r="S153" s="70"/>
      <c r="T153" s="70"/>
      <c r="U153" s="24"/>
    </row>
    <row r="154" spans="9:21" x14ac:dyDescent="0.2">
      <c r="I154" s="24"/>
      <c r="J154" s="24"/>
      <c r="K154" s="24"/>
      <c r="L154" s="24"/>
      <c r="M154" s="24"/>
      <c r="N154" s="24"/>
      <c r="O154" s="24"/>
      <c r="P154" s="24"/>
      <c r="Q154" s="17"/>
      <c r="R154" s="69"/>
      <c r="S154" s="70"/>
      <c r="T154" s="70"/>
      <c r="U154" s="24"/>
    </row>
    <row r="155" spans="9:21" x14ac:dyDescent="0.2">
      <c r="I155" s="24"/>
      <c r="J155" s="24"/>
      <c r="K155" s="24"/>
      <c r="L155" s="24"/>
      <c r="M155" s="24"/>
      <c r="N155" s="24"/>
      <c r="O155" s="24"/>
      <c r="P155" s="24"/>
      <c r="Q155" s="17"/>
      <c r="R155" s="69"/>
      <c r="S155" s="70"/>
      <c r="T155" s="70"/>
      <c r="U155" s="24"/>
    </row>
    <row r="156" spans="9:21" x14ac:dyDescent="0.2">
      <c r="I156" s="24"/>
      <c r="J156" s="24"/>
      <c r="K156" s="24"/>
      <c r="L156" s="24"/>
      <c r="M156" s="24"/>
      <c r="N156" s="24"/>
      <c r="O156" s="24"/>
      <c r="P156" s="24"/>
      <c r="Q156" s="17"/>
      <c r="R156" s="69"/>
      <c r="S156" s="70"/>
      <c r="T156" s="70"/>
      <c r="U156" s="24"/>
    </row>
    <row r="157" spans="9:21" x14ac:dyDescent="0.2">
      <c r="I157" s="24"/>
      <c r="J157" s="24"/>
      <c r="K157" s="24"/>
      <c r="L157" s="24"/>
      <c r="M157" s="24"/>
      <c r="N157" s="24"/>
      <c r="O157" s="24"/>
      <c r="P157" s="24"/>
      <c r="Q157" s="17"/>
      <c r="R157" s="69"/>
      <c r="S157" s="70"/>
      <c r="T157" s="70"/>
      <c r="U157" s="24"/>
    </row>
    <row r="158" spans="9:21" x14ac:dyDescent="0.2">
      <c r="I158" s="24"/>
      <c r="J158" s="24"/>
      <c r="K158" s="24"/>
      <c r="L158" s="24"/>
      <c r="M158" s="24"/>
      <c r="N158" s="24"/>
      <c r="O158" s="24"/>
      <c r="P158" s="24"/>
      <c r="Q158" s="17"/>
      <c r="R158" s="69"/>
      <c r="S158" s="70"/>
      <c r="T158" s="70"/>
      <c r="U158" s="24"/>
    </row>
    <row r="159" spans="9:21" x14ac:dyDescent="0.2">
      <c r="I159" s="24"/>
      <c r="J159" s="24"/>
      <c r="K159" s="24"/>
      <c r="L159" s="24"/>
      <c r="M159" s="24"/>
      <c r="N159" s="24"/>
      <c r="O159" s="24"/>
      <c r="P159" s="24"/>
      <c r="Q159" s="17"/>
      <c r="R159" s="69"/>
      <c r="S159" s="70"/>
      <c r="T159" s="70"/>
      <c r="U159" s="24"/>
    </row>
    <row r="160" spans="9:21" x14ac:dyDescent="0.2">
      <c r="I160" s="24"/>
      <c r="J160" s="24"/>
      <c r="K160" s="24"/>
      <c r="L160" s="24"/>
      <c r="M160" s="24"/>
      <c r="N160" s="24"/>
      <c r="O160" s="24"/>
      <c r="P160" s="24"/>
      <c r="Q160" s="17"/>
      <c r="R160" s="69"/>
      <c r="S160" s="70"/>
      <c r="T160" s="70"/>
      <c r="U160" s="24"/>
    </row>
    <row r="161" spans="9:21" x14ac:dyDescent="0.2">
      <c r="I161" s="24"/>
      <c r="J161" s="24"/>
      <c r="K161" s="24"/>
      <c r="L161" s="24"/>
      <c r="M161" s="24"/>
      <c r="N161" s="24"/>
      <c r="O161" s="24"/>
      <c r="P161" s="24"/>
      <c r="Q161" s="17"/>
      <c r="R161" s="69"/>
      <c r="S161" s="70"/>
      <c r="T161" s="70"/>
      <c r="U161" s="24"/>
    </row>
    <row r="162" spans="9:21" x14ac:dyDescent="0.2">
      <c r="I162" s="24"/>
      <c r="J162" s="24"/>
      <c r="K162" s="24"/>
      <c r="L162" s="24"/>
      <c r="M162" s="24"/>
      <c r="N162" s="24"/>
      <c r="O162" s="24"/>
      <c r="P162" s="24"/>
      <c r="Q162" s="17"/>
      <c r="R162" s="69"/>
      <c r="S162" s="70"/>
      <c r="T162" s="70"/>
      <c r="U162" s="24"/>
    </row>
    <row r="163" spans="9:21" x14ac:dyDescent="0.2">
      <c r="I163" s="24"/>
      <c r="J163" s="24"/>
      <c r="K163" s="24"/>
      <c r="L163" s="24"/>
      <c r="M163" s="24"/>
      <c r="N163" s="24"/>
      <c r="O163" s="24"/>
      <c r="P163" s="24"/>
      <c r="Q163" s="17"/>
      <c r="R163" s="69"/>
      <c r="S163" s="70"/>
      <c r="T163" s="70"/>
      <c r="U163" s="24"/>
    </row>
    <row r="164" spans="9:21" x14ac:dyDescent="0.2">
      <c r="I164" s="24"/>
      <c r="J164" s="24"/>
      <c r="K164" s="24"/>
      <c r="L164" s="24"/>
      <c r="M164" s="24"/>
      <c r="N164" s="24"/>
      <c r="O164" s="24"/>
      <c r="P164" s="24"/>
      <c r="Q164" s="17"/>
      <c r="R164" s="69"/>
      <c r="S164" s="70"/>
      <c r="T164" s="70"/>
      <c r="U164" s="24"/>
    </row>
    <row r="165" spans="9:21" x14ac:dyDescent="0.2">
      <c r="I165" s="24"/>
      <c r="J165" s="24"/>
      <c r="K165" s="24"/>
      <c r="L165" s="24"/>
      <c r="M165" s="24"/>
      <c r="N165" s="24"/>
      <c r="O165" s="24"/>
      <c r="P165" s="24"/>
      <c r="Q165" s="17"/>
      <c r="R165" s="69"/>
      <c r="S165" s="70"/>
      <c r="T165" s="70"/>
      <c r="U165" s="24"/>
    </row>
    <row r="166" spans="9:21" x14ac:dyDescent="0.2">
      <c r="I166" s="24"/>
      <c r="J166" s="24"/>
      <c r="K166" s="24"/>
      <c r="L166" s="24"/>
      <c r="M166" s="24"/>
      <c r="N166" s="24"/>
      <c r="O166" s="24"/>
      <c r="P166" s="24"/>
      <c r="Q166" s="17"/>
      <c r="R166" s="69"/>
      <c r="S166" s="70"/>
      <c r="T166" s="70"/>
      <c r="U166" s="24"/>
    </row>
    <row r="167" spans="9:21" x14ac:dyDescent="0.2">
      <c r="I167" s="24"/>
      <c r="J167" s="24"/>
      <c r="K167" s="24"/>
      <c r="L167" s="24"/>
      <c r="M167" s="24"/>
      <c r="N167" s="24"/>
      <c r="O167" s="24"/>
      <c r="P167" s="24"/>
      <c r="Q167" s="17"/>
      <c r="R167" s="69"/>
      <c r="S167" s="70"/>
      <c r="T167" s="70"/>
      <c r="U167" s="24"/>
    </row>
    <row r="168" spans="9:21" x14ac:dyDescent="0.2">
      <c r="O168" s="24"/>
      <c r="P168" s="24"/>
      <c r="Q168" s="24"/>
      <c r="R168" s="11"/>
      <c r="S168" s="10"/>
      <c r="T168" s="9"/>
      <c r="U168" s="71"/>
    </row>
    <row r="169" spans="9:21" x14ac:dyDescent="0.2">
      <c r="O169" s="24"/>
    </row>
    <row r="170" spans="9:21" x14ac:dyDescent="0.2">
      <c r="O170" s="24"/>
    </row>
    <row r="171" spans="9:21" x14ac:dyDescent="0.2">
      <c r="O171" s="24"/>
    </row>
    <row r="172" spans="9:21" x14ac:dyDescent="0.2">
      <c r="O172" s="24"/>
    </row>
    <row r="173" spans="9:21" x14ac:dyDescent="0.2">
      <c r="O173" s="24"/>
    </row>
    <row r="174" spans="9:21" x14ac:dyDescent="0.2">
      <c r="O174" s="24"/>
    </row>
    <row r="175" spans="9:21" x14ac:dyDescent="0.2">
      <c r="O175" s="24"/>
    </row>
    <row r="176" spans="9:21" x14ac:dyDescent="0.2">
      <c r="O176" s="24"/>
    </row>
    <row r="177" spans="15:15" x14ac:dyDescent="0.2">
      <c r="O177" s="24"/>
    </row>
    <row r="178" spans="15:15" x14ac:dyDescent="0.2">
      <c r="O178" s="24"/>
    </row>
    <row r="179" spans="15:15" x14ac:dyDescent="0.2">
      <c r="O179" s="24"/>
    </row>
    <row r="180" spans="15:15" x14ac:dyDescent="0.2">
      <c r="O180" s="24"/>
    </row>
  </sheetData>
  <mergeCells count="4">
    <mergeCell ref="A35:F35"/>
    <mergeCell ref="A37:C37"/>
    <mergeCell ref="A44:C44"/>
    <mergeCell ref="A47:C47"/>
  </mergeCells>
  <hyperlinks>
    <hyperlink ref="A56:C56" location="'ВЫБОР РАЙОНА'!A1" display="Назад к выбору района" xr:uid="{00000000-0004-0000-06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4" tint="-0.249977111117893"/>
  </sheetPr>
  <dimension ref="A1:W161"/>
  <sheetViews>
    <sheetView showGridLines="0" showRowColHeaders="0" zoomScale="50" zoomScaleNormal="100" workbookViewId="0">
      <selection activeCell="F14" sqref="F14"/>
    </sheetView>
  </sheetViews>
  <sheetFormatPr baseColWidth="10" defaultColWidth="9.1640625" defaultRowHeight="14" x14ac:dyDescent="0.15"/>
  <cols>
    <col min="1" max="1" width="30" style="65" customWidth="1"/>
    <col min="2" max="2" width="17.5" style="65" customWidth="1"/>
    <col min="3" max="3" width="16" style="65" customWidth="1"/>
    <col min="4" max="4" width="19.6640625" style="65" customWidth="1"/>
    <col min="5" max="5" width="18.5" style="65" customWidth="1"/>
    <col min="6" max="6" width="17.6640625" style="65" customWidth="1"/>
    <col min="7" max="8" width="9.1640625" style="65"/>
    <col min="9" max="9" width="6" style="24" customWidth="1"/>
    <col min="10" max="10" width="24" style="24" customWidth="1"/>
    <col min="11" max="11" width="29.6640625" style="24" customWidth="1"/>
    <col min="12" max="12" width="20.5" style="24" customWidth="1"/>
    <col min="13" max="13" width="9.1640625" style="24" customWidth="1"/>
    <col min="14" max="14" width="12.5" style="24" customWidth="1"/>
    <col min="15" max="15" width="9.1640625" style="65"/>
    <col min="16" max="16" width="6.5" style="24" customWidth="1"/>
    <col min="17" max="17" width="20" style="24" customWidth="1"/>
    <col min="18" max="18" width="23.6640625" style="24" customWidth="1"/>
    <col min="19" max="20" width="9.1640625" style="24"/>
    <col min="21" max="21" width="13.1640625" style="24" customWidth="1"/>
    <col min="22" max="16384" width="9.1640625" style="65"/>
  </cols>
  <sheetData>
    <row r="1" spans="1:23" ht="25.5" customHeight="1" thickBot="1" x14ac:dyDescent="0.25">
      <c r="A1" s="246"/>
      <c r="B1" s="246"/>
      <c r="C1" s="246"/>
      <c r="D1" s="246"/>
      <c r="E1" s="246"/>
      <c r="F1" s="246"/>
      <c r="G1" s="246"/>
      <c r="H1" s="246"/>
      <c r="I1" s="275" t="s">
        <v>42</v>
      </c>
      <c r="J1" s="275" t="s">
        <v>41</v>
      </c>
      <c r="K1" s="275" t="s">
        <v>40</v>
      </c>
      <c r="L1" s="275" t="s">
        <v>39</v>
      </c>
      <c r="M1" s="275" t="s">
        <v>1070</v>
      </c>
      <c r="N1" s="275" t="s">
        <v>38</v>
      </c>
      <c r="O1" s="247"/>
      <c r="P1" s="281" t="s">
        <v>42</v>
      </c>
      <c r="Q1" s="281" t="s">
        <v>41</v>
      </c>
      <c r="R1" s="281" t="s">
        <v>40</v>
      </c>
      <c r="S1" s="281" t="s">
        <v>39</v>
      </c>
      <c r="T1" s="281" t="s">
        <v>23</v>
      </c>
      <c r="U1" s="281" t="s">
        <v>38</v>
      </c>
      <c r="V1" s="246"/>
      <c r="W1" s="246"/>
    </row>
    <row r="2" spans="1:23" ht="17" thickBot="1" x14ac:dyDescent="0.25">
      <c r="A2" s="246"/>
      <c r="B2" s="246"/>
      <c r="C2" s="246"/>
      <c r="D2" s="246"/>
      <c r="E2" s="246"/>
      <c r="F2" s="246"/>
      <c r="G2" s="246"/>
      <c r="H2" s="246"/>
      <c r="I2" s="296">
        <v>1</v>
      </c>
      <c r="J2" s="297" t="s">
        <v>1095</v>
      </c>
      <c r="K2" s="297" t="s">
        <v>1111</v>
      </c>
      <c r="L2" s="297">
        <v>44</v>
      </c>
      <c r="M2" s="297">
        <v>4</v>
      </c>
      <c r="N2" s="298">
        <v>489</v>
      </c>
      <c r="O2" s="247"/>
      <c r="P2" s="282">
        <v>1</v>
      </c>
      <c r="Q2" s="282" t="s">
        <v>712</v>
      </c>
      <c r="R2" s="282" t="s">
        <v>673</v>
      </c>
      <c r="S2" s="282">
        <v>220</v>
      </c>
      <c r="T2" s="282">
        <v>10</v>
      </c>
      <c r="U2" s="284">
        <f t="shared" ref="U2:U29" si="0">T2*36</f>
        <v>360</v>
      </c>
      <c r="V2" s="246"/>
      <c r="W2" s="246"/>
    </row>
    <row r="3" spans="1:23" ht="17" thickBot="1" x14ac:dyDescent="0.25">
      <c r="A3" s="246"/>
      <c r="B3" s="246"/>
      <c r="C3" s="246"/>
      <c r="D3" s="246"/>
      <c r="E3" s="246"/>
      <c r="F3" s="246"/>
      <c r="G3" s="246"/>
      <c r="H3" s="246"/>
      <c r="I3" s="247"/>
      <c r="J3" s="247"/>
      <c r="K3" s="247"/>
      <c r="L3" s="247"/>
      <c r="M3" s="247"/>
      <c r="N3" s="247"/>
      <c r="O3" s="247"/>
      <c r="P3" s="282">
        <v>2</v>
      </c>
      <c r="Q3" s="282" t="s">
        <v>712</v>
      </c>
      <c r="R3" s="282" t="s">
        <v>674</v>
      </c>
      <c r="S3" s="282">
        <v>22</v>
      </c>
      <c r="T3" s="282">
        <v>5</v>
      </c>
      <c r="U3" s="284">
        <f t="shared" si="0"/>
        <v>180</v>
      </c>
      <c r="V3" s="246"/>
      <c r="W3" s="246"/>
    </row>
    <row r="4" spans="1:23" ht="18" thickBot="1" x14ac:dyDescent="0.25">
      <c r="A4" s="246"/>
      <c r="B4" s="246"/>
      <c r="C4" s="246"/>
      <c r="D4" s="246"/>
      <c r="E4" s="246"/>
      <c r="F4" s="246"/>
      <c r="G4" s="246"/>
      <c r="H4" s="246"/>
      <c r="I4" s="275" t="s">
        <v>42</v>
      </c>
      <c r="J4" s="275" t="s">
        <v>41</v>
      </c>
      <c r="K4" s="275" t="s">
        <v>40</v>
      </c>
      <c r="L4" s="275" t="s">
        <v>39</v>
      </c>
      <c r="M4" s="275" t="s">
        <v>23</v>
      </c>
      <c r="N4" s="275" t="s">
        <v>38</v>
      </c>
      <c r="O4" s="247"/>
      <c r="P4" s="282">
        <v>3</v>
      </c>
      <c r="Q4" s="282" t="s">
        <v>712</v>
      </c>
      <c r="R4" s="282" t="s">
        <v>674</v>
      </c>
      <c r="S4" s="282">
        <v>43</v>
      </c>
      <c r="T4" s="282">
        <v>2</v>
      </c>
      <c r="U4" s="284">
        <f t="shared" si="0"/>
        <v>72</v>
      </c>
      <c r="V4" s="246"/>
      <c r="W4" s="246"/>
    </row>
    <row r="5" spans="1:23" ht="18" thickBot="1" x14ac:dyDescent="0.25">
      <c r="A5" s="246"/>
      <c r="B5" s="246"/>
      <c r="C5" s="246"/>
      <c r="D5" s="246"/>
      <c r="E5" s="246"/>
      <c r="F5" s="246"/>
      <c r="G5" s="246"/>
      <c r="H5" s="246"/>
      <c r="I5" s="299">
        <v>1</v>
      </c>
      <c r="J5" s="234" t="s">
        <v>1159</v>
      </c>
      <c r="K5" s="300" t="s">
        <v>1024</v>
      </c>
      <c r="L5" s="300" t="s">
        <v>1026</v>
      </c>
      <c r="M5" s="300">
        <v>8</v>
      </c>
      <c r="N5" s="301">
        <v>236</v>
      </c>
      <c r="O5" s="247"/>
      <c r="P5" s="282">
        <v>4</v>
      </c>
      <c r="Q5" s="282" t="s">
        <v>712</v>
      </c>
      <c r="R5" s="282" t="s">
        <v>674</v>
      </c>
      <c r="S5" s="282">
        <v>54</v>
      </c>
      <c r="T5" s="282">
        <v>1</v>
      </c>
      <c r="U5" s="284">
        <f t="shared" si="0"/>
        <v>36</v>
      </c>
      <c r="V5" s="246"/>
      <c r="W5" s="246"/>
    </row>
    <row r="6" spans="1:23" ht="18" thickBot="1" x14ac:dyDescent="0.25">
      <c r="A6" s="246"/>
      <c r="B6" s="246"/>
      <c r="C6" s="246"/>
      <c r="D6" s="246"/>
      <c r="E6" s="246"/>
      <c r="F6" s="246"/>
      <c r="G6" s="246"/>
      <c r="H6" s="246"/>
      <c r="I6" s="299">
        <v>2</v>
      </c>
      <c r="J6" s="234" t="s">
        <v>1159</v>
      </c>
      <c r="K6" s="300" t="s">
        <v>1024</v>
      </c>
      <c r="L6" s="300" t="s">
        <v>1025</v>
      </c>
      <c r="M6" s="300">
        <v>15</v>
      </c>
      <c r="N6" s="301">
        <v>606</v>
      </c>
      <c r="O6" s="247"/>
      <c r="P6" s="282">
        <v>5</v>
      </c>
      <c r="Q6" s="282" t="s">
        <v>712</v>
      </c>
      <c r="R6" s="282" t="s">
        <v>733</v>
      </c>
      <c r="S6" s="282">
        <v>4</v>
      </c>
      <c r="T6" s="282">
        <v>1</v>
      </c>
      <c r="U6" s="284">
        <f t="shared" si="0"/>
        <v>36</v>
      </c>
      <c r="V6" s="246"/>
      <c r="W6" s="246"/>
    </row>
    <row r="7" spans="1:23" ht="18" thickBot="1" x14ac:dyDescent="0.25">
      <c r="A7" s="246"/>
      <c r="B7" s="246"/>
      <c r="C7" s="246"/>
      <c r="D7" s="246"/>
      <c r="E7" s="246"/>
      <c r="F7" s="246"/>
      <c r="G7" s="246"/>
      <c r="H7" s="246"/>
      <c r="I7" s="299">
        <v>3</v>
      </c>
      <c r="J7" s="234" t="s">
        <v>1159</v>
      </c>
      <c r="K7" s="300" t="s">
        <v>1024</v>
      </c>
      <c r="L7" s="300" t="s">
        <v>1023</v>
      </c>
      <c r="M7" s="300">
        <v>6</v>
      </c>
      <c r="N7" s="301">
        <v>303</v>
      </c>
      <c r="O7" s="247"/>
      <c r="P7" s="282">
        <v>6</v>
      </c>
      <c r="Q7" s="282" t="s">
        <v>712</v>
      </c>
      <c r="R7" s="282" t="s">
        <v>735</v>
      </c>
      <c r="S7" s="282">
        <v>49</v>
      </c>
      <c r="T7" s="282">
        <v>4</v>
      </c>
      <c r="U7" s="284">
        <f t="shared" si="0"/>
        <v>144</v>
      </c>
      <c r="V7" s="246"/>
      <c r="W7" s="246"/>
    </row>
    <row r="8" spans="1:23" ht="17" thickBot="1" x14ac:dyDescent="0.25">
      <c r="A8" s="246"/>
      <c r="B8" s="246"/>
      <c r="C8" s="246"/>
      <c r="D8" s="246"/>
      <c r="E8" s="246"/>
      <c r="F8" s="246"/>
      <c r="G8" s="246"/>
      <c r="H8" s="246"/>
      <c r="I8" s="299"/>
      <c r="J8" s="234"/>
      <c r="K8" s="234"/>
      <c r="L8" s="234"/>
      <c r="M8" s="302">
        <f>SUM(M5:M7)</f>
        <v>29</v>
      </c>
      <c r="N8" s="302">
        <f>SUM(N5:N7)</f>
        <v>1145</v>
      </c>
      <c r="O8" s="247"/>
      <c r="P8" s="282">
        <v>7</v>
      </c>
      <c r="Q8" s="282" t="s">
        <v>712</v>
      </c>
      <c r="R8" s="282" t="s">
        <v>735</v>
      </c>
      <c r="S8" s="282">
        <v>63</v>
      </c>
      <c r="T8" s="282">
        <v>4</v>
      </c>
      <c r="U8" s="284">
        <f t="shared" si="0"/>
        <v>144</v>
      </c>
      <c r="V8" s="246"/>
      <c r="W8" s="246"/>
    </row>
    <row r="9" spans="1:23" ht="17" thickBot="1" x14ac:dyDescent="0.25">
      <c r="A9" s="246"/>
      <c r="B9" s="246"/>
      <c r="C9" s="246"/>
      <c r="D9" s="246"/>
      <c r="E9" s="246"/>
      <c r="F9" s="246"/>
      <c r="G9" s="246"/>
      <c r="H9" s="246"/>
      <c r="I9" s="247"/>
      <c r="J9" s="247"/>
      <c r="K9" s="247"/>
      <c r="L9" s="247"/>
      <c r="M9" s="247"/>
      <c r="N9" s="247"/>
      <c r="O9" s="247"/>
      <c r="P9" s="282">
        <v>8</v>
      </c>
      <c r="Q9" s="282" t="s">
        <v>712</v>
      </c>
      <c r="R9" s="282" t="s">
        <v>735</v>
      </c>
      <c r="S9" s="282">
        <v>71</v>
      </c>
      <c r="T9" s="282">
        <v>2</v>
      </c>
      <c r="U9" s="284">
        <f t="shared" si="0"/>
        <v>72</v>
      </c>
      <c r="V9" s="246"/>
      <c r="W9" s="246"/>
    </row>
    <row r="10" spans="1:23" ht="18" thickBot="1" x14ac:dyDescent="0.25">
      <c r="A10" s="246"/>
      <c r="B10" s="246"/>
      <c r="C10" s="246"/>
      <c r="D10" s="246"/>
      <c r="E10" s="246"/>
      <c r="F10" s="246"/>
      <c r="G10" s="246"/>
      <c r="H10" s="246"/>
      <c r="I10" s="275" t="s">
        <v>42</v>
      </c>
      <c r="J10" s="275" t="s">
        <v>41</v>
      </c>
      <c r="K10" s="275" t="s">
        <v>40</v>
      </c>
      <c r="L10" s="275" t="s">
        <v>39</v>
      </c>
      <c r="M10" s="275" t="s">
        <v>23</v>
      </c>
      <c r="N10" s="275" t="s">
        <v>38</v>
      </c>
      <c r="O10" s="247"/>
      <c r="P10" s="282">
        <v>9</v>
      </c>
      <c r="Q10" s="282" t="s">
        <v>712</v>
      </c>
      <c r="R10" s="282" t="s">
        <v>735</v>
      </c>
      <c r="S10" s="282">
        <v>83</v>
      </c>
      <c r="T10" s="282">
        <v>2</v>
      </c>
      <c r="U10" s="284">
        <f t="shared" si="0"/>
        <v>72</v>
      </c>
      <c r="V10" s="246"/>
      <c r="W10" s="246"/>
    </row>
    <row r="11" spans="1:23" ht="18" thickBot="1" x14ac:dyDescent="0.25">
      <c r="A11" s="246"/>
      <c r="B11" s="246"/>
      <c r="C11" s="246"/>
      <c r="D11" s="246"/>
      <c r="E11" s="246"/>
      <c r="F11" s="246"/>
      <c r="G11" s="246"/>
      <c r="H11" s="246"/>
      <c r="I11" s="299">
        <v>1</v>
      </c>
      <c r="J11" s="234" t="s">
        <v>1160</v>
      </c>
      <c r="K11" s="234" t="s">
        <v>1022</v>
      </c>
      <c r="L11" s="234" t="s">
        <v>245</v>
      </c>
      <c r="M11" s="303">
        <v>4</v>
      </c>
      <c r="N11" s="301">
        <v>195</v>
      </c>
      <c r="O11" s="247"/>
      <c r="P11" s="282">
        <v>10</v>
      </c>
      <c r="Q11" s="282" t="s">
        <v>712</v>
      </c>
      <c r="R11" s="282" t="s">
        <v>731</v>
      </c>
      <c r="S11" s="282">
        <v>64</v>
      </c>
      <c r="T11" s="282">
        <v>2</v>
      </c>
      <c r="U11" s="284">
        <f t="shared" si="0"/>
        <v>72</v>
      </c>
      <c r="V11" s="246"/>
      <c r="W11" s="246"/>
    </row>
    <row r="12" spans="1:23" ht="18" thickBot="1" x14ac:dyDescent="0.25">
      <c r="A12" s="246"/>
      <c r="B12" s="246"/>
      <c r="C12" s="246"/>
      <c r="D12" s="246"/>
      <c r="E12" s="246"/>
      <c r="F12" s="246"/>
      <c r="G12" s="246"/>
      <c r="H12" s="246"/>
      <c r="I12" s="299">
        <v>2</v>
      </c>
      <c r="J12" s="234" t="s">
        <v>1160</v>
      </c>
      <c r="K12" s="234" t="s">
        <v>1022</v>
      </c>
      <c r="L12" s="234" t="s">
        <v>146</v>
      </c>
      <c r="M12" s="234">
        <v>4</v>
      </c>
      <c r="N12" s="301">
        <v>154</v>
      </c>
      <c r="O12" s="247"/>
      <c r="P12" s="282">
        <v>11</v>
      </c>
      <c r="Q12" s="282" t="s">
        <v>712</v>
      </c>
      <c r="R12" s="282" t="s">
        <v>733</v>
      </c>
      <c r="S12" s="282">
        <v>14</v>
      </c>
      <c r="T12" s="282">
        <v>1</v>
      </c>
      <c r="U12" s="284">
        <f t="shared" si="0"/>
        <v>36</v>
      </c>
      <c r="V12" s="246"/>
      <c r="W12" s="246"/>
    </row>
    <row r="13" spans="1:23" ht="17" thickBot="1" x14ac:dyDescent="0.25">
      <c r="A13" s="246"/>
      <c r="B13" s="246"/>
      <c r="C13" s="246"/>
      <c r="D13" s="246"/>
      <c r="E13" s="246"/>
      <c r="F13" s="246"/>
      <c r="G13" s="246"/>
      <c r="H13" s="246"/>
      <c r="I13" s="299"/>
      <c r="J13" s="234"/>
      <c r="K13" s="234"/>
      <c r="L13" s="234"/>
      <c r="M13" s="302">
        <f>SUM(M11:M12)</f>
        <v>8</v>
      </c>
      <c r="N13" s="302">
        <f>N11+N12</f>
        <v>349</v>
      </c>
      <c r="O13" s="247"/>
      <c r="P13" s="282">
        <v>12</v>
      </c>
      <c r="Q13" s="282" t="s">
        <v>712</v>
      </c>
      <c r="R13" s="282" t="s">
        <v>733</v>
      </c>
      <c r="S13" s="282">
        <v>22</v>
      </c>
      <c r="T13" s="282">
        <v>2</v>
      </c>
      <c r="U13" s="284">
        <f t="shared" si="0"/>
        <v>72</v>
      </c>
      <c r="V13" s="246"/>
      <c r="W13" s="246"/>
    </row>
    <row r="14" spans="1:23" ht="19.5" customHeight="1" thickBot="1" x14ac:dyDescent="0.25">
      <c r="A14" s="246"/>
      <c r="B14" s="246"/>
      <c r="C14" s="246"/>
      <c r="D14" s="246"/>
      <c r="E14" s="246"/>
      <c r="F14" s="246"/>
      <c r="G14" s="246"/>
      <c r="H14" s="246"/>
      <c r="I14" s="247"/>
      <c r="J14" s="247"/>
      <c r="K14" s="247"/>
      <c r="L14" s="247"/>
      <c r="M14" s="247"/>
      <c r="N14" s="247"/>
      <c r="O14" s="247"/>
      <c r="P14" s="282">
        <v>13</v>
      </c>
      <c r="Q14" s="282" t="s">
        <v>712</v>
      </c>
      <c r="R14" s="282" t="s">
        <v>733</v>
      </c>
      <c r="S14" s="282">
        <v>5</v>
      </c>
      <c r="T14" s="282">
        <v>2</v>
      </c>
      <c r="U14" s="284">
        <f t="shared" si="0"/>
        <v>72</v>
      </c>
      <c r="V14" s="246"/>
      <c r="W14" s="246"/>
    </row>
    <row r="15" spans="1:23" ht="17" thickBot="1" x14ac:dyDescent="0.25">
      <c r="A15" s="246"/>
      <c r="B15" s="246"/>
      <c r="C15" s="246"/>
      <c r="D15" s="246"/>
      <c r="E15" s="246"/>
      <c r="F15" s="246"/>
      <c r="G15" s="246"/>
      <c r="H15" s="246"/>
      <c r="I15" s="247"/>
      <c r="J15" s="247"/>
      <c r="K15" s="247"/>
      <c r="L15" s="247"/>
      <c r="M15" s="247"/>
      <c r="N15" s="247"/>
      <c r="O15" s="247"/>
      <c r="P15" s="282">
        <v>14</v>
      </c>
      <c r="Q15" s="282" t="s">
        <v>712</v>
      </c>
      <c r="R15" s="282" t="s">
        <v>731</v>
      </c>
      <c r="S15" s="282">
        <v>44</v>
      </c>
      <c r="T15" s="282">
        <v>1</v>
      </c>
      <c r="U15" s="284">
        <f t="shared" si="0"/>
        <v>36</v>
      </c>
      <c r="V15" s="246"/>
      <c r="W15" s="246"/>
    </row>
    <row r="16" spans="1:23" ht="17" thickBot="1" x14ac:dyDescent="0.25">
      <c r="A16" s="246"/>
      <c r="B16" s="246"/>
      <c r="C16" s="246"/>
      <c r="D16" s="246"/>
      <c r="E16" s="246"/>
      <c r="F16" s="246"/>
      <c r="G16" s="246"/>
      <c r="H16" s="246"/>
      <c r="I16" s="281" t="s">
        <v>42</v>
      </c>
      <c r="J16" s="281" t="s">
        <v>41</v>
      </c>
      <c r="K16" s="281" t="s">
        <v>40</v>
      </c>
      <c r="L16" s="281" t="s">
        <v>39</v>
      </c>
      <c r="M16" s="281" t="s">
        <v>23</v>
      </c>
      <c r="N16" s="281" t="s">
        <v>38</v>
      </c>
      <c r="O16" s="247"/>
      <c r="P16" s="282">
        <v>15</v>
      </c>
      <c r="Q16" s="282" t="s">
        <v>712</v>
      </c>
      <c r="R16" s="282" t="s">
        <v>731</v>
      </c>
      <c r="S16" s="282">
        <v>46</v>
      </c>
      <c r="T16" s="282">
        <v>1</v>
      </c>
      <c r="U16" s="284">
        <f t="shared" si="0"/>
        <v>36</v>
      </c>
      <c r="V16" s="246"/>
      <c r="W16" s="246"/>
    </row>
    <row r="17" spans="1:23" ht="17" thickBot="1" x14ac:dyDescent="0.25">
      <c r="A17" s="246"/>
      <c r="B17" s="246"/>
      <c r="C17" s="246"/>
      <c r="D17" s="246"/>
      <c r="E17" s="246"/>
      <c r="F17" s="246"/>
      <c r="G17" s="246"/>
      <c r="H17" s="246"/>
      <c r="I17" s="282">
        <v>1</v>
      </c>
      <c r="J17" s="304" t="s">
        <v>717</v>
      </c>
      <c r="K17" s="305" t="s">
        <v>673</v>
      </c>
      <c r="L17" s="306" t="s">
        <v>741</v>
      </c>
      <c r="M17" s="304">
        <v>0</v>
      </c>
      <c r="N17" s="307">
        <f t="shared" ref="N17:N37" si="1">M17*36</f>
        <v>0</v>
      </c>
      <c r="O17" s="247"/>
      <c r="P17" s="282">
        <v>16</v>
      </c>
      <c r="Q17" s="282" t="s">
        <v>712</v>
      </c>
      <c r="R17" s="282" t="s">
        <v>674</v>
      </c>
      <c r="S17" s="282" t="s">
        <v>729</v>
      </c>
      <c r="T17" s="282">
        <v>4</v>
      </c>
      <c r="U17" s="284">
        <f t="shared" si="0"/>
        <v>144</v>
      </c>
      <c r="V17" s="246"/>
      <c r="W17" s="246"/>
    </row>
    <row r="18" spans="1:23" ht="17" thickBot="1" x14ac:dyDescent="0.25">
      <c r="A18" s="246"/>
      <c r="B18" s="246"/>
      <c r="C18" s="246"/>
      <c r="D18" s="246"/>
      <c r="E18" s="246"/>
      <c r="F18" s="246"/>
      <c r="G18" s="246"/>
      <c r="H18" s="246"/>
      <c r="I18" s="282">
        <v>2</v>
      </c>
      <c r="J18" s="304" t="s">
        <v>717</v>
      </c>
      <c r="K18" s="305" t="s">
        <v>701</v>
      </c>
      <c r="L18" s="308" t="s">
        <v>696</v>
      </c>
      <c r="M18" s="305">
        <v>3</v>
      </c>
      <c r="N18" s="307">
        <f t="shared" si="1"/>
        <v>108</v>
      </c>
      <c r="O18" s="247"/>
      <c r="P18" s="282">
        <v>17</v>
      </c>
      <c r="Q18" s="282" t="s">
        <v>712</v>
      </c>
      <c r="R18" s="282" t="s">
        <v>674</v>
      </c>
      <c r="S18" s="282" t="s">
        <v>727</v>
      </c>
      <c r="T18" s="282">
        <v>2</v>
      </c>
      <c r="U18" s="284">
        <f t="shared" si="0"/>
        <v>72</v>
      </c>
      <c r="V18" s="246"/>
      <c r="W18" s="246"/>
    </row>
    <row r="19" spans="1:23" ht="17" thickBot="1" x14ac:dyDescent="0.25">
      <c r="A19" s="246"/>
      <c r="B19" s="246"/>
      <c r="C19" s="246"/>
      <c r="D19" s="246"/>
      <c r="E19" s="246"/>
      <c r="F19" s="246"/>
      <c r="G19" s="246"/>
      <c r="H19" s="246"/>
      <c r="I19" s="282">
        <v>3</v>
      </c>
      <c r="J19" s="304" t="s">
        <v>717</v>
      </c>
      <c r="K19" s="305" t="s">
        <v>701</v>
      </c>
      <c r="L19" s="308" t="s">
        <v>740</v>
      </c>
      <c r="M19" s="305">
        <v>9</v>
      </c>
      <c r="N19" s="307">
        <f t="shared" si="1"/>
        <v>324</v>
      </c>
      <c r="O19" s="247"/>
      <c r="P19" s="282">
        <v>18</v>
      </c>
      <c r="Q19" s="282" t="s">
        <v>712</v>
      </c>
      <c r="R19" s="282" t="s">
        <v>724</v>
      </c>
      <c r="S19" s="282">
        <v>10</v>
      </c>
      <c r="T19" s="282">
        <v>4</v>
      </c>
      <c r="U19" s="284">
        <f t="shared" si="0"/>
        <v>144</v>
      </c>
      <c r="V19" s="246"/>
      <c r="W19" s="246"/>
    </row>
    <row r="20" spans="1:23" ht="17" thickBot="1" x14ac:dyDescent="0.25">
      <c r="A20" s="246"/>
      <c r="B20" s="246"/>
      <c r="C20" s="246"/>
      <c r="D20" s="246"/>
      <c r="E20" s="246"/>
      <c r="F20" s="246"/>
      <c r="G20" s="246"/>
      <c r="H20" s="246"/>
      <c r="I20" s="282">
        <v>4</v>
      </c>
      <c r="J20" s="304" t="s">
        <v>717</v>
      </c>
      <c r="K20" s="305" t="s">
        <v>719</v>
      </c>
      <c r="L20" s="308" t="s">
        <v>739</v>
      </c>
      <c r="M20" s="305">
        <v>4</v>
      </c>
      <c r="N20" s="307">
        <f t="shared" si="1"/>
        <v>144</v>
      </c>
      <c r="O20" s="247"/>
      <c r="P20" s="282">
        <v>19</v>
      </c>
      <c r="Q20" s="282" t="s">
        <v>712</v>
      </c>
      <c r="R20" s="282" t="s">
        <v>724</v>
      </c>
      <c r="S20" s="282">
        <v>14</v>
      </c>
      <c r="T20" s="282">
        <v>5</v>
      </c>
      <c r="U20" s="284">
        <f t="shared" si="0"/>
        <v>180</v>
      </c>
      <c r="V20" s="246"/>
      <c r="W20" s="246"/>
    </row>
    <row r="21" spans="1:23" ht="17" thickBot="1" x14ac:dyDescent="0.25">
      <c r="A21" s="246"/>
      <c r="B21" s="246"/>
      <c r="C21" s="246"/>
      <c r="D21" s="246"/>
      <c r="E21" s="246"/>
      <c r="F21" s="246"/>
      <c r="G21" s="246"/>
      <c r="H21" s="246"/>
      <c r="I21" s="282">
        <v>5</v>
      </c>
      <c r="J21" s="304" t="s">
        <v>717</v>
      </c>
      <c r="K21" s="304" t="s">
        <v>738</v>
      </c>
      <c r="L21" s="306" t="s">
        <v>143</v>
      </c>
      <c r="M21" s="304">
        <v>4</v>
      </c>
      <c r="N21" s="307">
        <f t="shared" si="1"/>
        <v>144</v>
      </c>
      <c r="O21" s="247"/>
      <c r="P21" s="282">
        <v>20</v>
      </c>
      <c r="Q21" s="282" t="s">
        <v>712</v>
      </c>
      <c r="R21" s="282" t="s">
        <v>724</v>
      </c>
      <c r="S21" s="282" t="s">
        <v>725</v>
      </c>
      <c r="T21" s="282">
        <v>13</v>
      </c>
      <c r="U21" s="284">
        <f t="shared" si="0"/>
        <v>468</v>
      </c>
      <c r="V21" s="246"/>
      <c r="W21" s="246"/>
    </row>
    <row r="22" spans="1:23" ht="17" thickBot="1" x14ac:dyDescent="0.25">
      <c r="A22" s="246"/>
      <c r="B22" s="246"/>
      <c r="C22" s="246"/>
      <c r="D22" s="246"/>
      <c r="E22" s="246"/>
      <c r="F22" s="246"/>
      <c r="G22" s="246"/>
      <c r="H22" s="246"/>
      <c r="I22" s="282">
        <v>6</v>
      </c>
      <c r="J22" s="304" t="s">
        <v>717</v>
      </c>
      <c r="K22" s="304" t="s">
        <v>738</v>
      </c>
      <c r="L22" s="309" t="s">
        <v>451</v>
      </c>
      <c r="M22" s="309">
        <v>4</v>
      </c>
      <c r="N22" s="307">
        <f t="shared" si="1"/>
        <v>144</v>
      </c>
      <c r="O22" s="247"/>
      <c r="P22" s="282">
        <v>21</v>
      </c>
      <c r="Q22" s="282" t="s">
        <v>712</v>
      </c>
      <c r="R22" s="282" t="s">
        <v>724</v>
      </c>
      <c r="S22" s="282">
        <v>2</v>
      </c>
      <c r="T22" s="282">
        <v>5</v>
      </c>
      <c r="U22" s="284">
        <f t="shared" si="0"/>
        <v>180</v>
      </c>
      <c r="V22" s="246"/>
      <c r="W22" s="246"/>
    </row>
    <row r="23" spans="1:23" ht="17" thickBot="1" x14ac:dyDescent="0.25">
      <c r="A23" s="246"/>
      <c r="B23" s="246"/>
      <c r="C23" s="246"/>
      <c r="D23" s="246"/>
      <c r="E23" s="246"/>
      <c r="F23" s="246"/>
      <c r="G23" s="246"/>
      <c r="H23" s="246"/>
      <c r="I23" s="282">
        <v>7</v>
      </c>
      <c r="J23" s="304" t="s">
        <v>717</v>
      </c>
      <c r="K23" s="309" t="s">
        <v>737</v>
      </c>
      <c r="L23" s="309">
        <v>108</v>
      </c>
      <c r="M23" s="309">
        <v>4</v>
      </c>
      <c r="N23" s="307">
        <f t="shared" si="1"/>
        <v>144</v>
      </c>
      <c r="O23" s="247"/>
      <c r="P23" s="282">
        <v>22</v>
      </c>
      <c r="Q23" s="282" t="s">
        <v>712</v>
      </c>
      <c r="R23" s="282" t="s">
        <v>721</v>
      </c>
      <c r="S23" s="282" t="s">
        <v>723</v>
      </c>
      <c r="T23" s="282">
        <v>4</v>
      </c>
      <c r="U23" s="284">
        <f t="shared" si="0"/>
        <v>144</v>
      </c>
      <c r="V23" s="246"/>
      <c r="W23" s="246"/>
    </row>
    <row r="24" spans="1:23" ht="17" thickBot="1" x14ac:dyDescent="0.25">
      <c r="A24" s="246"/>
      <c r="B24" s="246"/>
      <c r="C24" s="246"/>
      <c r="D24" s="246"/>
      <c r="E24" s="246"/>
      <c r="F24" s="246"/>
      <c r="G24" s="246"/>
      <c r="H24" s="246"/>
      <c r="I24" s="282">
        <v>8</v>
      </c>
      <c r="J24" s="304" t="s">
        <v>717</v>
      </c>
      <c r="K24" s="309" t="s">
        <v>736</v>
      </c>
      <c r="L24" s="309">
        <v>10</v>
      </c>
      <c r="M24" s="309">
        <v>2</v>
      </c>
      <c r="N24" s="307">
        <f t="shared" si="1"/>
        <v>72</v>
      </c>
      <c r="O24" s="247"/>
      <c r="P24" s="282">
        <v>23</v>
      </c>
      <c r="Q24" s="282" t="s">
        <v>712</v>
      </c>
      <c r="R24" s="282" t="s">
        <v>721</v>
      </c>
      <c r="S24" s="282" t="s">
        <v>720</v>
      </c>
      <c r="T24" s="282">
        <v>4</v>
      </c>
      <c r="U24" s="284">
        <f t="shared" si="0"/>
        <v>144</v>
      </c>
      <c r="V24" s="246"/>
      <c r="W24" s="246"/>
    </row>
    <row r="25" spans="1:23" ht="17" thickBot="1" x14ac:dyDescent="0.25">
      <c r="A25" s="246"/>
      <c r="B25" s="246"/>
      <c r="C25" s="246"/>
      <c r="D25" s="246"/>
      <c r="E25" s="246"/>
      <c r="F25" s="246"/>
      <c r="G25" s="246"/>
      <c r="H25" s="246"/>
      <c r="I25" s="282">
        <v>9</v>
      </c>
      <c r="J25" s="304" t="s">
        <v>717</v>
      </c>
      <c r="K25" s="309" t="s">
        <v>736</v>
      </c>
      <c r="L25" s="309">
        <v>74</v>
      </c>
      <c r="M25" s="309">
        <v>2</v>
      </c>
      <c r="N25" s="307">
        <f t="shared" si="1"/>
        <v>72</v>
      </c>
      <c r="O25" s="247"/>
      <c r="P25" s="282">
        <v>24</v>
      </c>
      <c r="Q25" s="282" t="s">
        <v>712</v>
      </c>
      <c r="R25" s="282" t="s">
        <v>694</v>
      </c>
      <c r="S25" s="282">
        <v>18</v>
      </c>
      <c r="T25" s="282">
        <v>5</v>
      </c>
      <c r="U25" s="284">
        <f t="shared" si="0"/>
        <v>180</v>
      </c>
      <c r="V25" s="246"/>
      <c r="W25" s="246"/>
    </row>
    <row r="26" spans="1:23" ht="17" thickBot="1" x14ac:dyDescent="0.25">
      <c r="A26" s="246"/>
      <c r="B26" s="246"/>
      <c r="C26" s="246"/>
      <c r="D26" s="246"/>
      <c r="E26" s="246"/>
      <c r="F26" s="246"/>
      <c r="G26" s="246"/>
      <c r="H26" s="246"/>
      <c r="I26" s="282">
        <v>10</v>
      </c>
      <c r="J26" s="304" t="s">
        <v>717</v>
      </c>
      <c r="K26" s="309" t="s">
        <v>734</v>
      </c>
      <c r="L26" s="309">
        <v>121</v>
      </c>
      <c r="M26" s="309">
        <v>6</v>
      </c>
      <c r="N26" s="307">
        <f t="shared" si="1"/>
        <v>216</v>
      </c>
      <c r="O26" s="247"/>
      <c r="P26" s="282">
        <v>25</v>
      </c>
      <c r="Q26" s="282" t="s">
        <v>712</v>
      </c>
      <c r="R26" s="282" t="s">
        <v>694</v>
      </c>
      <c r="S26" s="282">
        <v>4</v>
      </c>
      <c r="T26" s="282">
        <v>4</v>
      </c>
      <c r="U26" s="284">
        <f t="shared" si="0"/>
        <v>144</v>
      </c>
      <c r="V26" s="246"/>
      <c r="W26" s="246"/>
    </row>
    <row r="27" spans="1:23" ht="17" thickBot="1" x14ac:dyDescent="0.25">
      <c r="A27" s="246"/>
      <c r="B27" s="246"/>
      <c r="C27" s="246"/>
      <c r="D27" s="246"/>
      <c r="E27" s="246"/>
      <c r="F27" s="246"/>
      <c r="G27" s="246"/>
      <c r="H27" s="246"/>
      <c r="I27" s="282">
        <v>11</v>
      </c>
      <c r="J27" s="304" t="s">
        <v>717</v>
      </c>
      <c r="K27" s="309" t="s">
        <v>734</v>
      </c>
      <c r="L27" s="309">
        <v>98</v>
      </c>
      <c r="M27" s="309">
        <v>1</v>
      </c>
      <c r="N27" s="307">
        <f t="shared" si="1"/>
        <v>36</v>
      </c>
      <c r="O27" s="247"/>
      <c r="P27" s="282">
        <v>26</v>
      </c>
      <c r="Q27" s="282" t="s">
        <v>712</v>
      </c>
      <c r="R27" s="282" t="s">
        <v>694</v>
      </c>
      <c r="S27" s="282">
        <v>6</v>
      </c>
      <c r="T27" s="282">
        <v>4</v>
      </c>
      <c r="U27" s="284">
        <f t="shared" si="0"/>
        <v>144</v>
      </c>
      <c r="V27" s="246"/>
      <c r="W27" s="246"/>
    </row>
    <row r="28" spans="1:23" ht="17" thickBot="1" x14ac:dyDescent="0.25">
      <c r="A28" s="313" t="s">
        <v>722</v>
      </c>
      <c r="B28" s="313"/>
      <c r="C28" s="313"/>
      <c r="D28" s="313"/>
      <c r="E28" s="313"/>
      <c r="F28" s="313"/>
      <c r="G28" s="246"/>
      <c r="H28" s="246"/>
      <c r="I28" s="282">
        <v>12</v>
      </c>
      <c r="J28" s="304" t="s">
        <v>717</v>
      </c>
      <c r="K28" s="309" t="s">
        <v>658</v>
      </c>
      <c r="L28" s="309">
        <v>205</v>
      </c>
      <c r="M28" s="309">
        <v>8</v>
      </c>
      <c r="N28" s="307">
        <f t="shared" si="1"/>
        <v>288</v>
      </c>
      <c r="O28" s="247"/>
      <c r="P28" s="282">
        <v>27</v>
      </c>
      <c r="Q28" s="282" t="s">
        <v>712</v>
      </c>
      <c r="R28" s="282" t="s">
        <v>694</v>
      </c>
      <c r="S28" s="282">
        <v>8</v>
      </c>
      <c r="T28" s="282">
        <v>4</v>
      </c>
      <c r="U28" s="284">
        <f t="shared" si="0"/>
        <v>144</v>
      </c>
      <c r="V28" s="246"/>
      <c r="W28" s="246"/>
    </row>
    <row r="29" spans="1:23" ht="28.5" customHeight="1" thickBot="1" x14ac:dyDescent="0.25">
      <c r="A29" s="119" t="s">
        <v>129</v>
      </c>
      <c r="B29" s="119" t="s">
        <v>1092</v>
      </c>
      <c r="C29" s="119" t="s">
        <v>128</v>
      </c>
      <c r="D29" s="119" t="s">
        <v>127</v>
      </c>
      <c r="E29" s="119" t="s">
        <v>126</v>
      </c>
      <c r="F29" s="119" t="s">
        <v>125</v>
      </c>
      <c r="G29" s="246"/>
      <c r="H29" s="246"/>
      <c r="I29" s="282">
        <v>13</v>
      </c>
      <c r="J29" s="304" t="s">
        <v>717</v>
      </c>
      <c r="K29" s="304" t="s">
        <v>732</v>
      </c>
      <c r="L29" s="306" t="s">
        <v>258</v>
      </c>
      <c r="M29" s="304">
        <v>10</v>
      </c>
      <c r="N29" s="307">
        <f t="shared" si="1"/>
        <v>360</v>
      </c>
      <c r="O29" s="247"/>
      <c r="P29" s="282">
        <v>28</v>
      </c>
      <c r="Q29" s="282" t="s">
        <v>712</v>
      </c>
      <c r="R29" s="282" t="s">
        <v>675</v>
      </c>
      <c r="S29" s="282">
        <v>37</v>
      </c>
      <c r="T29" s="282">
        <v>5</v>
      </c>
      <c r="U29" s="284">
        <f t="shared" si="0"/>
        <v>180</v>
      </c>
      <c r="V29" s="246"/>
      <c r="W29" s="246"/>
    </row>
    <row r="30" spans="1:23" ht="17" thickBot="1" x14ac:dyDescent="0.25">
      <c r="A30" s="314" t="s">
        <v>122</v>
      </c>
      <c r="B30" s="314"/>
      <c r="C30" s="314"/>
      <c r="D30" s="315">
        <v>600</v>
      </c>
      <c r="E30" s="315">
        <v>350</v>
      </c>
      <c r="F30" s="315">
        <v>210</v>
      </c>
      <c r="G30" s="246"/>
      <c r="H30" s="246"/>
      <c r="I30" s="282">
        <v>14</v>
      </c>
      <c r="J30" s="304" t="s">
        <v>717</v>
      </c>
      <c r="K30" s="304" t="s">
        <v>732</v>
      </c>
      <c r="L30" s="306" t="s">
        <v>81</v>
      </c>
      <c r="M30" s="304">
        <v>6</v>
      </c>
      <c r="N30" s="307">
        <f t="shared" si="1"/>
        <v>216</v>
      </c>
      <c r="O30" s="247"/>
      <c r="P30" s="282"/>
      <c r="Q30" s="307"/>
      <c r="R30" s="307"/>
      <c r="S30" s="307"/>
      <c r="T30" s="310">
        <f>SUM(T2:T29)</f>
        <v>103</v>
      </c>
      <c r="U30" s="310">
        <f>SUM(U2:U29)</f>
        <v>3708</v>
      </c>
      <c r="V30" s="246"/>
      <c r="W30" s="246"/>
    </row>
    <row r="31" spans="1:23" ht="18.75" customHeight="1" thickBot="1" x14ac:dyDescent="0.25">
      <c r="A31" s="316" t="s">
        <v>717</v>
      </c>
      <c r="B31" s="123" t="s">
        <v>1150</v>
      </c>
      <c r="C31" s="317">
        <f>M38</f>
        <v>94</v>
      </c>
      <c r="D31" s="318">
        <f>C31*D30</f>
        <v>56400</v>
      </c>
      <c r="E31" s="318">
        <f>C31*E30</f>
        <v>32900</v>
      </c>
      <c r="F31" s="318">
        <f>C31*F30</f>
        <v>19740</v>
      </c>
      <c r="G31" s="246"/>
      <c r="H31" s="246"/>
      <c r="I31" s="282">
        <v>15</v>
      </c>
      <c r="J31" s="304" t="s">
        <v>717</v>
      </c>
      <c r="K31" s="309" t="s">
        <v>726</v>
      </c>
      <c r="L31" s="309" t="s">
        <v>317</v>
      </c>
      <c r="M31" s="309">
        <v>4</v>
      </c>
      <c r="N31" s="307">
        <f t="shared" si="1"/>
        <v>144</v>
      </c>
      <c r="O31" s="247"/>
      <c r="P31" s="246"/>
      <c r="Q31" s="246"/>
      <c r="R31" s="246"/>
      <c r="S31" s="246"/>
      <c r="T31" s="246"/>
      <c r="U31" s="246"/>
      <c r="V31" s="246"/>
      <c r="W31" s="246"/>
    </row>
    <row r="32" spans="1:23" ht="17.25" customHeight="1" thickBot="1" x14ac:dyDescent="0.25">
      <c r="A32" s="316" t="s">
        <v>678</v>
      </c>
      <c r="B32" s="123" t="s">
        <v>1150</v>
      </c>
      <c r="C32" s="317">
        <f>M74</f>
        <v>86</v>
      </c>
      <c r="D32" s="318">
        <f>C32*D30</f>
        <v>51600</v>
      </c>
      <c r="E32" s="318">
        <f>C32*E30</f>
        <v>30100</v>
      </c>
      <c r="F32" s="318">
        <f>C32*F30</f>
        <v>18060</v>
      </c>
      <c r="G32" s="289"/>
      <c r="H32" s="289"/>
      <c r="I32" s="282">
        <v>16</v>
      </c>
      <c r="J32" s="304" t="s">
        <v>717</v>
      </c>
      <c r="K32" s="309" t="s">
        <v>726</v>
      </c>
      <c r="L32" s="309" t="s">
        <v>333</v>
      </c>
      <c r="M32" s="309">
        <v>4</v>
      </c>
      <c r="N32" s="307">
        <f t="shared" si="1"/>
        <v>144</v>
      </c>
      <c r="O32" s="247"/>
      <c r="P32" s="281" t="s">
        <v>42</v>
      </c>
      <c r="Q32" s="281" t="s">
        <v>41</v>
      </c>
      <c r="R32" s="281" t="s">
        <v>40</v>
      </c>
      <c r="S32" s="281" t="s">
        <v>39</v>
      </c>
      <c r="T32" s="281" t="s">
        <v>23</v>
      </c>
      <c r="U32" s="281" t="s">
        <v>38</v>
      </c>
      <c r="V32" s="246"/>
      <c r="W32" s="246"/>
    </row>
    <row r="33" spans="1:23" ht="18" thickBot="1" x14ac:dyDescent="0.25">
      <c r="A33" s="316" t="s">
        <v>712</v>
      </c>
      <c r="B33" s="123" t="s">
        <v>1150</v>
      </c>
      <c r="C33" s="319">
        <f>T30</f>
        <v>103</v>
      </c>
      <c r="D33" s="318">
        <f>C33*D30</f>
        <v>61800</v>
      </c>
      <c r="E33" s="318">
        <f>C33*E30</f>
        <v>36050</v>
      </c>
      <c r="F33" s="318">
        <f>C33*F30</f>
        <v>21630</v>
      </c>
      <c r="G33" s="246"/>
      <c r="H33" s="246"/>
      <c r="I33" s="282">
        <v>17</v>
      </c>
      <c r="J33" s="304" t="s">
        <v>717</v>
      </c>
      <c r="K33" s="309" t="s">
        <v>726</v>
      </c>
      <c r="L33" s="309" t="s">
        <v>730</v>
      </c>
      <c r="M33" s="309">
        <v>8</v>
      </c>
      <c r="N33" s="307">
        <f t="shared" si="1"/>
        <v>288</v>
      </c>
      <c r="O33" s="246"/>
      <c r="P33" s="282">
        <v>1</v>
      </c>
      <c r="Q33" s="282" t="s">
        <v>671</v>
      </c>
      <c r="R33" s="284" t="s">
        <v>670</v>
      </c>
      <c r="S33" s="284">
        <v>21</v>
      </c>
      <c r="T33" s="284">
        <v>4</v>
      </c>
      <c r="U33" s="284">
        <f t="shared" ref="U33:U67" si="2">T33*36</f>
        <v>144</v>
      </c>
      <c r="V33" s="246"/>
      <c r="W33" s="246"/>
    </row>
    <row r="34" spans="1:23" ht="18" thickBot="1" x14ac:dyDescent="0.25">
      <c r="A34" s="316" t="s">
        <v>671</v>
      </c>
      <c r="B34" s="123" t="s">
        <v>1150</v>
      </c>
      <c r="C34" s="319">
        <f>T68</f>
        <v>112</v>
      </c>
      <c r="D34" s="318">
        <f>D30*C34</f>
        <v>67200</v>
      </c>
      <c r="E34" s="318">
        <f>E30*C34</f>
        <v>39200</v>
      </c>
      <c r="F34" s="318">
        <f>F30*C34</f>
        <v>23520</v>
      </c>
      <c r="G34" s="246"/>
      <c r="H34" s="246"/>
      <c r="I34" s="282">
        <v>18</v>
      </c>
      <c r="J34" s="304" t="s">
        <v>717</v>
      </c>
      <c r="K34" s="309" t="s">
        <v>726</v>
      </c>
      <c r="L34" s="309" t="s">
        <v>728</v>
      </c>
      <c r="M34" s="309">
        <v>4</v>
      </c>
      <c r="N34" s="307">
        <f t="shared" si="1"/>
        <v>144</v>
      </c>
      <c r="O34" s="247"/>
      <c r="P34" s="284">
        <v>2</v>
      </c>
      <c r="Q34" s="282" t="s">
        <v>671</v>
      </c>
      <c r="R34" s="284" t="s">
        <v>670</v>
      </c>
      <c r="S34" s="284">
        <v>23</v>
      </c>
      <c r="T34" s="284">
        <v>10</v>
      </c>
      <c r="U34" s="284">
        <f t="shared" si="2"/>
        <v>360</v>
      </c>
      <c r="V34" s="246"/>
      <c r="W34" s="246"/>
    </row>
    <row r="35" spans="1:23" ht="18" thickBot="1" x14ac:dyDescent="0.25">
      <c r="A35" s="316" t="s">
        <v>652</v>
      </c>
      <c r="B35" s="123" t="s">
        <v>1150</v>
      </c>
      <c r="C35" s="319">
        <f>T91</f>
        <v>65</v>
      </c>
      <c r="D35" s="318">
        <f>D30*C35</f>
        <v>39000</v>
      </c>
      <c r="E35" s="318">
        <f>E30*C35</f>
        <v>22750</v>
      </c>
      <c r="F35" s="318">
        <f>F30*C35</f>
        <v>13650</v>
      </c>
      <c r="G35" s="246"/>
      <c r="H35" s="246"/>
      <c r="I35" s="282">
        <v>19</v>
      </c>
      <c r="J35" s="304" t="s">
        <v>717</v>
      </c>
      <c r="K35" s="309" t="s">
        <v>726</v>
      </c>
      <c r="L35" s="309" t="s">
        <v>198</v>
      </c>
      <c r="M35" s="309">
        <v>1</v>
      </c>
      <c r="N35" s="307">
        <f t="shared" si="1"/>
        <v>36</v>
      </c>
      <c r="O35" s="247"/>
      <c r="P35" s="282">
        <v>3</v>
      </c>
      <c r="Q35" s="282" t="s">
        <v>671</v>
      </c>
      <c r="R35" s="284" t="s">
        <v>670</v>
      </c>
      <c r="S35" s="284">
        <v>25</v>
      </c>
      <c r="T35" s="284">
        <v>0</v>
      </c>
      <c r="U35" s="284">
        <f t="shared" si="2"/>
        <v>0</v>
      </c>
      <c r="V35" s="246"/>
      <c r="W35" s="246"/>
    </row>
    <row r="36" spans="1:23" ht="18" thickBot="1" x14ac:dyDescent="0.25">
      <c r="A36" s="316" t="s">
        <v>657</v>
      </c>
      <c r="B36" s="123" t="s">
        <v>1150</v>
      </c>
      <c r="C36" s="319">
        <f>M97</f>
        <v>46</v>
      </c>
      <c r="D36" s="318">
        <f>D30*C36</f>
        <v>27600</v>
      </c>
      <c r="E36" s="318">
        <f>E30*C36</f>
        <v>16100</v>
      </c>
      <c r="F36" s="318">
        <f>F30*C36</f>
        <v>9660</v>
      </c>
      <c r="G36" s="246"/>
      <c r="H36" s="246"/>
      <c r="I36" s="282">
        <v>20</v>
      </c>
      <c r="J36" s="304" t="s">
        <v>717</v>
      </c>
      <c r="K36" s="309" t="s">
        <v>726</v>
      </c>
      <c r="L36" s="309" t="s">
        <v>452</v>
      </c>
      <c r="M36" s="309">
        <v>4</v>
      </c>
      <c r="N36" s="307">
        <f t="shared" si="1"/>
        <v>144</v>
      </c>
      <c r="O36" s="247"/>
      <c r="P36" s="282">
        <v>4</v>
      </c>
      <c r="Q36" s="282" t="s">
        <v>671</v>
      </c>
      <c r="R36" s="284" t="s">
        <v>670</v>
      </c>
      <c r="S36" s="284">
        <v>27</v>
      </c>
      <c r="T36" s="284">
        <v>4</v>
      </c>
      <c r="U36" s="284">
        <f t="shared" si="2"/>
        <v>144</v>
      </c>
      <c r="V36" s="246"/>
      <c r="W36" s="246"/>
    </row>
    <row r="37" spans="1:23" ht="18.75" customHeight="1" thickBot="1" x14ac:dyDescent="0.25">
      <c r="A37" s="320" t="s">
        <v>6</v>
      </c>
      <c r="B37" s="320"/>
      <c r="C37" s="321">
        <f>SUM(C31:C36)</f>
        <v>506</v>
      </c>
      <c r="D37" s="322">
        <f>SUM(D31:D36)</f>
        <v>303600</v>
      </c>
      <c r="E37" s="322">
        <f>SUM(E31:E36)</f>
        <v>177100</v>
      </c>
      <c r="F37" s="322">
        <f>SUM(F31:F36)</f>
        <v>106260</v>
      </c>
      <c r="G37" s="246"/>
      <c r="H37" s="246"/>
      <c r="I37" s="282">
        <v>21</v>
      </c>
      <c r="J37" s="304" t="s">
        <v>717</v>
      </c>
      <c r="K37" s="309" t="s">
        <v>726</v>
      </c>
      <c r="L37" s="309" t="s">
        <v>72</v>
      </c>
      <c r="M37" s="309">
        <v>6</v>
      </c>
      <c r="N37" s="307">
        <f t="shared" si="1"/>
        <v>216</v>
      </c>
      <c r="O37" s="247"/>
      <c r="P37" s="282">
        <v>5</v>
      </c>
      <c r="Q37" s="282" t="s">
        <v>671</v>
      </c>
      <c r="R37" s="284" t="s">
        <v>670</v>
      </c>
      <c r="S37" s="284">
        <v>9</v>
      </c>
      <c r="T37" s="284">
        <v>6</v>
      </c>
      <c r="U37" s="284">
        <f t="shared" si="2"/>
        <v>216</v>
      </c>
      <c r="V37" s="246"/>
      <c r="W37" s="246"/>
    </row>
    <row r="38" spans="1:23" ht="16.5" customHeight="1" thickBot="1" x14ac:dyDescent="0.25">
      <c r="A38" s="314" t="s">
        <v>122</v>
      </c>
      <c r="B38" s="314"/>
      <c r="C38" s="314"/>
      <c r="D38" s="315">
        <v>1150</v>
      </c>
      <c r="E38" s="315">
        <v>640</v>
      </c>
      <c r="F38" s="315">
        <v>360</v>
      </c>
      <c r="G38" s="246"/>
      <c r="H38" s="246"/>
      <c r="I38" s="282"/>
      <c r="J38" s="307"/>
      <c r="K38" s="307"/>
      <c r="L38" s="307"/>
      <c r="M38" s="310">
        <f>SUM(M17:M37)</f>
        <v>94</v>
      </c>
      <c r="N38" s="310">
        <f>SUM(N17:N37)</f>
        <v>3384</v>
      </c>
      <c r="O38" s="247"/>
      <c r="P38" s="284">
        <v>6</v>
      </c>
      <c r="Q38" s="282" t="s">
        <v>671</v>
      </c>
      <c r="R38" s="284" t="s">
        <v>674</v>
      </c>
      <c r="S38" s="284">
        <v>20</v>
      </c>
      <c r="T38" s="284">
        <v>3</v>
      </c>
      <c r="U38" s="284">
        <f t="shared" si="2"/>
        <v>108</v>
      </c>
      <c r="V38" s="246"/>
      <c r="W38" s="246"/>
    </row>
    <row r="39" spans="1:23" ht="18.75" customHeight="1" thickBot="1" x14ac:dyDescent="0.25">
      <c r="A39" s="316" t="s">
        <v>1159</v>
      </c>
      <c r="B39" s="123" t="s">
        <v>1150</v>
      </c>
      <c r="C39" s="317">
        <f>M8</f>
        <v>29</v>
      </c>
      <c r="D39" s="318">
        <f>C39*D38</f>
        <v>33350</v>
      </c>
      <c r="E39" s="318">
        <f>C39*E38</f>
        <v>18560</v>
      </c>
      <c r="F39" s="318">
        <f>C39*F38</f>
        <v>10440</v>
      </c>
      <c r="G39" s="246"/>
      <c r="H39" s="246"/>
      <c r="I39" s="246"/>
      <c r="J39" s="246"/>
      <c r="K39" s="246"/>
      <c r="L39" s="246"/>
      <c r="M39" s="246"/>
      <c r="N39" s="246"/>
      <c r="O39" s="247"/>
      <c r="P39" s="282">
        <v>7</v>
      </c>
      <c r="Q39" s="282" t="s">
        <v>671</v>
      </c>
      <c r="R39" s="282" t="s">
        <v>694</v>
      </c>
      <c r="S39" s="282">
        <v>3</v>
      </c>
      <c r="T39" s="282">
        <v>5</v>
      </c>
      <c r="U39" s="284">
        <f t="shared" si="2"/>
        <v>180</v>
      </c>
      <c r="V39" s="246"/>
      <c r="W39" s="246"/>
    </row>
    <row r="40" spans="1:23" ht="18" thickBot="1" x14ac:dyDescent="0.25">
      <c r="A40" s="316" t="s">
        <v>1160</v>
      </c>
      <c r="B40" s="123" t="s">
        <v>1150</v>
      </c>
      <c r="C40" s="317">
        <f>M13</f>
        <v>8</v>
      </c>
      <c r="D40" s="318">
        <f>C40*D38</f>
        <v>9200</v>
      </c>
      <c r="E40" s="318">
        <f>C40*E38</f>
        <v>5120</v>
      </c>
      <c r="F40" s="318">
        <f>C40*F38</f>
        <v>2880</v>
      </c>
      <c r="G40" s="246"/>
      <c r="H40" s="246"/>
      <c r="I40" s="281" t="s">
        <v>42</v>
      </c>
      <c r="J40" s="281" t="s">
        <v>41</v>
      </c>
      <c r="K40" s="281" t="s">
        <v>40</v>
      </c>
      <c r="L40" s="281" t="s">
        <v>39</v>
      </c>
      <c r="M40" s="281" t="s">
        <v>23</v>
      </c>
      <c r="N40" s="281" t="s">
        <v>38</v>
      </c>
      <c r="O40" s="247"/>
      <c r="P40" s="282">
        <v>8</v>
      </c>
      <c r="Q40" s="282" t="s">
        <v>671</v>
      </c>
      <c r="R40" s="282" t="s">
        <v>694</v>
      </c>
      <c r="S40" s="282">
        <v>5</v>
      </c>
      <c r="T40" s="282">
        <v>3</v>
      </c>
      <c r="U40" s="284">
        <f t="shared" si="2"/>
        <v>108</v>
      </c>
      <c r="V40" s="246"/>
      <c r="W40" s="246"/>
    </row>
    <row r="41" spans="1:23" ht="18" thickBot="1" x14ac:dyDescent="0.25">
      <c r="A41" s="320" t="s">
        <v>6</v>
      </c>
      <c r="B41" s="320"/>
      <c r="C41" s="321">
        <f>SUM(C39:C40)</f>
        <v>37</v>
      </c>
      <c r="D41" s="322">
        <f>SUM(D39:D40)</f>
        <v>42550</v>
      </c>
      <c r="E41" s="322">
        <f>SUM(E39:E40)</f>
        <v>23680</v>
      </c>
      <c r="F41" s="322">
        <f>SUM(F39:F40)</f>
        <v>13320</v>
      </c>
      <c r="G41" s="246"/>
      <c r="H41" s="246"/>
      <c r="I41" s="282">
        <v>1</v>
      </c>
      <c r="J41" s="282" t="s">
        <v>678</v>
      </c>
      <c r="K41" s="311" t="s">
        <v>708</v>
      </c>
      <c r="L41" s="312" t="s">
        <v>718</v>
      </c>
      <c r="M41" s="311">
        <v>2</v>
      </c>
      <c r="N41" s="284">
        <f t="shared" ref="N41:N73" si="3">M41*36</f>
        <v>72</v>
      </c>
      <c r="O41" s="247"/>
      <c r="P41" s="282">
        <v>9</v>
      </c>
      <c r="Q41" s="282" t="s">
        <v>671</v>
      </c>
      <c r="R41" s="282" t="s">
        <v>694</v>
      </c>
      <c r="S41" s="282">
        <v>7</v>
      </c>
      <c r="T41" s="282">
        <v>4</v>
      </c>
      <c r="U41" s="284">
        <f t="shared" si="2"/>
        <v>144</v>
      </c>
      <c r="V41" s="246"/>
      <c r="W41" s="246"/>
    </row>
    <row r="42" spans="1:23" ht="17" thickBot="1" x14ac:dyDescent="0.25">
      <c r="A42" s="246"/>
      <c r="B42" s="246"/>
      <c r="C42" s="246"/>
      <c r="D42" s="246"/>
      <c r="E42" s="246"/>
      <c r="F42" s="246"/>
      <c r="G42" s="246"/>
      <c r="H42" s="246"/>
      <c r="I42" s="282">
        <v>2</v>
      </c>
      <c r="J42" s="282" t="s">
        <v>678</v>
      </c>
      <c r="K42" s="311" t="s">
        <v>708</v>
      </c>
      <c r="L42" s="312" t="s">
        <v>716</v>
      </c>
      <c r="M42" s="311">
        <v>2</v>
      </c>
      <c r="N42" s="284">
        <f t="shared" si="3"/>
        <v>72</v>
      </c>
      <c r="O42" s="247"/>
      <c r="P42" s="284">
        <v>10</v>
      </c>
      <c r="Q42" s="282" t="s">
        <v>671</v>
      </c>
      <c r="R42" s="282" t="s">
        <v>691</v>
      </c>
      <c r="S42" s="282">
        <v>11</v>
      </c>
      <c r="T42" s="282">
        <v>4</v>
      </c>
      <c r="U42" s="284">
        <f t="shared" si="2"/>
        <v>144</v>
      </c>
      <c r="V42" s="246"/>
      <c r="W42" s="246"/>
    </row>
    <row r="43" spans="1:23" ht="35" thickBot="1" x14ac:dyDescent="0.25">
      <c r="A43" s="119" t="s">
        <v>129</v>
      </c>
      <c r="B43" s="119" t="s">
        <v>1092</v>
      </c>
      <c r="C43" s="164" t="s">
        <v>1075</v>
      </c>
      <c r="D43" s="164" t="s">
        <v>1073</v>
      </c>
      <c r="E43" s="246"/>
      <c r="F43" s="246"/>
      <c r="G43" s="246"/>
      <c r="H43" s="246"/>
      <c r="I43" s="282">
        <v>3</v>
      </c>
      <c r="J43" s="282" t="s">
        <v>678</v>
      </c>
      <c r="K43" s="311" t="s">
        <v>708</v>
      </c>
      <c r="L43" s="312" t="s">
        <v>715</v>
      </c>
      <c r="M43" s="311">
        <v>2</v>
      </c>
      <c r="N43" s="284">
        <f t="shared" si="3"/>
        <v>72</v>
      </c>
      <c r="O43" s="247"/>
      <c r="P43" s="282">
        <v>11</v>
      </c>
      <c r="Q43" s="282" t="s">
        <v>671</v>
      </c>
      <c r="R43" s="282" t="s">
        <v>691</v>
      </c>
      <c r="S43" s="282">
        <v>13</v>
      </c>
      <c r="T43" s="282">
        <v>5</v>
      </c>
      <c r="U43" s="284">
        <f t="shared" si="2"/>
        <v>180</v>
      </c>
      <c r="V43" s="246"/>
      <c r="W43" s="246"/>
    </row>
    <row r="44" spans="1:23" ht="15.75" customHeight="1" thickBot="1" x14ac:dyDescent="0.25">
      <c r="A44" s="323" t="s">
        <v>1074</v>
      </c>
      <c r="B44" s="323"/>
      <c r="C44" s="323"/>
      <c r="D44" s="322">
        <v>1600</v>
      </c>
      <c r="E44" s="246"/>
      <c r="F44" s="246"/>
      <c r="G44" s="246"/>
      <c r="H44" s="246"/>
      <c r="I44" s="282">
        <v>4</v>
      </c>
      <c r="J44" s="282" t="s">
        <v>678</v>
      </c>
      <c r="K44" s="311" t="s">
        <v>708</v>
      </c>
      <c r="L44" s="312" t="s">
        <v>714</v>
      </c>
      <c r="M44" s="311">
        <v>2</v>
      </c>
      <c r="N44" s="284">
        <f t="shared" si="3"/>
        <v>72</v>
      </c>
      <c r="O44" s="247"/>
      <c r="P44" s="282">
        <v>12</v>
      </c>
      <c r="Q44" s="282" t="s">
        <v>671</v>
      </c>
      <c r="R44" s="282" t="s">
        <v>691</v>
      </c>
      <c r="S44" s="282">
        <v>9</v>
      </c>
      <c r="T44" s="282">
        <v>3</v>
      </c>
      <c r="U44" s="284">
        <f t="shared" si="2"/>
        <v>108</v>
      </c>
      <c r="V44" s="246"/>
      <c r="W44" s="246"/>
    </row>
    <row r="45" spans="1:23" ht="18" thickBot="1" x14ac:dyDescent="0.25">
      <c r="A45" s="260" t="s">
        <v>1095</v>
      </c>
      <c r="B45" s="316" t="s">
        <v>1093</v>
      </c>
      <c r="C45" s="324">
        <f>M2</f>
        <v>4</v>
      </c>
      <c r="D45" s="325">
        <f>D44*C45</f>
        <v>6400</v>
      </c>
      <c r="E45" s="246"/>
      <c r="F45" s="246"/>
      <c r="G45" s="246"/>
      <c r="H45" s="246"/>
      <c r="I45" s="282">
        <v>5</v>
      </c>
      <c r="J45" s="282" t="s">
        <v>678</v>
      </c>
      <c r="K45" s="311" t="s">
        <v>708</v>
      </c>
      <c r="L45" s="312" t="s">
        <v>713</v>
      </c>
      <c r="M45" s="311">
        <v>2</v>
      </c>
      <c r="N45" s="284">
        <f t="shared" si="3"/>
        <v>72</v>
      </c>
      <c r="O45" s="247"/>
      <c r="P45" s="282">
        <v>13</v>
      </c>
      <c r="Q45" s="282" t="s">
        <v>671</v>
      </c>
      <c r="R45" s="282" t="s">
        <v>676</v>
      </c>
      <c r="S45" s="282">
        <v>9</v>
      </c>
      <c r="T45" s="282">
        <v>0</v>
      </c>
      <c r="U45" s="284">
        <f t="shared" si="2"/>
        <v>0</v>
      </c>
      <c r="V45" s="246"/>
      <c r="W45" s="246"/>
    </row>
    <row r="46" spans="1:23" ht="33" customHeight="1" thickBot="1" x14ac:dyDescent="0.25">
      <c r="A46" s="320" t="s">
        <v>6</v>
      </c>
      <c r="B46" s="320"/>
      <c r="C46" s="321">
        <f>SUM(C45)</f>
        <v>4</v>
      </c>
      <c r="D46" s="322">
        <f>SUM(D45)</f>
        <v>6400</v>
      </c>
      <c r="E46" s="246"/>
      <c r="F46" s="246"/>
      <c r="G46" s="246"/>
      <c r="H46" s="246"/>
      <c r="I46" s="282">
        <v>6</v>
      </c>
      <c r="J46" s="282" t="s">
        <v>678</v>
      </c>
      <c r="K46" s="311" t="s">
        <v>708</v>
      </c>
      <c r="L46" s="312" t="s">
        <v>711</v>
      </c>
      <c r="M46" s="311">
        <v>2</v>
      </c>
      <c r="N46" s="284">
        <f t="shared" si="3"/>
        <v>72</v>
      </c>
      <c r="O46" s="247"/>
      <c r="P46" s="282">
        <v>14</v>
      </c>
      <c r="Q46" s="282" t="s">
        <v>671</v>
      </c>
      <c r="R46" s="282" t="s">
        <v>694</v>
      </c>
      <c r="S46" s="282">
        <v>19</v>
      </c>
      <c r="T46" s="282">
        <v>5</v>
      </c>
      <c r="U46" s="284">
        <f t="shared" si="2"/>
        <v>180</v>
      </c>
      <c r="V46" s="246"/>
      <c r="W46" s="246"/>
    </row>
    <row r="47" spans="1:23" ht="17" thickBot="1" x14ac:dyDescent="0.25">
      <c r="A47" s="246"/>
      <c r="B47" s="246"/>
      <c r="C47" s="246"/>
      <c r="D47" s="246"/>
      <c r="E47" s="246"/>
      <c r="F47" s="246"/>
      <c r="G47" s="246"/>
      <c r="H47" s="246"/>
      <c r="I47" s="282">
        <v>7</v>
      </c>
      <c r="J47" s="282" t="s">
        <v>678</v>
      </c>
      <c r="K47" s="311" t="s">
        <v>708</v>
      </c>
      <c r="L47" s="312" t="s">
        <v>710</v>
      </c>
      <c r="M47" s="311">
        <v>2</v>
      </c>
      <c r="N47" s="284">
        <f t="shared" si="3"/>
        <v>72</v>
      </c>
      <c r="O47" s="247"/>
      <c r="P47" s="282">
        <v>15</v>
      </c>
      <c r="Q47" s="282" t="s">
        <v>671</v>
      </c>
      <c r="R47" s="282" t="s">
        <v>675</v>
      </c>
      <c r="S47" s="282">
        <v>35</v>
      </c>
      <c r="T47" s="282">
        <v>2</v>
      </c>
      <c r="U47" s="284">
        <f t="shared" si="2"/>
        <v>72</v>
      </c>
      <c r="V47" s="246"/>
      <c r="W47" s="246"/>
    </row>
    <row r="48" spans="1:23" ht="18.75" customHeight="1" thickBot="1" x14ac:dyDescent="0.25">
      <c r="A48" s="172" t="s">
        <v>1139</v>
      </c>
      <c r="B48" s="173">
        <f>C46+C41+C37</f>
        <v>547</v>
      </c>
      <c r="C48" s="246"/>
      <c r="D48" s="246"/>
      <c r="E48" s="246"/>
      <c r="F48" s="246"/>
      <c r="G48" s="246"/>
      <c r="H48" s="246"/>
      <c r="I48" s="282">
        <v>8</v>
      </c>
      <c r="J48" s="282" t="s">
        <v>678</v>
      </c>
      <c r="K48" s="311" t="s">
        <v>708</v>
      </c>
      <c r="L48" s="312" t="s">
        <v>709</v>
      </c>
      <c r="M48" s="311">
        <v>2</v>
      </c>
      <c r="N48" s="284">
        <f t="shared" si="3"/>
        <v>72</v>
      </c>
      <c r="O48" s="247"/>
      <c r="P48" s="282">
        <v>16</v>
      </c>
      <c r="Q48" s="282" t="s">
        <v>671</v>
      </c>
      <c r="R48" s="282" t="s">
        <v>691</v>
      </c>
      <c r="S48" s="282">
        <v>20</v>
      </c>
      <c r="T48" s="282">
        <v>3</v>
      </c>
      <c r="U48" s="284">
        <f t="shared" si="2"/>
        <v>108</v>
      </c>
      <c r="V48" s="246"/>
      <c r="W48" s="246"/>
    </row>
    <row r="49" spans="1:23" ht="17" thickBot="1" x14ac:dyDescent="0.25">
      <c r="A49" s="246"/>
      <c r="B49" s="246"/>
      <c r="C49" s="246"/>
      <c r="D49" s="246"/>
      <c r="E49" s="246"/>
      <c r="F49" s="246"/>
      <c r="G49" s="246"/>
      <c r="H49" s="246"/>
      <c r="I49" s="282">
        <v>9</v>
      </c>
      <c r="J49" s="282" t="s">
        <v>678</v>
      </c>
      <c r="K49" s="311" t="s">
        <v>708</v>
      </c>
      <c r="L49" s="312" t="s">
        <v>707</v>
      </c>
      <c r="M49" s="311">
        <v>4</v>
      </c>
      <c r="N49" s="284">
        <f t="shared" si="3"/>
        <v>144</v>
      </c>
      <c r="O49" s="247"/>
      <c r="P49" s="282">
        <v>17</v>
      </c>
      <c r="Q49" s="282" t="s">
        <v>671</v>
      </c>
      <c r="R49" s="284" t="s">
        <v>685</v>
      </c>
      <c r="S49" s="284">
        <v>41</v>
      </c>
      <c r="T49" s="284">
        <v>3</v>
      </c>
      <c r="U49" s="284">
        <f t="shared" si="2"/>
        <v>108</v>
      </c>
      <c r="V49" s="246"/>
      <c r="W49" s="246"/>
    </row>
    <row r="50" spans="1:23" ht="17" thickBot="1" x14ac:dyDescent="0.25">
      <c r="A50" s="246"/>
      <c r="B50" s="246"/>
      <c r="C50" s="246"/>
      <c r="D50" s="246"/>
      <c r="E50" s="246"/>
      <c r="F50" s="246"/>
      <c r="G50" s="246"/>
      <c r="H50" s="246"/>
      <c r="I50" s="282">
        <v>10</v>
      </c>
      <c r="J50" s="282" t="s">
        <v>678</v>
      </c>
      <c r="K50" s="305" t="s">
        <v>358</v>
      </c>
      <c r="L50" s="308" t="s">
        <v>706</v>
      </c>
      <c r="M50" s="305">
        <v>1</v>
      </c>
      <c r="N50" s="284">
        <f t="shared" si="3"/>
        <v>36</v>
      </c>
      <c r="O50" s="247"/>
      <c r="P50" s="282">
        <v>18</v>
      </c>
      <c r="Q50" s="282" t="s">
        <v>671</v>
      </c>
      <c r="R50" s="284" t="s">
        <v>685</v>
      </c>
      <c r="S50" s="284">
        <v>43</v>
      </c>
      <c r="T50" s="284">
        <v>2</v>
      </c>
      <c r="U50" s="284">
        <f t="shared" si="2"/>
        <v>72</v>
      </c>
      <c r="V50" s="246"/>
      <c r="W50" s="246"/>
    </row>
    <row r="51" spans="1:23" ht="30" customHeight="1" thickBot="1" x14ac:dyDescent="0.25">
      <c r="A51" s="246"/>
      <c r="B51" s="246"/>
      <c r="C51" s="246"/>
      <c r="D51" s="246"/>
      <c r="E51" s="246"/>
      <c r="F51" s="246"/>
      <c r="G51" s="246"/>
      <c r="H51" s="246"/>
      <c r="I51" s="282">
        <v>11</v>
      </c>
      <c r="J51" s="282" t="s">
        <v>678</v>
      </c>
      <c r="K51" s="305" t="s">
        <v>358</v>
      </c>
      <c r="L51" s="308" t="s">
        <v>705</v>
      </c>
      <c r="M51" s="305">
        <v>1</v>
      </c>
      <c r="N51" s="284">
        <f t="shared" si="3"/>
        <v>36</v>
      </c>
      <c r="O51" s="247"/>
      <c r="P51" s="282">
        <v>19</v>
      </c>
      <c r="Q51" s="282" t="s">
        <v>671</v>
      </c>
      <c r="R51" s="284" t="s">
        <v>685</v>
      </c>
      <c r="S51" s="284">
        <v>45</v>
      </c>
      <c r="T51" s="284">
        <v>3</v>
      </c>
      <c r="U51" s="284">
        <f t="shared" si="2"/>
        <v>108</v>
      </c>
      <c r="V51" s="246"/>
      <c r="W51" s="246"/>
    </row>
    <row r="52" spans="1:23" ht="17.25" customHeight="1" thickBot="1" x14ac:dyDescent="0.25">
      <c r="A52" s="326" t="s">
        <v>1056</v>
      </c>
      <c r="B52" s="326"/>
      <c r="C52" s="327"/>
      <c r="D52" s="246"/>
      <c r="E52" s="246"/>
      <c r="F52" s="246"/>
      <c r="G52" s="246"/>
      <c r="H52" s="246"/>
      <c r="I52" s="282">
        <v>12</v>
      </c>
      <c r="J52" s="282" t="s">
        <v>678</v>
      </c>
      <c r="K52" s="305" t="s">
        <v>701</v>
      </c>
      <c r="L52" s="308" t="s">
        <v>704</v>
      </c>
      <c r="M52" s="305">
        <v>1</v>
      </c>
      <c r="N52" s="284">
        <f t="shared" si="3"/>
        <v>36</v>
      </c>
      <c r="O52" s="247"/>
      <c r="P52" s="282">
        <v>20</v>
      </c>
      <c r="Q52" s="282" t="s">
        <v>671</v>
      </c>
      <c r="R52" s="284" t="s">
        <v>685</v>
      </c>
      <c r="S52" s="284">
        <v>47</v>
      </c>
      <c r="T52" s="284">
        <v>2</v>
      </c>
      <c r="U52" s="284">
        <f t="shared" si="2"/>
        <v>72</v>
      </c>
      <c r="V52" s="246"/>
      <c r="W52" s="246"/>
    </row>
    <row r="53" spans="1:23" ht="17" thickBot="1" x14ac:dyDescent="0.25">
      <c r="A53" s="246"/>
      <c r="B53" s="246"/>
      <c r="C53" s="246"/>
      <c r="D53" s="246"/>
      <c r="E53" s="246"/>
      <c r="F53" s="246"/>
      <c r="G53" s="246"/>
      <c r="H53" s="246"/>
      <c r="I53" s="282">
        <v>13</v>
      </c>
      <c r="J53" s="282" t="s">
        <v>678</v>
      </c>
      <c r="K53" s="305" t="s">
        <v>701</v>
      </c>
      <c r="L53" s="308" t="s">
        <v>703</v>
      </c>
      <c r="M53" s="305">
        <v>1</v>
      </c>
      <c r="N53" s="284">
        <f t="shared" si="3"/>
        <v>36</v>
      </c>
      <c r="O53" s="247"/>
      <c r="P53" s="282">
        <v>21</v>
      </c>
      <c r="Q53" s="282" t="s">
        <v>671</v>
      </c>
      <c r="R53" s="284" t="s">
        <v>685</v>
      </c>
      <c r="S53" s="284">
        <v>59</v>
      </c>
      <c r="T53" s="284">
        <v>0</v>
      </c>
      <c r="U53" s="284">
        <f t="shared" si="2"/>
        <v>0</v>
      </c>
      <c r="V53" s="246"/>
      <c r="W53" s="246"/>
    </row>
    <row r="54" spans="1:23" ht="17" thickBot="1" x14ac:dyDescent="0.25">
      <c r="A54" s="246"/>
      <c r="B54" s="246"/>
      <c r="C54" s="246"/>
      <c r="D54" s="246"/>
      <c r="E54" s="246"/>
      <c r="F54" s="246"/>
      <c r="G54" s="246"/>
      <c r="H54" s="246"/>
      <c r="I54" s="282">
        <v>14</v>
      </c>
      <c r="J54" s="282" t="s">
        <v>678</v>
      </c>
      <c r="K54" s="305" t="s">
        <v>701</v>
      </c>
      <c r="L54" s="308" t="s">
        <v>702</v>
      </c>
      <c r="M54" s="305">
        <v>1</v>
      </c>
      <c r="N54" s="284">
        <f t="shared" si="3"/>
        <v>36</v>
      </c>
      <c r="O54" s="247"/>
      <c r="P54" s="282">
        <v>22</v>
      </c>
      <c r="Q54" s="282" t="s">
        <v>671</v>
      </c>
      <c r="R54" s="284" t="s">
        <v>684</v>
      </c>
      <c r="S54" s="284">
        <v>27</v>
      </c>
      <c r="T54" s="284">
        <v>10</v>
      </c>
      <c r="U54" s="284">
        <f t="shared" si="2"/>
        <v>360</v>
      </c>
      <c r="V54" s="246"/>
      <c r="W54" s="246"/>
    </row>
    <row r="55" spans="1:23" ht="15" customHeight="1" thickBot="1" x14ac:dyDescent="0.25">
      <c r="A55" s="246"/>
      <c r="B55" s="246"/>
      <c r="C55" s="246"/>
      <c r="D55" s="246"/>
      <c r="E55" s="246"/>
      <c r="F55" s="246"/>
      <c r="G55" s="246"/>
      <c r="H55" s="246"/>
      <c r="I55" s="282">
        <v>15</v>
      </c>
      <c r="J55" s="282" t="s">
        <v>678</v>
      </c>
      <c r="K55" s="305" t="s">
        <v>701</v>
      </c>
      <c r="L55" s="308" t="s">
        <v>700</v>
      </c>
      <c r="M55" s="305">
        <v>6</v>
      </c>
      <c r="N55" s="284">
        <f t="shared" si="3"/>
        <v>216</v>
      </c>
      <c r="O55" s="247"/>
      <c r="P55" s="282">
        <v>23</v>
      </c>
      <c r="Q55" s="282" t="s">
        <v>671</v>
      </c>
      <c r="R55" s="284" t="s">
        <v>681</v>
      </c>
      <c r="S55" s="284">
        <v>10</v>
      </c>
      <c r="T55" s="284">
        <v>1</v>
      </c>
      <c r="U55" s="284">
        <f t="shared" si="2"/>
        <v>36</v>
      </c>
      <c r="V55" s="246"/>
      <c r="W55" s="246"/>
    </row>
    <row r="56" spans="1:23" ht="15.75" customHeight="1" thickBot="1" x14ac:dyDescent="0.25">
      <c r="A56" s="246"/>
      <c r="B56" s="246"/>
      <c r="C56" s="246"/>
      <c r="D56" s="246"/>
      <c r="E56" s="246"/>
      <c r="F56" s="246"/>
      <c r="G56" s="246"/>
      <c r="H56" s="246"/>
      <c r="I56" s="282">
        <v>16</v>
      </c>
      <c r="J56" s="282" t="s">
        <v>678</v>
      </c>
      <c r="K56" s="305" t="s">
        <v>673</v>
      </c>
      <c r="L56" s="308" t="s">
        <v>699</v>
      </c>
      <c r="M56" s="305">
        <v>0</v>
      </c>
      <c r="N56" s="284">
        <f t="shared" si="3"/>
        <v>0</v>
      </c>
      <c r="O56" s="247"/>
      <c r="P56" s="282">
        <v>24</v>
      </c>
      <c r="Q56" s="282" t="s">
        <v>671</v>
      </c>
      <c r="R56" s="284" t="s">
        <v>658</v>
      </c>
      <c r="S56" s="284" t="s">
        <v>680</v>
      </c>
      <c r="T56" s="284">
        <v>3</v>
      </c>
      <c r="U56" s="284">
        <f t="shared" si="2"/>
        <v>108</v>
      </c>
      <c r="V56" s="246"/>
      <c r="W56" s="246"/>
    </row>
    <row r="57" spans="1:23" ht="17" thickBot="1" x14ac:dyDescent="0.25">
      <c r="A57" s="246"/>
      <c r="B57" s="246"/>
      <c r="C57" s="246"/>
      <c r="D57" s="246"/>
      <c r="E57" s="246"/>
      <c r="F57" s="246"/>
      <c r="G57" s="246"/>
      <c r="H57" s="246"/>
      <c r="I57" s="282">
        <v>17</v>
      </c>
      <c r="J57" s="282" t="s">
        <v>678</v>
      </c>
      <c r="K57" s="305" t="s">
        <v>673</v>
      </c>
      <c r="L57" s="308" t="s">
        <v>698</v>
      </c>
      <c r="M57" s="305">
        <v>2</v>
      </c>
      <c r="N57" s="284">
        <f t="shared" si="3"/>
        <v>72</v>
      </c>
      <c r="O57" s="247"/>
      <c r="P57" s="282">
        <v>25</v>
      </c>
      <c r="Q57" s="282" t="s">
        <v>671</v>
      </c>
      <c r="R57" s="284" t="s">
        <v>658</v>
      </c>
      <c r="S57" s="284">
        <v>198</v>
      </c>
      <c r="T57" s="284">
        <v>0</v>
      </c>
      <c r="U57" s="284">
        <f t="shared" si="2"/>
        <v>0</v>
      </c>
      <c r="V57" s="246"/>
      <c r="W57" s="246"/>
    </row>
    <row r="58" spans="1:23" ht="17" thickBot="1" x14ac:dyDescent="0.25">
      <c r="A58" s="246"/>
      <c r="B58" s="246"/>
      <c r="C58" s="246"/>
      <c r="D58" s="246"/>
      <c r="E58" s="246"/>
      <c r="F58" s="246"/>
      <c r="G58" s="246"/>
      <c r="H58" s="246"/>
      <c r="I58" s="282">
        <v>18</v>
      </c>
      <c r="J58" s="282" t="s">
        <v>678</v>
      </c>
      <c r="K58" s="305" t="s">
        <v>673</v>
      </c>
      <c r="L58" s="308" t="s">
        <v>697</v>
      </c>
      <c r="M58" s="305">
        <v>4</v>
      </c>
      <c r="N58" s="284">
        <f t="shared" si="3"/>
        <v>144</v>
      </c>
      <c r="O58" s="247"/>
      <c r="P58" s="282">
        <v>26</v>
      </c>
      <c r="Q58" s="282" t="s">
        <v>671</v>
      </c>
      <c r="R58" s="284" t="s">
        <v>658</v>
      </c>
      <c r="S58" s="284">
        <v>204</v>
      </c>
      <c r="T58" s="284">
        <v>5</v>
      </c>
      <c r="U58" s="284">
        <f t="shared" si="2"/>
        <v>180</v>
      </c>
      <c r="V58" s="246"/>
      <c r="W58" s="246"/>
    </row>
    <row r="59" spans="1:23" ht="17" thickBot="1" x14ac:dyDescent="0.25">
      <c r="A59" s="246"/>
      <c r="B59" s="246"/>
      <c r="C59" s="246"/>
      <c r="D59" s="246"/>
      <c r="E59" s="246"/>
      <c r="F59" s="246"/>
      <c r="G59" s="246"/>
      <c r="H59" s="246"/>
      <c r="I59" s="282">
        <v>19</v>
      </c>
      <c r="J59" s="282" t="s">
        <v>678</v>
      </c>
      <c r="K59" s="305" t="s">
        <v>673</v>
      </c>
      <c r="L59" s="308" t="s">
        <v>695</v>
      </c>
      <c r="M59" s="305">
        <v>8</v>
      </c>
      <c r="N59" s="284">
        <f t="shared" si="3"/>
        <v>288</v>
      </c>
      <c r="O59" s="247"/>
      <c r="P59" s="282">
        <v>27</v>
      </c>
      <c r="Q59" s="282" t="s">
        <v>671</v>
      </c>
      <c r="R59" s="284" t="s">
        <v>677</v>
      </c>
      <c r="S59" s="284">
        <v>18</v>
      </c>
      <c r="T59" s="284">
        <v>0</v>
      </c>
      <c r="U59" s="284">
        <f t="shared" si="2"/>
        <v>0</v>
      </c>
      <c r="V59" s="246"/>
      <c r="W59" s="246"/>
    </row>
    <row r="60" spans="1:23" ht="29.25" customHeight="1" thickBot="1" x14ac:dyDescent="0.25">
      <c r="A60" s="246"/>
      <c r="B60" s="246"/>
      <c r="C60" s="246"/>
      <c r="D60" s="246"/>
      <c r="E60" s="246"/>
      <c r="F60" s="246"/>
      <c r="G60" s="246"/>
      <c r="H60" s="246"/>
      <c r="I60" s="282">
        <v>20</v>
      </c>
      <c r="J60" s="282" t="s">
        <v>678</v>
      </c>
      <c r="K60" s="305" t="s">
        <v>673</v>
      </c>
      <c r="L60" s="308" t="s">
        <v>693</v>
      </c>
      <c r="M60" s="305">
        <v>1</v>
      </c>
      <c r="N60" s="284">
        <f t="shared" si="3"/>
        <v>36</v>
      </c>
      <c r="O60" s="247"/>
      <c r="P60" s="282">
        <v>28</v>
      </c>
      <c r="Q60" s="282" t="s">
        <v>671</v>
      </c>
      <c r="R60" s="284" t="s">
        <v>677</v>
      </c>
      <c r="S60" s="284">
        <v>21</v>
      </c>
      <c r="T60" s="284">
        <v>1</v>
      </c>
      <c r="U60" s="284">
        <f t="shared" si="2"/>
        <v>36</v>
      </c>
      <c r="V60" s="246"/>
      <c r="W60" s="246"/>
    </row>
    <row r="61" spans="1:23" ht="18.75" customHeight="1" thickBot="1" x14ac:dyDescent="0.25">
      <c r="A61" s="246"/>
      <c r="B61" s="246"/>
      <c r="C61" s="246"/>
      <c r="D61" s="246"/>
      <c r="E61" s="246"/>
      <c r="F61" s="246"/>
      <c r="G61" s="246"/>
      <c r="H61" s="246"/>
      <c r="I61" s="282">
        <v>21</v>
      </c>
      <c r="J61" s="282" t="s">
        <v>678</v>
      </c>
      <c r="K61" s="305" t="s">
        <v>673</v>
      </c>
      <c r="L61" s="308" t="s">
        <v>692</v>
      </c>
      <c r="M61" s="305">
        <v>2</v>
      </c>
      <c r="N61" s="284">
        <f t="shared" si="3"/>
        <v>72</v>
      </c>
      <c r="O61" s="247"/>
      <c r="P61" s="282">
        <v>29</v>
      </c>
      <c r="Q61" s="282" t="s">
        <v>671</v>
      </c>
      <c r="R61" s="284" t="s">
        <v>670</v>
      </c>
      <c r="S61" s="284">
        <v>10</v>
      </c>
      <c r="T61" s="284">
        <v>2</v>
      </c>
      <c r="U61" s="284">
        <f t="shared" si="2"/>
        <v>72</v>
      </c>
      <c r="V61" s="246"/>
      <c r="W61" s="246"/>
    </row>
    <row r="62" spans="1:23" ht="15.75" customHeight="1" thickBot="1" x14ac:dyDescent="0.25">
      <c r="A62" s="246"/>
      <c r="B62" s="246"/>
      <c r="C62" s="246"/>
      <c r="D62" s="246"/>
      <c r="E62" s="246"/>
      <c r="F62" s="246"/>
      <c r="G62" s="246"/>
      <c r="H62" s="246"/>
      <c r="I62" s="282">
        <v>22</v>
      </c>
      <c r="J62" s="282" t="s">
        <v>678</v>
      </c>
      <c r="K62" s="305" t="s">
        <v>673</v>
      </c>
      <c r="L62" s="308" t="s">
        <v>690</v>
      </c>
      <c r="M62" s="305">
        <v>5</v>
      </c>
      <c r="N62" s="284">
        <f t="shared" si="3"/>
        <v>180</v>
      </c>
      <c r="O62" s="247"/>
      <c r="P62" s="282">
        <v>30</v>
      </c>
      <c r="Q62" s="282" t="s">
        <v>671</v>
      </c>
      <c r="R62" s="282" t="s">
        <v>676</v>
      </c>
      <c r="S62" s="284">
        <v>28</v>
      </c>
      <c r="T62" s="284">
        <v>0</v>
      </c>
      <c r="U62" s="284">
        <f t="shared" si="2"/>
        <v>0</v>
      </c>
      <c r="V62" s="246"/>
      <c r="W62" s="246"/>
    </row>
    <row r="63" spans="1:23" ht="30.75" customHeight="1" thickBot="1" x14ac:dyDescent="0.25">
      <c r="A63" s="246"/>
      <c r="B63" s="246"/>
      <c r="C63" s="246"/>
      <c r="D63" s="246"/>
      <c r="E63" s="246"/>
      <c r="F63" s="246"/>
      <c r="G63" s="246"/>
      <c r="H63" s="246"/>
      <c r="I63" s="282">
        <v>23</v>
      </c>
      <c r="J63" s="282" t="s">
        <v>678</v>
      </c>
      <c r="K63" s="311" t="s">
        <v>670</v>
      </c>
      <c r="L63" s="312" t="s">
        <v>689</v>
      </c>
      <c r="M63" s="311">
        <v>4</v>
      </c>
      <c r="N63" s="284">
        <f t="shared" si="3"/>
        <v>144</v>
      </c>
      <c r="O63" s="247"/>
      <c r="P63" s="282">
        <v>31</v>
      </c>
      <c r="Q63" s="282" t="s">
        <v>671</v>
      </c>
      <c r="R63" s="282" t="s">
        <v>674</v>
      </c>
      <c r="S63" s="284">
        <v>4</v>
      </c>
      <c r="T63" s="284">
        <v>1</v>
      </c>
      <c r="U63" s="284">
        <f t="shared" si="2"/>
        <v>36</v>
      </c>
      <c r="V63" s="246"/>
      <c r="W63" s="246"/>
    </row>
    <row r="64" spans="1:23" ht="17" thickBot="1" x14ac:dyDescent="0.25">
      <c r="A64" s="246"/>
      <c r="B64" s="246"/>
      <c r="C64" s="246"/>
      <c r="D64" s="246"/>
      <c r="E64" s="247"/>
      <c r="F64" s="246"/>
      <c r="G64" s="246"/>
      <c r="H64" s="246"/>
      <c r="I64" s="282">
        <v>24</v>
      </c>
      <c r="J64" s="282" t="s">
        <v>678</v>
      </c>
      <c r="K64" s="311" t="s">
        <v>687</v>
      </c>
      <c r="L64" s="312" t="s">
        <v>688</v>
      </c>
      <c r="M64" s="311">
        <v>2</v>
      </c>
      <c r="N64" s="284">
        <f t="shared" si="3"/>
        <v>72</v>
      </c>
      <c r="O64" s="247"/>
      <c r="P64" s="282">
        <v>32</v>
      </c>
      <c r="Q64" s="282" t="s">
        <v>671</v>
      </c>
      <c r="R64" s="282" t="s">
        <v>674</v>
      </c>
      <c r="S64" s="284">
        <v>8</v>
      </c>
      <c r="T64" s="284">
        <v>2</v>
      </c>
      <c r="U64" s="284">
        <f t="shared" si="2"/>
        <v>72</v>
      </c>
      <c r="V64" s="246"/>
      <c r="W64" s="246"/>
    </row>
    <row r="65" spans="1:23" ht="17" thickBot="1" x14ac:dyDescent="0.25">
      <c r="A65" s="246"/>
      <c r="B65" s="246"/>
      <c r="C65" s="246"/>
      <c r="D65" s="246"/>
      <c r="E65" s="247"/>
      <c r="F65" s="246"/>
      <c r="G65" s="246"/>
      <c r="H65" s="246"/>
      <c r="I65" s="282">
        <v>25</v>
      </c>
      <c r="J65" s="282" t="s">
        <v>678</v>
      </c>
      <c r="K65" s="311" t="s">
        <v>687</v>
      </c>
      <c r="L65" s="312" t="s">
        <v>686</v>
      </c>
      <c r="M65" s="311">
        <v>4</v>
      </c>
      <c r="N65" s="284">
        <f t="shared" si="3"/>
        <v>144</v>
      </c>
      <c r="O65" s="247"/>
      <c r="P65" s="282">
        <v>33</v>
      </c>
      <c r="Q65" s="282" t="s">
        <v>671</v>
      </c>
      <c r="R65" s="282" t="s">
        <v>674</v>
      </c>
      <c r="S65" s="284">
        <v>10</v>
      </c>
      <c r="T65" s="284">
        <v>10</v>
      </c>
      <c r="U65" s="284">
        <f t="shared" si="2"/>
        <v>360</v>
      </c>
      <c r="V65" s="246"/>
      <c r="W65" s="246"/>
    </row>
    <row r="66" spans="1:23" ht="17" thickBot="1" x14ac:dyDescent="0.25">
      <c r="A66" s="246"/>
      <c r="B66" s="246"/>
      <c r="C66" s="246"/>
      <c r="D66" s="246"/>
      <c r="E66" s="247"/>
      <c r="F66" s="246"/>
      <c r="G66" s="246"/>
      <c r="H66" s="246"/>
      <c r="I66" s="282">
        <v>26</v>
      </c>
      <c r="J66" s="282" t="s">
        <v>678</v>
      </c>
      <c r="K66" s="311" t="s">
        <v>683</v>
      </c>
      <c r="L66" s="312" t="s">
        <v>407</v>
      </c>
      <c r="M66" s="311">
        <v>0</v>
      </c>
      <c r="N66" s="284">
        <f t="shared" si="3"/>
        <v>0</v>
      </c>
      <c r="O66" s="247"/>
      <c r="P66" s="282">
        <v>34</v>
      </c>
      <c r="Q66" s="282" t="s">
        <v>671</v>
      </c>
      <c r="R66" s="284" t="s">
        <v>670</v>
      </c>
      <c r="S66" s="284">
        <v>15</v>
      </c>
      <c r="T66" s="284">
        <v>0</v>
      </c>
      <c r="U66" s="284">
        <f t="shared" si="2"/>
        <v>0</v>
      </c>
      <c r="V66" s="246"/>
      <c r="W66" s="246"/>
    </row>
    <row r="67" spans="1:23" ht="17" thickBot="1" x14ac:dyDescent="0.25">
      <c r="A67" s="246"/>
      <c r="B67" s="246"/>
      <c r="C67" s="246"/>
      <c r="D67" s="246"/>
      <c r="E67" s="247"/>
      <c r="F67" s="246"/>
      <c r="G67" s="246"/>
      <c r="H67" s="246"/>
      <c r="I67" s="282">
        <v>27</v>
      </c>
      <c r="J67" s="282" t="s">
        <v>678</v>
      </c>
      <c r="K67" s="311" t="s">
        <v>683</v>
      </c>
      <c r="L67" s="312" t="s">
        <v>682</v>
      </c>
      <c r="M67" s="311">
        <v>4</v>
      </c>
      <c r="N67" s="284">
        <f t="shared" si="3"/>
        <v>144</v>
      </c>
      <c r="O67" s="247"/>
      <c r="P67" s="282">
        <v>35</v>
      </c>
      <c r="Q67" s="282" t="s">
        <v>671</v>
      </c>
      <c r="R67" s="284" t="s">
        <v>670</v>
      </c>
      <c r="S67" s="284">
        <v>16</v>
      </c>
      <c r="T67" s="284">
        <v>6</v>
      </c>
      <c r="U67" s="284">
        <f t="shared" si="2"/>
        <v>216</v>
      </c>
      <c r="V67" s="246"/>
      <c r="W67" s="246"/>
    </row>
    <row r="68" spans="1:23" ht="17" thickBot="1" x14ac:dyDescent="0.25">
      <c r="A68" s="246"/>
      <c r="B68" s="246"/>
      <c r="C68" s="246"/>
      <c r="D68" s="246"/>
      <c r="E68" s="246"/>
      <c r="F68" s="246"/>
      <c r="G68" s="246"/>
      <c r="H68" s="246"/>
      <c r="I68" s="282">
        <v>28</v>
      </c>
      <c r="J68" s="282" t="s">
        <v>678</v>
      </c>
      <c r="K68" s="284" t="s">
        <v>666</v>
      </c>
      <c r="L68" s="284">
        <v>22</v>
      </c>
      <c r="M68" s="284">
        <v>0</v>
      </c>
      <c r="N68" s="284">
        <f t="shared" si="3"/>
        <v>0</v>
      </c>
      <c r="O68" s="247"/>
      <c r="P68" s="282"/>
      <c r="Q68" s="307"/>
      <c r="R68" s="307"/>
      <c r="S68" s="307"/>
      <c r="T68" s="310">
        <f>SUM(T33:T67)</f>
        <v>112</v>
      </c>
      <c r="U68" s="310">
        <f>SUM(U33:U67)</f>
        <v>4032</v>
      </c>
      <c r="V68" s="246"/>
      <c r="W68" s="246"/>
    </row>
    <row r="69" spans="1:23" ht="17" thickBot="1" x14ac:dyDescent="0.25">
      <c r="A69" s="246"/>
      <c r="B69" s="246"/>
      <c r="C69" s="246"/>
      <c r="D69" s="246"/>
      <c r="E69" s="246"/>
      <c r="F69" s="246"/>
      <c r="G69" s="246"/>
      <c r="H69" s="246"/>
      <c r="I69" s="282">
        <v>29</v>
      </c>
      <c r="J69" s="282" t="s">
        <v>678</v>
      </c>
      <c r="K69" s="284" t="s">
        <v>662</v>
      </c>
      <c r="L69" s="284">
        <v>10</v>
      </c>
      <c r="M69" s="284">
        <v>2</v>
      </c>
      <c r="N69" s="284">
        <f t="shared" si="3"/>
        <v>72</v>
      </c>
      <c r="O69" s="247"/>
      <c r="P69" s="247"/>
      <c r="Q69" s="247"/>
      <c r="R69" s="247"/>
      <c r="S69" s="247"/>
      <c r="T69" s="247"/>
      <c r="U69" s="247"/>
      <c r="V69" s="246"/>
      <c r="W69" s="246"/>
    </row>
    <row r="70" spans="1:23" ht="17" thickBot="1" x14ac:dyDescent="0.25">
      <c r="A70" s="246"/>
      <c r="B70" s="246"/>
      <c r="C70" s="246"/>
      <c r="D70" s="246"/>
      <c r="E70" s="246"/>
      <c r="F70" s="246"/>
      <c r="G70" s="246"/>
      <c r="H70" s="246"/>
      <c r="I70" s="282">
        <v>30</v>
      </c>
      <c r="J70" s="282" t="s">
        <v>678</v>
      </c>
      <c r="K70" s="284" t="s">
        <v>662</v>
      </c>
      <c r="L70" s="284">
        <v>22</v>
      </c>
      <c r="M70" s="284">
        <v>3</v>
      </c>
      <c r="N70" s="284">
        <f t="shared" si="3"/>
        <v>108</v>
      </c>
      <c r="O70" s="247"/>
      <c r="P70" s="281" t="s">
        <v>42</v>
      </c>
      <c r="Q70" s="281" t="s">
        <v>41</v>
      </c>
      <c r="R70" s="281" t="s">
        <v>40</v>
      </c>
      <c r="S70" s="281" t="s">
        <v>39</v>
      </c>
      <c r="T70" s="281" t="s">
        <v>23</v>
      </c>
      <c r="U70" s="281" t="s">
        <v>38</v>
      </c>
      <c r="V70" s="246"/>
      <c r="W70" s="246"/>
    </row>
    <row r="71" spans="1:23" ht="17" thickBot="1" x14ac:dyDescent="0.25">
      <c r="A71" s="246"/>
      <c r="B71" s="246"/>
      <c r="C71" s="246"/>
      <c r="D71" s="246"/>
      <c r="E71" s="246"/>
      <c r="F71" s="246"/>
      <c r="G71" s="246"/>
      <c r="H71" s="246"/>
      <c r="I71" s="282">
        <v>31</v>
      </c>
      <c r="J71" s="282" t="s">
        <v>678</v>
      </c>
      <c r="K71" s="284" t="s">
        <v>658</v>
      </c>
      <c r="L71" s="284" t="s">
        <v>679</v>
      </c>
      <c r="M71" s="284">
        <v>4</v>
      </c>
      <c r="N71" s="284">
        <f t="shared" si="3"/>
        <v>144</v>
      </c>
      <c r="O71" s="247"/>
      <c r="P71" s="282">
        <v>1</v>
      </c>
      <c r="Q71" s="282" t="s">
        <v>652</v>
      </c>
      <c r="R71" s="284" t="s">
        <v>666</v>
      </c>
      <c r="S71" s="284">
        <v>38</v>
      </c>
      <c r="T71" s="284">
        <v>4</v>
      </c>
      <c r="U71" s="284">
        <f t="shared" ref="U71:U90" si="4">T71*36</f>
        <v>144</v>
      </c>
      <c r="V71" s="246"/>
      <c r="W71" s="246"/>
    </row>
    <row r="72" spans="1:23" ht="17" thickBot="1" x14ac:dyDescent="0.25">
      <c r="A72" s="246"/>
      <c r="B72" s="246"/>
      <c r="C72" s="246"/>
      <c r="D72" s="246"/>
      <c r="E72" s="246"/>
      <c r="F72" s="246"/>
      <c r="G72" s="246"/>
      <c r="H72" s="246"/>
      <c r="I72" s="282">
        <v>32</v>
      </c>
      <c r="J72" s="282" t="s">
        <v>678</v>
      </c>
      <c r="K72" s="284" t="s">
        <v>658</v>
      </c>
      <c r="L72" s="284">
        <v>147</v>
      </c>
      <c r="M72" s="284">
        <v>4</v>
      </c>
      <c r="N72" s="284">
        <f t="shared" si="3"/>
        <v>144</v>
      </c>
      <c r="O72" s="247"/>
      <c r="P72" s="282">
        <v>2</v>
      </c>
      <c r="Q72" s="282" t="s">
        <v>652</v>
      </c>
      <c r="R72" s="284" t="s">
        <v>666</v>
      </c>
      <c r="S72" s="284">
        <v>43</v>
      </c>
      <c r="T72" s="284">
        <v>4</v>
      </c>
      <c r="U72" s="284">
        <f t="shared" si="4"/>
        <v>144</v>
      </c>
      <c r="V72" s="247"/>
      <c r="W72" s="246"/>
    </row>
    <row r="73" spans="1:23" ht="17" thickBot="1" x14ac:dyDescent="0.25">
      <c r="A73" s="246"/>
      <c r="B73" s="246"/>
      <c r="C73" s="246"/>
      <c r="D73" s="246"/>
      <c r="E73" s="246"/>
      <c r="F73" s="246"/>
      <c r="G73" s="246"/>
      <c r="H73" s="246"/>
      <c r="I73" s="282">
        <v>33</v>
      </c>
      <c r="J73" s="282" t="s">
        <v>678</v>
      </c>
      <c r="K73" s="284" t="s">
        <v>658</v>
      </c>
      <c r="L73" s="284">
        <v>153</v>
      </c>
      <c r="M73" s="284">
        <v>6</v>
      </c>
      <c r="N73" s="284">
        <f t="shared" si="3"/>
        <v>216</v>
      </c>
      <c r="O73" s="247"/>
      <c r="P73" s="282">
        <v>3</v>
      </c>
      <c r="Q73" s="282" t="s">
        <v>652</v>
      </c>
      <c r="R73" s="284" t="s">
        <v>666</v>
      </c>
      <c r="S73" s="284">
        <v>53</v>
      </c>
      <c r="T73" s="284">
        <v>2</v>
      </c>
      <c r="U73" s="284">
        <f t="shared" si="4"/>
        <v>72</v>
      </c>
      <c r="V73" s="246"/>
      <c r="W73" s="246"/>
    </row>
    <row r="74" spans="1:23" ht="17" thickBot="1" x14ac:dyDescent="0.25">
      <c r="A74" s="246"/>
      <c r="B74" s="246"/>
      <c r="C74" s="246"/>
      <c r="D74" s="246"/>
      <c r="E74" s="246"/>
      <c r="F74" s="246"/>
      <c r="G74" s="246"/>
      <c r="H74" s="246"/>
      <c r="I74" s="282"/>
      <c r="J74" s="307"/>
      <c r="K74" s="307"/>
      <c r="L74" s="307"/>
      <c r="M74" s="310">
        <f>SUM(M41:M73)</f>
        <v>86</v>
      </c>
      <c r="N74" s="310">
        <f>SUM(N41:N73)</f>
        <v>3096</v>
      </c>
      <c r="O74" s="247"/>
      <c r="P74" s="282">
        <v>4</v>
      </c>
      <c r="Q74" s="282" t="s">
        <v>652</v>
      </c>
      <c r="R74" s="284" t="s">
        <v>666</v>
      </c>
      <c r="S74" s="284">
        <v>55</v>
      </c>
      <c r="T74" s="284">
        <v>1</v>
      </c>
      <c r="U74" s="284">
        <f t="shared" si="4"/>
        <v>36</v>
      </c>
      <c r="V74" s="246"/>
      <c r="W74" s="246"/>
    </row>
    <row r="75" spans="1:23" ht="17" thickBot="1" x14ac:dyDescent="0.25">
      <c r="A75" s="246"/>
      <c r="B75" s="246"/>
      <c r="C75" s="246"/>
      <c r="D75" s="246"/>
      <c r="E75" s="246"/>
      <c r="F75" s="246"/>
      <c r="G75" s="246"/>
      <c r="H75" s="246"/>
      <c r="I75" s="247"/>
      <c r="J75" s="247"/>
      <c r="K75" s="247"/>
      <c r="L75" s="247"/>
      <c r="M75" s="247"/>
      <c r="N75" s="247"/>
      <c r="O75" s="247"/>
      <c r="P75" s="282">
        <v>5</v>
      </c>
      <c r="Q75" s="282" t="s">
        <v>652</v>
      </c>
      <c r="R75" s="284" t="s">
        <v>662</v>
      </c>
      <c r="S75" s="284">
        <v>36</v>
      </c>
      <c r="T75" s="284">
        <v>7</v>
      </c>
      <c r="U75" s="284">
        <f t="shared" si="4"/>
        <v>252</v>
      </c>
      <c r="V75" s="246"/>
      <c r="W75" s="246"/>
    </row>
    <row r="76" spans="1:23" ht="17" thickBot="1" x14ac:dyDescent="0.25">
      <c r="A76" s="246"/>
      <c r="B76" s="246"/>
      <c r="C76" s="246"/>
      <c r="D76" s="246"/>
      <c r="E76" s="246"/>
      <c r="F76" s="246"/>
      <c r="G76" s="246"/>
      <c r="H76" s="246"/>
      <c r="I76" s="281" t="s">
        <v>42</v>
      </c>
      <c r="J76" s="281" t="s">
        <v>41</v>
      </c>
      <c r="K76" s="281" t="s">
        <v>40</v>
      </c>
      <c r="L76" s="281" t="s">
        <v>39</v>
      </c>
      <c r="M76" s="281" t="s">
        <v>23</v>
      </c>
      <c r="N76" s="281" t="s">
        <v>38</v>
      </c>
      <c r="O76" s="247"/>
      <c r="P76" s="282">
        <v>6</v>
      </c>
      <c r="Q76" s="282" t="s">
        <v>652</v>
      </c>
      <c r="R76" s="284" t="s">
        <v>662</v>
      </c>
      <c r="S76" s="284">
        <v>38</v>
      </c>
      <c r="T76" s="284">
        <v>4</v>
      </c>
      <c r="U76" s="284">
        <f t="shared" si="4"/>
        <v>144</v>
      </c>
      <c r="V76" s="246"/>
      <c r="W76" s="246"/>
    </row>
    <row r="77" spans="1:23" ht="17" thickBot="1" x14ac:dyDescent="0.25">
      <c r="A77" s="246"/>
      <c r="B77" s="246"/>
      <c r="C77" s="246"/>
      <c r="D77" s="246"/>
      <c r="E77" s="246"/>
      <c r="F77" s="246"/>
      <c r="G77" s="246"/>
      <c r="H77" s="246"/>
      <c r="I77" s="282">
        <v>1</v>
      </c>
      <c r="J77" s="282" t="s">
        <v>657</v>
      </c>
      <c r="K77" s="282" t="s">
        <v>659</v>
      </c>
      <c r="L77" s="282">
        <v>4</v>
      </c>
      <c r="M77" s="282">
        <v>1</v>
      </c>
      <c r="N77" s="284">
        <f t="shared" ref="N77:N96" si="5">M77*36</f>
        <v>36</v>
      </c>
      <c r="O77" s="247"/>
      <c r="P77" s="282">
        <v>7</v>
      </c>
      <c r="Q77" s="282" t="s">
        <v>652</v>
      </c>
      <c r="R77" s="284" t="s">
        <v>662</v>
      </c>
      <c r="S77" s="284">
        <v>42</v>
      </c>
      <c r="T77" s="284">
        <v>3</v>
      </c>
      <c r="U77" s="284">
        <f t="shared" si="4"/>
        <v>108</v>
      </c>
      <c r="V77" s="246"/>
      <c r="W77" s="246"/>
    </row>
    <row r="78" spans="1:23" ht="17" thickBot="1" x14ac:dyDescent="0.25">
      <c r="A78" s="246"/>
      <c r="B78" s="246"/>
      <c r="C78" s="246"/>
      <c r="D78" s="246"/>
      <c r="E78" s="246"/>
      <c r="F78" s="246"/>
      <c r="G78" s="246"/>
      <c r="H78" s="246"/>
      <c r="I78" s="282">
        <v>2</v>
      </c>
      <c r="J78" s="282" t="s">
        <v>657</v>
      </c>
      <c r="K78" s="282" t="s">
        <v>673</v>
      </c>
      <c r="L78" s="282">
        <v>62</v>
      </c>
      <c r="M78" s="282">
        <v>2</v>
      </c>
      <c r="N78" s="284">
        <f t="shared" si="5"/>
        <v>72</v>
      </c>
      <c r="O78" s="247"/>
      <c r="P78" s="282">
        <v>8</v>
      </c>
      <c r="Q78" s="282" t="s">
        <v>652</v>
      </c>
      <c r="R78" s="284" t="s">
        <v>662</v>
      </c>
      <c r="S78" s="284">
        <v>48</v>
      </c>
      <c r="T78" s="284">
        <v>2</v>
      </c>
      <c r="U78" s="284">
        <f t="shared" si="4"/>
        <v>72</v>
      </c>
      <c r="V78" s="246"/>
      <c r="W78" s="246"/>
    </row>
    <row r="79" spans="1:23" ht="17" thickBot="1" x14ac:dyDescent="0.25">
      <c r="A79" s="246"/>
      <c r="B79" s="246"/>
      <c r="C79" s="246"/>
      <c r="D79" s="246"/>
      <c r="E79" s="246"/>
      <c r="F79" s="246"/>
      <c r="G79" s="246"/>
      <c r="H79" s="246"/>
      <c r="I79" s="282">
        <v>3</v>
      </c>
      <c r="J79" s="282" t="s">
        <v>657</v>
      </c>
      <c r="K79" s="282" t="s">
        <v>673</v>
      </c>
      <c r="L79" s="282">
        <v>64</v>
      </c>
      <c r="M79" s="282">
        <v>2</v>
      </c>
      <c r="N79" s="284">
        <f t="shared" si="5"/>
        <v>72</v>
      </c>
      <c r="O79" s="247"/>
      <c r="P79" s="282">
        <v>9</v>
      </c>
      <c r="Q79" s="282" t="s">
        <v>652</v>
      </c>
      <c r="R79" s="284" t="s">
        <v>661</v>
      </c>
      <c r="S79" s="284">
        <v>5</v>
      </c>
      <c r="T79" s="284">
        <v>1</v>
      </c>
      <c r="U79" s="284">
        <f t="shared" si="4"/>
        <v>36</v>
      </c>
      <c r="V79" s="246"/>
      <c r="W79" s="246"/>
    </row>
    <row r="80" spans="1:23" ht="17" thickBot="1" x14ac:dyDescent="0.25">
      <c r="A80" s="246"/>
      <c r="B80" s="246"/>
      <c r="C80" s="246"/>
      <c r="D80" s="246"/>
      <c r="E80" s="246"/>
      <c r="F80" s="246"/>
      <c r="G80" s="246"/>
      <c r="H80" s="246"/>
      <c r="I80" s="282">
        <v>4</v>
      </c>
      <c r="J80" s="282" t="s">
        <v>657</v>
      </c>
      <c r="K80" s="282" t="s">
        <v>673</v>
      </c>
      <c r="L80" s="282">
        <v>86</v>
      </c>
      <c r="M80" s="282">
        <v>8</v>
      </c>
      <c r="N80" s="284">
        <f t="shared" si="5"/>
        <v>288</v>
      </c>
      <c r="O80" s="247"/>
      <c r="P80" s="282">
        <v>10</v>
      </c>
      <c r="Q80" s="282" t="s">
        <v>652</v>
      </c>
      <c r="R80" s="284" t="s">
        <v>658</v>
      </c>
      <c r="S80" s="284">
        <v>182</v>
      </c>
      <c r="T80" s="284">
        <v>2</v>
      </c>
      <c r="U80" s="284">
        <f t="shared" si="4"/>
        <v>72</v>
      </c>
      <c r="V80" s="246"/>
      <c r="W80" s="246"/>
    </row>
    <row r="81" spans="1:23" ht="17.25" customHeight="1" thickBot="1" x14ac:dyDescent="0.25">
      <c r="A81" s="246"/>
      <c r="B81" s="246"/>
      <c r="C81" s="246"/>
      <c r="D81" s="246"/>
      <c r="E81" s="246"/>
      <c r="F81" s="246"/>
      <c r="G81" s="246"/>
      <c r="H81" s="246"/>
      <c r="I81" s="282">
        <v>5</v>
      </c>
      <c r="J81" s="282" t="s">
        <v>657</v>
      </c>
      <c r="K81" s="282" t="s">
        <v>672</v>
      </c>
      <c r="L81" s="282">
        <v>96</v>
      </c>
      <c r="M81" s="282">
        <v>3</v>
      </c>
      <c r="N81" s="284">
        <f t="shared" si="5"/>
        <v>108</v>
      </c>
      <c r="O81" s="247"/>
      <c r="P81" s="282">
        <v>11</v>
      </c>
      <c r="Q81" s="282" t="s">
        <v>652</v>
      </c>
      <c r="R81" s="284" t="s">
        <v>658</v>
      </c>
      <c r="S81" s="284">
        <v>184</v>
      </c>
      <c r="T81" s="284">
        <v>6</v>
      </c>
      <c r="U81" s="284">
        <f t="shared" si="4"/>
        <v>216</v>
      </c>
      <c r="V81" s="246"/>
      <c r="W81" s="246"/>
    </row>
    <row r="82" spans="1:23" ht="17" thickBot="1" x14ac:dyDescent="0.25">
      <c r="A82" s="246"/>
      <c r="B82" s="246"/>
      <c r="C82" s="246"/>
      <c r="D82" s="246"/>
      <c r="E82" s="246"/>
      <c r="F82" s="246"/>
      <c r="G82" s="246"/>
      <c r="H82" s="246"/>
      <c r="I82" s="282">
        <v>6</v>
      </c>
      <c r="J82" s="282" t="s">
        <v>657</v>
      </c>
      <c r="K82" s="282" t="s">
        <v>660</v>
      </c>
      <c r="L82" s="282">
        <v>1</v>
      </c>
      <c r="M82" s="282">
        <v>2</v>
      </c>
      <c r="N82" s="284">
        <f t="shared" si="5"/>
        <v>72</v>
      </c>
      <c r="O82" s="247"/>
      <c r="P82" s="282">
        <v>12</v>
      </c>
      <c r="Q82" s="282" t="s">
        <v>652</v>
      </c>
      <c r="R82" s="284" t="s">
        <v>658</v>
      </c>
      <c r="S82" s="284">
        <v>186</v>
      </c>
      <c r="T82" s="284">
        <v>0</v>
      </c>
      <c r="U82" s="284">
        <f t="shared" si="4"/>
        <v>0</v>
      </c>
      <c r="V82" s="246"/>
      <c r="W82" s="246"/>
    </row>
    <row r="83" spans="1:23" ht="17" thickBot="1" x14ac:dyDescent="0.25">
      <c r="A83" s="246"/>
      <c r="B83" s="246"/>
      <c r="C83" s="246"/>
      <c r="D83" s="246"/>
      <c r="E83" s="246"/>
      <c r="F83" s="246"/>
      <c r="G83" s="246"/>
      <c r="H83" s="246"/>
      <c r="I83" s="282">
        <v>7</v>
      </c>
      <c r="J83" s="282" t="s">
        <v>657</v>
      </c>
      <c r="K83" s="282" t="s">
        <v>660</v>
      </c>
      <c r="L83" s="282" t="s">
        <v>669</v>
      </c>
      <c r="M83" s="282">
        <v>2</v>
      </c>
      <c r="N83" s="284">
        <f t="shared" si="5"/>
        <v>72</v>
      </c>
      <c r="O83" s="247"/>
      <c r="P83" s="282">
        <v>13</v>
      </c>
      <c r="Q83" s="282" t="s">
        <v>652</v>
      </c>
      <c r="R83" s="284" t="s">
        <v>655</v>
      </c>
      <c r="S83" s="284">
        <v>11</v>
      </c>
      <c r="T83" s="284">
        <v>3</v>
      </c>
      <c r="U83" s="284">
        <f t="shared" si="4"/>
        <v>108</v>
      </c>
      <c r="V83" s="246"/>
      <c r="W83" s="246"/>
    </row>
    <row r="84" spans="1:23" ht="17" thickBot="1" x14ac:dyDescent="0.25">
      <c r="A84" s="246"/>
      <c r="B84" s="246"/>
      <c r="C84" s="246"/>
      <c r="D84" s="246"/>
      <c r="E84" s="246"/>
      <c r="F84" s="246"/>
      <c r="G84" s="246"/>
      <c r="H84" s="246"/>
      <c r="I84" s="282">
        <v>8</v>
      </c>
      <c r="J84" s="282" t="s">
        <v>657</v>
      </c>
      <c r="K84" s="282" t="s">
        <v>660</v>
      </c>
      <c r="L84" s="283" t="s">
        <v>668</v>
      </c>
      <c r="M84" s="282">
        <v>4</v>
      </c>
      <c r="N84" s="284">
        <f t="shared" si="5"/>
        <v>144</v>
      </c>
      <c r="O84" s="247"/>
      <c r="P84" s="282">
        <v>14</v>
      </c>
      <c r="Q84" s="282" t="s">
        <v>652</v>
      </c>
      <c r="R84" s="284" t="s">
        <v>654</v>
      </c>
      <c r="S84" s="284">
        <v>13</v>
      </c>
      <c r="T84" s="284">
        <v>5</v>
      </c>
      <c r="U84" s="284">
        <f t="shared" si="4"/>
        <v>180</v>
      </c>
      <c r="V84" s="246"/>
      <c r="W84" s="246"/>
    </row>
    <row r="85" spans="1:23" ht="17" thickBot="1" x14ac:dyDescent="0.25">
      <c r="A85" s="246"/>
      <c r="B85" s="246"/>
      <c r="C85" s="246"/>
      <c r="D85" s="246"/>
      <c r="E85" s="246"/>
      <c r="F85" s="246"/>
      <c r="G85" s="246"/>
      <c r="H85" s="246"/>
      <c r="I85" s="282">
        <v>9</v>
      </c>
      <c r="J85" s="282" t="s">
        <v>657</v>
      </c>
      <c r="K85" s="284" t="s">
        <v>658</v>
      </c>
      <c r="L85" s="284">
        <v>106</v>
      </c>
      <c r="M85" s="284">
        <v>5</v>
      </c>
      <c r="N85" s="284">
        <f t="shared" si="5"/>
        <v>180</v>
      </c>
      <c r="O85" s="247"/>
      <c r="P85" s="282">
        <v>15</v>
      </c>
      <c r="Q85" s="282" t="s">
        <v>652</v>
      </c>
      <c r="R85" s="284" t="s">
        <v>654</v>
      </c>
      <c r="S85" s="284">
        <v>19</v>
      </c>
      <c r="T85" s="284">
        <v>3</v>
      </c>
      <c r="U85" s="284">
        <f t="shared" si="4"/>
        <v>108</v>
      </c>
      <c r="V85" s="246"/>
      <c r="W85" s="246"/>
    </row>
    <row r="86" spans="1:23" ht="17" thickBot="1" x14ac:dyDescent="0.25">
      <c r="A86" s="246"/>
      <c r="B86" s="246"/>
      <c r="C86" s="246"/>
      <c r="D86" s="246"/>
      <c r="E86" s="246"/>
      <c r="F86" s="246"/>
      <c r="G86" s="246"/>
      <c r="H86" s="246"/>
      <c r="I86" s="282">
        <v>10</v>
      </c>
      <c r="J86" s="282" t="s">
        <v>657</v>
      </c>
      <c r="K86" s="284" t="s">
        <v>658</v>
      </c>
      <c r="L86" s="284">
        <v>128</v>
      </c>
      <c r="M86" s="284">
        <v>1</v>
      </c>
      <c r="N86" s="284">
        <f t="shared" si="5"/>
        <v>36</v>
      </c>
      <c r="O86" s="247"/>
      <c r="P86" s="282">
        <v>16</v>
      </c>
      <c r="Q86" s="282" t="s">
        <v>652</v>
      </c>
      <c r="R86" s="284" t="s">
        <v>654</v>
      </c>
      <c r="S86" s="284">
        <v>27</v>
      </c>
      <c r="T86" s="284">
        <v>2</v>
      </c>
      <c r="U86" s="284">
        <f t="shared" si="4"/>
        <v>72</v>
      </c>
      <c r="V86" s="246"/>
      <c r="W86" s="246"/>
    </row>
    <row r="87" spans="1:23" ht="17" thickBot="1" x14ac:dyDescent="0.25">
      <c r="A87" s="246"/>
      <c r="B87" s="246"/>
      <c r="C87" s="246"/>
      <c r="D87" s="246"/>
      <c r="E87" s="246"/>
      <c r="F87" s="246"/>
      <c r="G87" s="246"/>
      <c r="H87" s="246"/>
      <c r="I87" s="282">
        <v>11</v>
      </c>
      <c r="J87" s="282" t="s">
        <v>657</v>
      </c>
      <c r="K87" s="284" t="s">
        <v>658</v>
      </c>
      <c r="L87" s="284" t="s">
        <v>667</v>
      </c>
      <c r="M87" s="284">
        <v>3</v>
      </c>
      <c r="N87" s="284">
        <f t="shared" si="5"/>
        <v>108</v>
      </c>
      <c r="O87" s="247"/>
      <c r="P87" s="282">
        <v>17</v>
      </c>
      <c r="Q87" s="282" t="s">
        <v>652</v>
      </c>
      <c r="R87" s="284" t="s">
        <v>654</v>
      </c>
      <c r="S87" s="284">
        <v>7</v>
      </c>
      <c r="T87" s="284">
        <v>4</v>
      </c>
      <c r="U87" s="284">
        <f t="shared" si="4"/>
        <v>144</v>
      </c>
      <c r="V87" s="246"/>
      <c r="W87" s="246"/>
    </row>
    <row r="88" spans="1:23" ht="17" thickBot="1" x14ac:dyDescent="0.25">
      <c r="A88" s="246"/>
      <c r="B88" s="246"/>
      <c r="C88" s="246"/>
      <c r="D88" s="246"/>
      <c r="E88" s="246"/>
      <c r="F88" s="246"/>
      <c r="G88" s="246"/>
      <c r="H88" s="246"/>
      <c r="I88" s="282">
        <v>12</v>
      </c>
      <c r="J88" s="282" t="s">
        <v>657</v>
      </c>
      <c r="K88" s="284" t="s">
        <v>658</v>
      </c>
      <c r="L88" s="284">
        <v>138</v>
      </c>
      <c r="M88" s="284">
        <v>4</v>
      </c>
      <c r="N88" s="284">
        <f t="shared" si="5"/>
        <v>144</v>
      </c>
      <c r="O88" s="247"/>
      <c r="P88" s="282">
        <v>18</v>
      </c>
      <c r="Q88" s="282" t="s">
        <v>652</v>
      </c>
      <c r="R88" s="284" t="s">
        <v>653</v>
      </c>
      <c r="S88" s="284">
        <v>1</v>
      </c>
      <c r="T88" s="284">
        <v>3</v>
      </c>
      <c r="U88" s="284">
        <f t="shared" si="4"/>
        <v>108</v>
      </c>
      <c r="V88" s="246"/>
      <c r="W88" s="246"/>
    </row>
    <row r="89" spans="1:23" ht="17" thickBot="1" x14ac:dyDescent="0.25">
      <c r="A89" s="246"/>
      <c r="B89" s="246"/>
      <c r="C89" s="246"/>
      <c r="D89" s="246"/>
      <c r="E89" s="246"/>
      <c r="F89" s="246"/>
      <c r="G89" s="246"/>
      <c r="H89" s="246"/>
      <c r="I89" s="282">
        <v>13</v>
      </c>
      <c r="J89" s="282" t="s">
        <v>657</v>
      </c>
      <c r="K89" s="284" t="s">
        <v>665</v>
      </c>
      <c r="L89" s="284" t="s">
        <v>664</v>
      </c>
      <c r="M89" s="284">
        <v>1</v>
      </c>
      <c r="N89" s="284">
        <f t="shared" si="5"/>
        <v>36</v>
      </c>
      <c r="O89" s="247"/>
      <c r="P89" s="282">
        <v>19</v>
      </c>
      <c r="Q89" s="282" t="s">
        <v>652</v>
      </c>
      <c r="R89" s="284" t="s">
        <v>653</v>
      </c>
      <c r="S89" s="284">
        <v>10</v>
      </c>
      <c r="T89" s="284">
        <v>5</v>
      </c>
      <c r="U89" s="284">
        <f t="shared" si="4"/>
        <v>180</v>
      </c>
      <c r="V89" s="246"/>
      <c r="W89" s="246"/>
    </row>
    <row r="90" spans="1:23" ht="17" thickBot="1" x14ac:dyDescent="0.25">
      <c r="A90" s="246"/>
      <c r="B90" s="246"/>
      <c r="C90" s="246"/>
      <c r="D90" s="246"/>
      <c r="E90" s="246"/>
      <c r="F90" s="246"/>
      <c r="G90" s="246"/>
      <c r="H90" s="246"/>
      <c r="I90" s="282">
        <v>14</v>
      </c>
      <c r="J90" s="282" t="s">
        <v>657</v>
      </c>
      <c r="K90" s="284" t="s">
        <v>663</v>
      </c>
      <c r="L90" s="284">
        <v>5</v>
      </c>
      <c r="M90" s="284">
        <v>1</v>
      </c>
      <c r="N90" s="284">
        <f t="shared" si="5"/>
        <v>36</v>
      </c>
      <c r="O90" s="247"/>
      <c r="P90" s="282">
        <v>20</v>
      </c>
      <c r="Q90" s="282" t="s">
        <v>652</v>
      </c>
      <c r="R90" s="284" t="s">
        <v>651</v>
      </c>
      <c r="S90" s="284">
        <v>3</v>
      </c>
      <c r="T90" s="284">
        <v>4</v>
      </c>
      <c r="U90" s="284">
        <f t="shared" si="4"/>
        <v>144</v>
      </c>
      <c r="V90" s="246"/>
      <c r="W90" s="246"/>
    </row>
    <row r="91" spans="1:23" ht="17" thickBot="1" x14ac:dyDescent="0.25">
      <c r="A91" s="246"/>
      <c r="B91" s="246"/>
      <c r="C91" s="246"/>
      <c r="D91" s="246"/>
      <c r="E91" s="246"/>
      <c r="F91" s="246"/>
      <c r="G91" s="246"/>
      <c r="H91" s="246"/>
      <c r="I91" s="282">
        <v>15</v>
      </c>
      <c r="J91" s="282" t="s">
        <v>657</v>
      </c>
      <c r="K91" s="284" t="s">
        <v>660</v>
      </c>
      <c r="L91" s="284">
        <v>7</v>
      </c>
      <c r="M91" s="284">
        <v>1</v>
      </c>
      <c r="N91" s="284">
        <f t="shared" si="5"/>
        <v>36</v>
      </c>
      <c r="O91" s="247"/>
      <c r="P91" s="282"/>
      <c r="Q91" s="307"/>
      <c r="R91" s="307"/>
      <c r="S91" s="307"/>
      <c r="T91" s="310">
        <f>SUM(T71:T90)</f>
        <v>65</v>
      </c>
      <c r="U91" s="310">
        <f>SUM(U71:U90)</f>
        <v>2340</v>
      </c>
      <c r="V91" s="246"/>
      <c r="W91" s="246"/>
    </row>
    <row r="92" spans="1:23" ht="17" thickBot="1" x14ac:dyDescent="0.25">
      <c r="A92" s="246"/>
      <c r="B92" s="246"/>
      <c r="C92" s="246"/>
      <c r="D92" s="246"/>
      <c r="E92" s="246"/>
      <c r="F92" s="246"/>
      <c r="G92" s="246"/>
      <c r="H92" s="246"/>
      <c r="I92" s="282">
        <v>16</v>
      </c>
      <c r="J92" s="282" t="s">
        <v>657</v>
      </c>
      <c r="K92" s="284" t="s">
        <v>660</v>
      </c>
      <c r="L92" s="284">
        <v>21</v>
      </c>
      <c r="M92" s="284">
        <v>1</v>
      </c>
      <c r="N92" s="284">
        <f t="shared" si="5"/>
        <v>36</v>
      </c>
      <c r="O92" s="247"/>
      <c r="P92" s="247"/>
      <c r="Q92" s="270"/>
      <c r="R92" s="270"/>
      <c r="S92" s="270"/>
      <c r="T92" s="270"/>
      <c r="U92" s="270"/>
      <c r="V92" s="246"/>
      <c r="W92" s="246"/>
    </row>
    <row r="93" spans="1:23" ht="17" thickBot="1" x14ac:dyDescent="0.25">
      <c r="A93" s="246"/>
      <c r="B93" s="246"/>
      <c r="C93" s="246"/>
      <c r="D93" s="246"/>
      <c r="E93" s="246"/>
      <c r="F93" s="246"/>
      <c r="G93" s="246"/>
      <c r="H93" s="246"/>
      <c r="I93" s="282">
        <v>17</v>
      </c>
      <c r="J93" s="282" t="s">
        <v>657</v>
      </c>
      <c r="K93" s="284" t="s">
        <v>660</v>
      </c>
      <c r="L93" s="284">
        <v>23</v>
      </c>
      <c r="M93" s="284">
        <v>1</v>
      </c>
      <c r="N93" s="284">
        <f t="shared" si="5"/>
        <v>36</v>
      </c>
      <c r="O93" s="247"/>
      <c r="P93" s="247"/>
      <c r="Q93" s="270"/>
      <c r="R93" s="291"/>
      <c r="S93" s="291"/>
      <c r="T93" s="291"/>
      <c r="U93" s="270"/>
      <c r="V93" s="246"/>
      <c r="W93" s="246"/>
    </row>
    <row r="94" spans="1:23" ht="17" thickBot="1" x14ac:dyDescent="0.25">
      <c r="A94" s="246"/>
      <c r="B94" s="246"/>
      <c r="C94" s="246"/>
      <c r="D94" s="246"/>
      <c r="E94" s="246"/>
      <c r="F94" s="246"/>
      <c r="G94" s="246"/>
      <c r="H94" s="246"/>
      <c r="I94" s="282">
        <v>18</v>
      </c>
      <c r="J94" s="282" t="s">
        <v>657</v>
      </c>
      <c r="K94" s="284" t="s">
        <v>659</v>
      </c>
      <c r="L94" s="284">
        <v>3</v>
      </c>
      <c r="M94" s="284">
        <v>2</v>
      </c>
      <c r="N94" s="284">
        <f t="shared" si="5"/>
        <v>72</v>
      </c>
      <c r="O94" s="247"/>
      <c r="P94" s="247"/>
      <c r="Q94" s="270"/>
      <c r="R94" s="291"/>
      <c r="S94" s="291"/>
      <c r="T94" s="291"/>
      <c r="U94" s="270"/>
      <c r="V94" s="246"/>
      <c r="W94" s="246"/>
    </row>
    <row r="95" spans="1:23" ht="17" thickBot="1" x14ac:dyDescent="0.25">
      <c r="A95" s="246"/>
      <c r="B95" s="246"/>
      <c r="C95" s="246"/>
      <c r="D95" s="246"/>
      <c r="E95" s="246"/>
      <c r="F95" s="246"/>
      <c r="G95" s="246"/>
      <c r="H95" s="246"/>
      <c r="I95" s="282">
        <v>19</v>
      </c>
      <c r="J95" s="282" t="s">
        <v>657</v>
      </c>
      <c r="K95" s="284" t="s">
        <v>656</v>
      </c>
      <c r="L95" s="284">
        <v>14</v>
      </c>
      <c r="M95" s="284">
        <v>1</v>
      </c>
      <c r="N95" s="284">
        <f t="shared" si="5"/>
        <v>36</v>
      </c>
      <c r="O95" s="247"/>
      <c r="P95" s="247"/>
      <c r="Q95" s="270"/>
      <c r="R95" s="270"/>
      <c r="S95" s="291"/>
      <c r="T95" s="291"/>
      <c r="U95" s="270"/>
      <c r="V95" s="246"/>
      <c r="W95" s="246"/>
    </row>
    <row r="96" spans="1:23" ht="17" thickBot="1" x14ac:dyDescent="0.25">
      <c r="A96" s="246"/>
      <c r="B96" s="246"/>
      <c r="C96" s="246"/>
      <c r="D96" s="246"/>
      <c r="E96" s="246"/>
      <c r="F96" s="246"/>
      <c r="G96" s="246"/>
      <c r="H96" s="246"/>
      <c r="I96" s="282">
        <v>20</v>
      </c>
      <c r="J96" s="282" t="s">
        <v>657</v>
      </c>
      <c r="K96" s="284" t="s">
        <v>673</v>
      </c>
      <c r="L96" s="284">
        <v>74</v>
      </c>
      <c r="M96" s="284">
        <v>1</v>
      </c>
      <c r="N96" s="284">
        <f t="shared" si="5"/>
        <v>36</v>
      </c>
      <c r="O96" s="247"/>
      <c r="P96" s="247"/>
      <c r="Q96" s="270"/>
      <c r="R96" s="270"/>
      <c r="S96" s="291"/>
      <c r="T96" s="291"/>
      <c r="U96" s="270"/>
      <c r="V96" s="246"/>
      <c r="W96" s="246"/>
    </row>
    <row r="97" spans="1:23" ht="16" thickBot="1" x14ac:dyDescent="0.25">
      <c r="A97" s="246"/>
      <c r="B97" s="246"/>
      <c r="C97" s="246"/>
      <c r="D97" s="246"/>
      <c r="E97" s="246"/>
      <c r="F97" s="246"/>
      <c r="G97" s="246"/>
      <c r="H97" s="246"/>
      <c r="I97" s="282"/>
      <c r="J97" s="307"/>
      <c r="K97" s="307"/>
      <c r="L97" s="307"/>
      <c r="M97" s="310">
        <f>SUM(M77:M96)</f>
        <v>46</v>
      </c>
      <c r="N97" s="310">
        <f>SUM(N77:N96)</f>
        <v>1656</v>
      </c>
      <c r="O97" s="247"/>
      <c r="P97" s="247"/>
      <c r="Q97" s="270"/>
      <c r="R97" s="270"/>
      <c r="S97" s="291"/>
      <c r="T97" s="291"/>
      <c r="U97" s="270"/>
      <c r="V97" s="246"/>
      <c r="W97" s="246"/>
    </row>
    <row r="98" spans="1:23" ht="15" x14ac:dyDescent="0.2">
      <c r="A98" s="246"/>
      <c r="B98" s="246"/>
      <c r="C98" s="246"/>
      <c r="D98" s="246"/>
      <c r="E98" s="246"/>
      <c r="F98" s="246"/>
      <c r="G98" s="246"/>
      <c r="H98" s="246"/>
      <c r="I98" s="247"/>
      <c r="J98" s="247"/>
      <c r="K98" s="247"/>
      <c r="L98" s="247"/>
      <c r="M98" s="247"/>
      <c r="N98" s="247"/>
      <c r="O98" s="247"/>
      <c r="P98" s="247"/>
      <c r="Q98" s="292"/>
      <c r="R98" s="292"/>
      <c r="S98" s="292"/>
      <c r="T98" s="293"/>
      <c r="U98" s="292"/>
      <c r="V98" s="246"/>
      <c r="W98" s="246"/>
    </row>
    <row r="99" spans="1:23" ht="15" x14ac:dyDescent="0.2">
      <c r="A99" s="246"/>
      <c r="B99" s="246"/>
      <c r="C99" s="246"/>
      <c r="D99" s="246"/>
      <c r="E99" s="246"/>
      <c r="F99" s="246"/>
      <c r="G99" s="246"/>
      <c r="H99" s="246"/>
      <c r="I99" s="247"/>
      <c r="J99" s="247"/>
      <c r="K99" s="247"/>
      <c r="L99" s="247"/>
      <c r="M99" s="247"/>
      <c r="N99" s="247"/>
      <c r="O99" s="247"/>
      <c r="P99" s="247"/>
      <c r="Q99" s="270"/>
      <c r="R99" s="294"/>
      <c r="S99" s="295"/>
      <c r="T99" s="295"/>
      <c r="U99" s="247"/>
      <c r="V99" s="246"/>
      <c r="W99" s="246"/>
    </row>
    <row r="100" spans="1:23" ht="15" x14ac:dyDescent="0.2">
      <c r="A100" s="246"/>
      <c r="B100" s="246"/>
      <c r="C100" s="246"/>
      <c r="D100" s="246"/>
      <c r="E100" s="246"/>
      <c r="F100" s="246"/>
      <c r="G100" s="246"/>
      <c r="H100" s="246"/>
      <c r="I100" s="247"/>
      <c r="J100" s="247"/>
      <c r="K100" s="247"/>
      <c r="L100" s="247"/>
      <c r="M100" s="247"/>
      <c r="N100" s="247"/>
      <c r="O100" s="247"/>
      <c r="P100" s="247"/>
      <c r="Q100" s="270"/>
      <c r="R100" s="294"/>
      <c r="S100" s="295"/>
      <c r="T100" s="295"/>
      <c r="U100" s="247"/>
      <c r="V100" s="246"/>
      <c r="W100" s="246"/>
    </row>
    <row r="101" spans="1:23" ht="15" x14ac:dyDescent="0.2">
      <c r="A101" s="246"/>
      <c r="B101" s="246"/>
      <c r="C101" s="246"/>
      <c r="D101" s="246"/>
      <c r="E101" s="246"/>
      <c r="F101" s="246"/>
      <c r="G101" s="246"/>
      <c r="H101" s="246"/>
      <c r="I101" s="247"/>
      <c r="J101" s="247"/>
      <c r="K101" s="247"/>
      <c r="L101" s="247"/>
      <c r="M101" s="247"/>
      <c r="N101" s="247"/>
      <c r="O101" s="247"/>
      <c r="P101" s="247"/>
      <c r="Q101" s="270"/>
      <c r="R101" s="294"/>
      <c r="S101" s="295"/>
      <c r="T101" s="295"/>
      <c r="U101" s="247"/>
      <c r="V101" s="246"/>
      <c r="W101" s="246"/>
    </row>
    <row r="102" spans="1:23" ht="15" x14ac:dyDescent="0.2">
      <c r="A102" s="246"/>
      <c r="B102" s="246"/>
      <c r="C102" s="246"/>
      <c r="D102" s="246"/>
      <c r="E102" s="246"/>
      <c r="F102" s="246"/>
      <c r="G102" s="246"/>
      <c r="H102" s="246"/>
      <c r="I102" s="247"/>
      <c r="J102" s="247"/>
      <c r="K102" s="247"/>
      <c r="L102" s="247"/>
      <c r="M102" s="247"/>
      <c r="N102" s="247"/>
      <c r="O102" s="247"/>
      <c r="P102" s="247"/>
      <c r="Q102" s="270"/>
      <c r="R102" s="294"/>
      <c r="S102" s="295"/>
      <c r="T102" s="295"/>
      <c r="U102" s="247"/>
      <c r="V102" s="246"/>
      <c r="W102" s="246"/>
    </row>
    <row r="103" spans="1:23" ht="15" x14ac:dyDescent="0.2">
      <c r="A103" s="246"/>
      <c r="B103" s="246"/>
      <c r="C103" s="246"/>
      <c r="D103" s="246"/>
      <c r="E103" s="246"/>
      <c r="F103" s="246"/>
      <c r="G103" s="246"/>
      <c r="H103" s="246"/>
      <c r="I103" s="247"/>
      <c r="J103" s="247"/>
      <c r="K103" s="247"/>
      <c r="L103" s="247"/>
      <c r="M103" s="247"/>
      <c r="N103" s="247"/>
      <c r="O103" s="247"/>
      <c r="P103" s="247"/>
      <c r="Q103" s="270"/>
      <c r="R103" s="294"/>
      <c r="S103" s="295"/>
      <c r="T103" s="295"/>
      <c r="U103" s="247"/>
      <c r="V103" s="246"/>
      <c r="W103" s="246"/>
    </row>
    <row r="104" spans="1:23" ht="15" x14ac:dyDescent="0.2">
      <c r="A104" s="246"/>
      <c r="B104" s="246"/>
      <c r="C104" s="246"/>
      <c r="D104" s="246"/>
      <c r="E104" s="246"/>
      <c r="F104" s="246"/>
      <c r="G104" s="246"/>
      <c r="H104" s="246"/>
      <c r="I104" s="247"/>
      <c r="J104" s="247"/>
      <c r="K104" s="247"/>
      <c r="L104" s="247"/>
      <c r="M104" s="247"/>
      <c r="N104" s="247"/>
      <c r="O104" s="247"/>
      <c r="P104" s="247"/>
      <c r="Q104" s="270"/>
      <c r="R104" s="294"/>
      <c r="S104" s="295"/>
      <c r="T104" s="295"/>
      <c r="U104" s="247"/>
      <c r="V104" s="246"/>
      <c r="W104" s="246"/>
    </row>
    <row r="105" spans="1:23" ht="15" x14ac:dyDescent="0.2">
      <c r="A105" s="246"/>
      <c r="B105" s="246"/>
      <c r="C105" s="246"/>
      <c r="D105" s="246"/>
      <c r="E105" s="246"/>
      <c r="F105" s="246"/>
      <c r="G105" s="246"/>
      <c r="H105" s="246"/>
      <c r="I105" s="247"/>
      <c r="J105" s="247"/>
      <c r="K105" s="247"/>
      <c r="L105" s="247"/>
      <c r="M105" s="247"/>
      <c r="N105" s="247"/>
      <c r="O105" s="247"/>
      <c r="P105" s="247"/>
      <c r="Q105" s="270"/>
      <c r="R105" s="294"/>
      <c r="S105" s="295"/>
      <c r="T105" s="295"/>
      <c r="U105" s="247"/>
      <c r="V105" s="246"/>
      <c r="W105" s="246"/>
    </row>
    <row r="106" spans="1:23" ht="15" x14ac:dyDescent="0.2">
      <c r="A106" s="246"/>
      <c r="B106" s="246"/>
      <c r="C106" s="246"/>
      <c r="D106" s="246"/>
      <c r="E106" s="246"/>
      <c r="F106" s="246"/>
      <c r="G106" s="246"/>
      <c r="H106" s="246"/>
      <c r="I106" s="247"/>
      <c r="J106" s="247"/>
      <c r="K106" s="247"/>
      <c r="L106" s="247"/>
      <c r="M106" s="247"/>
      <c r="N106" s="247"/>
      <c r="O106" s="247"/>
      <c r="P106" s="247"/>
      <c r="Q106" s="270"/>
      <c r="R106" s="294"/>
      <c r="S106" s="295"/>
      <c r="T106" s="295"/>
      <c r="U106" s="247"/>
      <c r="V106" s="246"/>
      <c r="W106" s="246"/>
    </row>
    <row r="107" spans="1:23" ht="15" x14ac:dyDescent="0.2">
      <c r="A107" s="246"/>
      <c r="B107" s="246"/>
      <c r="C107" s="246"/>
      <c r="D107" s="246"/>
      <c r="E107" s="246"/>
      <c r="F107" s="246"/>
      <c r="G107" s="246"/>
      <c r="H107" s="246"/>
      <c r="I107" s="247"/>
      <c r="J107" s="247"/>
      <c r="K107" s="247"/>
      <c r="L107" s="247"/>
      <c r="M107" s="247"/>
      <c r="N107" s="247"/>
      <c r="O107" s="247"/>
      <c r="P107" s="247"/>
      <c r="Q107" s="270"/>
      <c r="R107" s="294"/>
      <c r="S107" s="295"/>
      <c r="T107" s="295"/>
      <c r="U107" s="247"/>
      <c r="V107" s="246"/>
      <c r="W107" s="246"/>
    </row>
    <row r="108" spans="1:23" ht="15" x14ac:dyDescent="0.2">
      <c r="A108" s="246"/>
      <c r="B108" s="246"/>
      <c r="C108" s="246"/>
      <c r="D108" s="246"/>
      <c r="E108" s="246"/>
      <c r="F108" s="246"/>
      <c r="G108" s="246"/>
      <c r="H108" s="246"/>
      <c r="I108" s="247"/>
      <c r="J108" s="247"/>
      <c r="K108" s="247"/>
      <c r="L108" s="247"/>
      <c r="M108" s="247"/>
      <c r="N108" s="247"/>
      <c r="O108" s="247"/>
      <c r="P108" s="247"/>
      <c r="Q108" s="270"/>
      <c r="R108" s="294"/>
      <c r="S108" s="295"/>
      <c r="T108" s="295"/>
      <c r="U108" s="247"/>
      <c r="V108" s="246"/>
      <c r="W108" s="246"/>
    </row>
    <row r="109" spans="1:23" ht="15" x14ac:dyDescent="0.2">
      <c r="A109" s="246"/>
      <c r="B109" s="246"/>
      <c r="C109" s="246"/>
      <c r="D109" s="246"/>
      <c r="E109" s="246"/>
      <c r="F109" s="246"/>
      <c r="G109" s="246"/>
      <c r="H109" s="246"/>
      <c r="I109" s="247"/>
      <c r="J109" s="247"/>
      <c r="K109" s="247"/>
      <c r="L109" s="247"/>
      <c r="M109" s="247"/>
      <c r="N109" s="247"/>
      <c r="O109" s="247"/>
      <c r="P109" s="247"/>
      <c r="Q109" s="270"/>
      <c r="R109" s="294"/>
      <c r="S109" s="295"/>
      <c r="T109" s="295"/>
      <c r="U109" s="247"/>
      <c r="V109" s="246"/>
      <c r="W109" s="246"/>
    </row>
    <row r="110" spans="1:23" ht="15" x14ac:dyDescent="0.2">
      <c r="A110" s="246"/>
      <c r="B110" s="246"/>
      <c r="C110" s="246"/>
      <c r="D110" s="246"/>
      <c r="E110" s="246"/>
      <c r="F110" s="246"/>
      <c r="G110" s="247"/>
      <c r="H110" s="247"/>
      <c r="I110" s="247"/>
      <c r="J110" s="247"/>
      <c r="K110" s="247"/>
      <c r="L110" s="247"/>
      <c r="M110" s="247"/>
      <c r="N110" s="247"/>
      <c r="O110" s="247"/>
      <c r="P110" s="247"/>
      <c r="Q110" s="270"/>
      <c r="R110" s="294"/>
      <c r="S110" s="295"/>
      <c r="T110" s="295"/>
      <c r="U110" s="247"/>
      <c r="V110" s="246"/>
      <c r="W110" s="246"/>
    </row>
    <row r="111" spans="1:23" ht="15" x14ac:dyDescent="0.2">
      <c r="A111" s="246"/>
      <c r="B111" s="246"/>
      <c r="C111" s="246"/>
      <c r="D111" s="246"/>
      <c r="E111" s="246"/>
      <c r="F111" s="246"/>
      <c r="G111" s="246"/>
      <c r="H111" s="246"/>
      <c r="I111" s="247"/>
      <c r="J111" s="247"/>
      <c r="K111" s="247"/>
      <c r="L111" s="247"/>
      <c r="M111" s="247"/>
      <c r="N111" s="247"/>
      <c r="O111" s="247"/>
      <c r="P111" s="247"/>
      <c r="Q111" s="270"/>
      <c r="R111" s="294"/>
      <c r="S111" s="295"/>
      <c r="T111" s="295"/>
      <c r="U111" s="247"/>
      <c r="V111" s="246"/>
      <c r="W111" s="246"/>
    </row>
    <row r="112" spans="1:23" ht="15" x14ac:dyDescent="0.2">
      <c r="A112" s="246"/>
      <c r="B112" s="246"/>
      <c r="C112" s="246"/>
      <c r="D112" s="246"/>
      <c r="E112" s="246"/>
      <c r="F112" s="246"/>
      <c r="G112" s="246"/>
      <c r="H112" s="246"/>
      <c r="I112" s="247"/>
      <c r="J112" s="247"/>
      <c r="K112" s="247"/>
      <c r="L112" s="247"/>
      <c r="M112" s="247"/>
      <c r="N112" s="247"/>
      <c r="O112" s="247"/>
      <c r="P112" s="247"/>
      <c r="Q112" s="270"/>
      <c r="R112" s="294"/>
      <c r="S112" s="295"/>
      <c r="T112" s="295"/>
      <c r="U112" s="247"/>
      <c r="V112" s="246"/>
      <c r="W112" s="246"/>
    </row>
    <row r="113" spans="1:23" ht="15" x14ac:dyDescent="0.2">
      <c r="A113" s="246"/>
      <c r="B113" s="246"/>
      <c r="C113" s="246"/>
      <c r="D113" s="246"/>
      <c r="E113" s="246"/>
      <c r="F113" s="246"/>
      <c r="G113" s="246"/>
      <c r="H113" s="246"/>
      <c r="I113" s="247"/>
      <c r="J113" s="247"/>
      <c r="K113" s="247"/>
      <c r="L113" s="247"/>
      <c r="M113" s="247"/>
      <c r="N113" s="247"/>
      <c r="O113" s="247"/>
      <c r="P113" s="247"/>
      <c r="Q113" s="270"/>
      <c r="R113" s="294"/>
      <c r="S113" s="295"/>
      <c r="T113" s="295"/>
      <c r="U113" s="247"/>
      <c r="V113" s="246"/>
      <c r="W113" s="246"/>
    </row>
    <row r="114" spans="1:23" ht="15" x14ac:dyDescent="0.2">
      <c r="A114" s="246"/>
      <c r="B114" s="246"/>
      <c r="C114" s="246"/>
      <c r="D114" s="246"/>
      <c r="E114" s="246"/>
      <c r="F114" s="246"/>
      <c r="G114" s="246"/>
      <c r="H114" s="246"/>
      <c r="I114" s="247"/>
      <c r="J114" s="247"/>
      <c r="K114" s="247"/>
      <c r="L114" s="247"/>
      <c r="M114" s="247"/>
      <c r="N114" s="247"/>
      <c r="O114" s="247"/>
      <c r="P114" s="247"/>
      <c r="Q114" s="270"/>
      <c r="R114" s="294"/>
      <c r="S114" s="295"/>
      <c r="T114" s="295"/>
      <c r="U114" s="247"/>
      <c r="V114" s="246"/>
      <c r="W114" s="246"/>
    </row>
    <row r="115" spans="1:23" ht="15" x14ac:dyDescent="0.2">
      <c r="A115" s="246"/>
      <c r="B115" s="246"/>
      <c r="C115" s="246"/>
      <c r="D115" s="246"/>
      <c r="E115" s="246"/>
      <c r="F115" s="246"/>
      <c r="G115" s="246"/>
      <c r="H115" s="246"/>
      <c r="I115" s="247"/>
      <c r="J115" s="247"/>
      <c r="K115" s="247"/>
      <c r="L115" s="247"/>
      <c r="M115" s="247"/>
      <c r="N115" s="247"/>
      <c r="O115" s="247"/>
      <c r="P115" s="247"/>
      <c r="Q115" s="270"/>
      <c r="R115" s="294"/>
      <c r="S115" s="295"/>
      <c r="T115" s="295"/>
      <c r="U115" s="247"/>
      <c r="V115" s="246"/>
      <c r="W115" s="246"/>
    </row>
    <row r="116" spans="1:23" ht="15" x14ac:dyDescent="0.2">
      <c r="A116" s="246"/>
      <c r="B116" s="246"/>
      <c r="C116" s="246"/>
      <c r="D116" s="246"/>
      <c r="E116" s="246"/>
      <c r="F116" s="246"/>
      <c r="G116" s="246"/>
      <c r="H116" s="246"/>
      <c r="I116" s="247"/>
      <c r="J116" s="247"/>
      <c r="K116" s="247"/>
      <c r="L116" s="247"/>
      <c r="M116" s="247"/>
      <c r="N116" s="247"/>
      <c r="O116" s="247"/>
      <c r="P116" s="247"/>
      <c r="Q116" s="270"/>
      <c r="R116" s="294"/>
      <c r="S116" s="295"/>
      <c r="T116" s="295"/>
      <c r="U116" s="247"/>
      <c r="V116" s="246"/>
      <c r="W116" s="246"/>
    </row>
    <row r="117" spans="1:23" ht="15" x14ac:dyDescent="0.2">
      <c r="A117" s="246"/>
      <c r="B117" s="246"/>
      <c r="C117" s="246"/>
      <c r="D117" s="246"/>
      <c r="E117" s="246"/>
      <c r="F117" s="246"/>
      <c r="G117" s="246"/>
      <c r="H117" s="246"/>
      <c r="I117" s="247"/>
      <c r="J117" s="247"/>
      <c r="K117" s="247"/>
      <c r="L117" s="247"/>
      <c r="M117" s="247"/>
      <c r="N117" s="247"/>
      <c r="O117" s="247"/>
      <c r="P117" s="247"/>
      <c r="Q117" s="270"/>
      <c r="R117" s="294"/>
      <c r="S117" s="295"/>
      <c r="T117" s="295"/>
      <c r="U117" s="247"/>
      <c r="V117" s="246"/>
      <c r="W117" s="246"/>
    </row>
    <row r="118" spans="1:23" ht="15" x14ac:dyDescent="0.2">
      <c r="A118" s="246"/>
      <c r="B118" s="246"/>
      <c r="C118" s="246"/>
      <c r="D118" s="246"/>
      <c r="E118" s="246"/>
      <c r="F118" s="246"/>
      <c r="G118" s="246"/>
      <c r="H118" s="246"/>
      <c r="I118" s="247"/>
      <c r="J118" s="247"/>
      <c r="K118" s="247"/>
      <c r="L118" s="247"/>
      <c r="M118" s="247"/>
      <c r="N118" s="247"/>
      <c r="O118" s="247"/>
      <c r="P118" s="247"/>
      <c r="Q118" s="270"/>
      <c r="R118" s="294"/>
      <c r="S118" s="295"/>
      <c r="T118" s="295"/>
      <c r="U118" s="247"/>
      <c r="V118" s="246"/>
      <c r="W118" s="246"/>
    </row>
    <row r="119" spans="1:23" ht="15" x14ac:dyDescent="0.2">
      <c r="A119" s="246"/>
      <c r="B119" s="246"/>
      <c r="C119" s="246"/>
      <c r="D119" s="246"/>
      <c r="E119" s="246"/>
      <c r="F119" s="246"/>
      <c r="G119" s="246"/>
      <c r="H119" s="246"/>
      <c r="I119" s="247"/>
      <c r="J119" s="247"/>
      <c r="K119" s="247"/>
      <c r="L119" s="247"/>
      <c r="M119" s="247"/>
      <c r="N119" s="247"/>
      <c r="O119" s="247"/>
      <c r="P119" s="247"/>
      <c r="Q119" s="270"/>
      <c r="R119" s="294"/>
      <c r="S119" s="295"/>
      <c r="T119" s="295"/>
      <c r="U119" s="247"/>
      <c r="V119" s="246"/>
      <c r="W119" s="246"/>
    </row>
    <row r="120" spans="1:23" ht="15" x14ac:dyDescent="0.2">
      <c r="A120" s="246"/>
      <c r="B120" s="246"/>
      <c r="C120" s="246"/>
      <c r="D120" s="246"/>
      <c r="E120" s="246"/>
      <c r="F120" s="246"/>
      <c r="G120" s="246"/>
      <c r="H120" s="246"/>
      <c r="I120" s="247"/>
      <c r="J120" s="247"/>
      <c r="K120" s="247"/>
      <c r="L120" s="247"/>
      <c r="M120" s="247"/>
      <c r="N120" s="247"/>
      <c r="O120" s="247"/>
      <c r="P120" s="247"/>
      <c r="Q120" s="270"/>
      <c r="R120" s="294"/>
      <c r="S120" s="295"/>
      <c r="T120" s="295"/>
      <c r="U120" s="247"/>
      <c r="V120" s="246"/>
      <c r="W120" s="246"/>
    </row>
    <row r="121" spans="1:23" ht="15" x14ac:dyDescent="0.2">
      <c r="A121" s="246"/>
      <c r="B121" s="246"/>
      <c r="C121" s="246"/>
      <c r="D121" s="246"/>
      <c r="E121" s="246"/>
      <c r="F121" s="246"/>
      <c r="G121" s="246"/>
      <c r="H121" s="246"/>
      <c r="I121" s="247"/>
      <c r="J121" s="247"/>
      <c r="K121" s="247"/>
      <c r="L121" s="247"/>
      <c r="M121" s="247"/>
      <c r="N121" s="247"/>
      <c r="O121" s="247"/>
      <c r="P121" s="247"/>
      <c r="Q121" s="270"/>
      <c r="R121" s="294"/>
      <c r="S121" s="295"/>
      <c r="T121" s="295"/>
      <c r="U121" s="247"/>
      <c r="V121" s="246"/>
      <c r="W121" s="246"/>
    </row>
    <row r="122" spans="1:23" ht="15" x14ac:dyDescent="0.2">
      <c r="A122" s="246"/>
      <c r="B122" s="246"/>
      <c r="C122" s="246"/>
      <c r="D122" s="246"/>
      <c r="E122" s="246"/>
      <c r="F122" s="246"/>
      <c r="G122" s="246"/>
      <c r="H122" s="246"/>
      <c r="I122" s="247"/>
      <c r="J122" s="247"/>
      <c r="K122" s="247"/>
      <c r="L122" s="247"/>
      <c r="M122" s="247"/>
      <c r="N122" s="247"/>
      <c r="O122" s="247"/>
      <c r="P122" s="247"/>
      <c r="Q122" s="270"/>
      <c r="R122" s="294"/>
      <c r="S122" s="295"/>
      <c r="T122" s="295"/>
      <c r="U122" s="247"/>
      <c r="V122" s="246"/>
      <c r="W122" s="246"/>
    </row>
    <row r="123" spans="1:23" ht="15" x14ac:dyDescent="0.2">
      <c r="A123" s="246"/>
      <c r="B123" s="246"/>
      <c r="C123" s="246"/>
      <c r="D123" s="246"/>
      <c r="E123" s="246"/>
      <c r="F123" s="246"/>
      <c r="G123" s="246"/>
      <c r="H123" s="246"/>
      <c r="I123" s="247"/>
      <c r="J123" s="247"/>
      <c r="K123" s="247"/>
      <c r="L123" s="247"/>
      <c r="M123" s="247"/>
      <c r="N123" s="247"/>
      <c r="O123" s="247"/>
      <c r="P123" s="247"/>
      <c r="Q123" s="270"/>
      <c r="R123" s="294"/>
      <c r="S123" s="295"/>
      <c r="T123" s="295"/>
      <c r="U123" s="247"/>
      <c r="V123" s="246"/>
      <c r="W123" s="246"/>
    </row>
    <row r="124" spans="1:23" ht="15" x14ac:dyDescent="0.2">
      <c r="A124" s="246"/>
      <c r="B124" s="246"/>
      <c r="C124" s="246"/>
      <c r="D124" s="246"/>
      <c r="E124" s="246"/>
      <c r="F124" s="246"/>
      <c r="G124" s="246"/>
      <c r="H124" s="246"/>
      <c r="I124" s="247"/>
      <c r="J124" s="247"/>
      <c r="K124" s="247"/>
      <c r="L124" s="247"/>
      <c r="M124" s="247"/>
      <c r="N124" s="247"/>
      <c r="O124" s="247"/>
      <c r="P124" s="247"/>
      <c r="Q124" s="270"/>
      <c r="R124" s="294"/>
      <c r="S124" s="295"/>
      <c r="T124" s="295"/>
      <c r="U124" s="247"/>
      <c r="V124" s="246"/>
      <c r="W124" s="246"/>
    </row>
    <row r="125" spans="1:23" ht="15" x14ac:dyDescent="0.2">
      <c r="A125" s="246"/>
      <c r="B125" s="246"/>
      <c r="C125" s="246"/>
      <c r="D125" s="246"/>
      <c r="E125" s="246"/>
      <c r="F125" s="246"/>
      <c r="G125" s="246"/>
      <c r="H125" s="246"/>
      <c r="I125" s="247"/>
      <c r="J125" s="247"/>
      <c r="K125" s="247"/>
      <c r="L125" s="247"/>
      <c r="M125" s="247"/>
      <c r="N125" s="247"/>
      <c r="O125" s="247"/>
      <c r="P125" s="247"/>
      <c r="Q125" s="270"/>
      <c r="R125" s="294"/>
      <c r="S125" s="295"/>
      <c r="T125" s="295"/>
      <c r="U125" s="247"/>
      <c r="V125" s="246"/>
      <c r="W125" s="246"/>
    </row>
    <row r="126" spans="1:23" ht="15" x14ac:dyDescent="0.2">
      <c r="A126" s="246"/>
      <c r="B126" s="246"/>
      <c r="C126" s="246"/>
      <c r="D126" s="246"/>
      <c r="E126" s="246"/>
      <c r="F126" s="246"/>
      <c r="G126" s="246"/>
      <c r="H126" s="246"/>
      <c r="I126" s="247"/>
      <c r="J126" s="247"/>
      <c r="K126" s="247"/>
      <c r="L126" s="247"/>
      <c r="M126" s="247"/>
      <c r="N126" s="247"/>
      <c r="O126" s="247"/>
      <c r="P126" s="247"/>
      <c r="Q126" s="270"/>
      <c r="R126" s="294"/>
      <c r="S126" s="295"/>
      <c r="T126" s="295"/>
      <c r="U126" s="247"/>
      <c r="V126" s="246"/>
      <c r="W126" s="246"/>
    </row>
    <row r="127" spans="1:23" ht="15" x14ac:dyDescent="0.2">
      <c r="A127" s="246"/>
      <c r="B127" s="246"/>
      <c r="C127" s="246"/>
      <c r="D127" s="246"/>
      <c r="E127" s="246"/>
      <c r="F127" s="246"/>
      <c r="G127" s="246"/>
      <c r="H127" s="246"/>
      <c r="I127" s="247"/>
      <c r="J127" s="247"/>
      <c r="K127" s="247"/>
      <c r="L127" s="247"/>
      <c r="M127" s="247"/>
      <c r="N127" s="247"/>
      <c r="O127" s="247"/>
      <c r="P127" s="247"/>
      <c r="Q127" s="270"/>
      <c r="R127" s="294"/>
      <c r="S127" s="295"/>
      <c r="T127" s="295"/>
      <c r="U127" s="247"/>
      <c r="V127" s="246"/>
      <c r="W127" s="246"/>
    </row>
    <row r="128" spans="1:23" ht="15" x14ac:dyDescent="0.2">
      <c r="A128" s="246"/>
      <c r="B128" s="246"/>
      <c r="C128" s="246"/>
      <c r="D128" s="246"/>
      <c r="E128" s="246"/>
      <c r="F128" s="246"/>
      <c r="G128" s="246"/>
      <c r="H128" s="246"/>
      <c r="I128" s="247"/>
      <c r="J128" s="247"/>
      <c r="K128" s="247"/>
      <c r="L128" s="247"/>
      <c r="M128" s="247"/>
      <c r="N128" s="247"/>
      <c r="O128" s="247"/>
      <c r="P128" s="247"/>
      <c r="Q128" s="270"/>
      <c r="R128" s="294"/>
      <c r="S128" s="295"/>
      <c r="T128" s="295"/>
      <c r="U128" s="247"/>
      <c r="V128" s="246"/>
      <c r="W128" s="246"/>
    </row>
    <row r="129" spans="1:23" ht="15" x14ac:dyDescent="0.2">
      <c r="A129" s="246"/>
      <c r="B129" s="246"/>
      <c r="C129" s="246"/>
      <c r="D129" s="246"/>
      <c r="E129" s="246"/>
      <c r="F129" s="246"/>
      <c r="G129" s="246"/>
      <c r="H129" s="246"/>
      <c r="I129" s="247"/>
      <c r="J129" s="247"/>
      <c r="K129" s="247"/>
      <c r="L129" s="247"/>
      <c r="M129" s="247"/>
      <c r="N129" s="247"/>
      <c r="O129" s="247"/>
      <c r="P129" s="247"/>
      <c r="Q129" s="270"/>
      <c r="R129" s="294"/>
      <c r="S129" s="295"/>
      <c r="T129" s="295"/>
      <c r="U129" s="247"/>
      <c r="V129" s="246"/>
      <c r="W129" s="246"/>
    </row>
    <row r="130" spans="1:23" ht="15" x14ac:dyDescent="0.2">
      <c r="A130" s="246"/>
      <c r="B130" s="246"/>
      <c r="C130" s="246"/>
      <c r="D130" s="246"/>
      <c r="E130" s="246"/>
      <c r="F130" s="246"/>
      <c r="G130" s="246"/>
      <c r="H130" s="246"/>
      <c r="I130" s="247"/>
      <c r="J130" s="247"/>
      <c r="K130" s="247"/>
      <c r="L130" s="247"/>
      <c r="M130" s="247"/>
      <c r="N130" s="247"/>
      <c r="O130" s="247"/>
      <c r="P130" s="247"/>
      <c r="Q130" s="270"/>
      <c r="R130" s="294"/>
      <c r="S130" s="295"/>
      <c r="T130" s="295"/>
      <c r="U130" s="247"/>
      <c r="V130" s="246"/>
      <c r="W130" s="246"/>
    </row>
    <row r="131" spans="1:23" ht="15" x14ac:dyDescent="0.2">
      <c r="A131" s="246"/>
      <c r="B131" s="246"/>
      <c r="C131" s="246"/>
      <c r="D131" s="246"/>
      <c r="E131" s="246"/>
      <c r="F131" s="246"/>
      <c r="G131" s="246"/>
      <c r="H131" s="246"/>
      <c r="I131" s="247"/>
      <c r="J131" s="247"/>
      <c r="K131" s="247"/>
      <c r="L131" s="247"/>
      <c r="M131" s="247"/>
      <c r="N131" s="247"/>
      <c r="O131" s="247"/>
      <c r="P131" s="247"/>
      <c r="Q131" s="270"/>
      <c r="R131" s="294"/>
      <c r="S131" s="295"/>
      <c r="T131" s="295"/>
      <c r="U131" s="247"/>
      <c r="V131" s="246"/>
      <c r="W131" s="246"/>
    </row>
    <row r="132" spans="1:23" ht="15" x14ac:dyDescent="0.2">
      <c r="A132" s="246"/>
      <c r="B132" s="246"/>
      <c r="C132" s="246"/>
      <c r="D132" s="246"/>
      <c r="E132" s="246"/>
      <c r="F132" s="246"/>
      <c r="G132" s="246"/>
      <c r="H132" s="246"/>
      <c r="I132" s="247"/>
      <c r="J132" s="247"/>
      <c r="K132" s="247"/>
      <c r="L132" s="247"/>
      <c r="M132" s="247"/>
      <c r="N132" s="247"/>
      <c r="O132" s="247"/>
      <c r="P132" s="247"/>
      <c r="Q132" s="270"/>
      <c r="R132" s="294"/>
      <c r="S132" s="295"/>
      <c r="T132" s="295"/>
      <c r="U132" s="247"/>
      <c r="V132" s="246"/>
      <c r="W132" s="246"/>
    </row>
    <row r="133" spans="1:23" x14ac:dyDescent="0.15">
      <c r="O133" s="24"/>
      <c r="Q133" s="17"/>
      <c r="R133" s="69"/>
      <c r="S133" s="70"/>
      <c r="T133" s="70"/>
    </row>
    <row r="134" spans="1:23" x14ac:dyDescent="0.15">
      <c r="O134" s="24"/>
      <c r="Q134" s="17"/>
      <c r="R134" s="69"/>
      <c r="S134" s="70"/>
      <c r="T134" s="70"/>
    </row>
    <row r="135" spans="1:23" x14ac:dyDescent="0.15">
      <c r="O135" s="24"/>
      <c r="Q135" s="17"/>
      <c r="R135" s="69"/>
      <c r="S135" s="70"/>
      <c r="T135" s="70"/>
    </row>
    <row r="136" spans="1:23" x14ac:dyDescent="0.15">
      <c r="O136" s="24"/>
      <c r="Q136" s="17"/>
      <c r="R136" s="69"/>
      <c r="S136" s="70"/>
      <c r="T136" s="70"/>
    </row>
    <row r="137" spans="1:23" x14ac:dyDescent="0.15">
      <c r="O137" s="24"/>
      <c r="Q137" s="17"/>
      <c r="R137" s="69"/>
      <c r="S137" s="70"/>
      <c r="T137" s="70"/>
    </row>
    <row r="138" spans="1:23" x14ac:dyDescent="0.15">
      <c r="O138" s="24"/>
      <c r="Q138" s="17"/>
      <c r="R138" s="69"/>
      <c r="S138" s="70"/>
      <c r="T138" s="70"/>
    </row>
    <row r="139" spans="1:23" x14ac:dyDescent="0.15">
      <c r="O139" s="24"/>
      <c r="Q139" s="17"/>
      <c r="R139" s="69"/>
      <c r="S139" s="70"/>
      <c r="T139" s="70"/>
    </row>
    <row r="140" spans="1:23" x14ac:dyDescent="0.15">
      <c r="O140" s="24"/>
      <c r="Q140" s="17"/>
      <c r="R140" s="69"/>
      <c r="S140" s="70"/>
      <c r="T140" s="70"/>
    </row>
    <row r="141" spans="1:23" x14ac:dyDescent="0.15">
      <c r="O141" s="24"/>
      <c r="Q141" s="17"/>
      <c r="R141" s="69"/>
      <c r="S141" s="70"/>
      <c r="T141" s="70"/>
    </row>
    <row r="142" spans="1:23" x14ac:dyDescent="0.15">
      <c r="O142" s="24"/>
      <c r="Q142" s="17"/>
      <c r="R142" s="69"/>
      <c r="S142" s="70"/>
      <c r="T142" s="70"/>
    </row>
    <row r="143" spans="1:23" x14ac:dyDescent="0.15">
      <c r="O143" s="24"/>
      <c r="Q143" s="17"/>
      <c r="R143" s="69"/>
      <c r="S143" s="70"/>
      <c r="T143" s="70"/>
    </row>
    <row r="144" spans="1:23" x14ac:dyDescent="0.15">
      <c r="O144" s="24"/>
      <c r="Q144" s="17"/>
      <c r="R144" s="69"/>
      <c r="S144" s="70"/>
      <c r="T144" s="70"/>
    </row>
    <row r="145" spans="15:21" x14ac:dyDescent="0.15">
      <c r="O145" s="24"/>
      <c r="Q145" s="17"/>
      <c r="R145" s="69"/>
      <c r="S145" s="70"/>
      <c r="T145" s="70"/>
    </row>
    <row r="146" spans="15:21" x14ac:dyDescent="0.15">
      <c r="O146" s="24"/>
      <c r="Q146" s="17"/>
      <c r="R146" s="69"/>
      <c r="S146" s="70"/>
      <c r="T146" s="70"/>
    </row>
    <row r="147" spans="15:21" x14ac:dyDescent="0.15">
      <c r="O147" s="24"/>
      <c r="Q147" s="17"/>
      <c r="R147" s="69"/>
      <c r="S147" s="70"/>
      <c r="T147" s="70"/>
    </row>
    <row r="148" spans="15:21" x14ac:dyDescent="0.15">
      <c r="O148" s="24"/>
      <c r="Q148" s="17"/>
      <c r="R148" s="69"/>
      <c r="S148" s="70"/>
      <c r="T148" s="70"/>
    </row>
    <row r="149" spans="15:21" x14ac:dyDescent="0.15">
      <c r="O149" s="24"/>
      <c r="Q149" s="17"/>
      <c r="R149" s="69"/>
      <c r="S149" s="70"/>
      <c r="T149" s="70"/>
    </row>
    <row r="150" spans="15:21" x14ac:dyDescent="0.15">
      <c r="O150" s="24"/>
      <c r="Q150" s="17"/>
      <c r="R150" s="69"/>
      <c r="S150" s="70"/>
      <c r="T150" s="70"/>
    </row>
    <row r="151" spans="15:21" x14ac:dyDescent="0.15">
      <c r="O151" s="24"/>
      <c r="Q151" s="17"/>
      <c r="R151" s="69"/>
      <c r="S151" s="70"/>
      <c r="T151" s="70"/>
    </row>
    <row r="152" spans="15:21" x14ac:dyDescent="0.15">
      <c r="O152" s="24"/>
      <c r="R152" s="11"/>
      <c r="S152" s="10"/>
      <c r="T152" s="9"/>
      <c r="U152" s="71"/>
    </row>
    <row r="153" spans="15:21" x14ac:dyDescent="0.15">
      <c r="O153" s="24"/>
    </row>
    <row r="154" spans="15:21" x14ac:dyDescent="0.15">
      <c r="O154" s="24"/>
    </row>
    <row r="155" spans="15:21" x14ac:dyDescent="0.15">
      <c r="O155" s="24"/>
    </row>
    <row r="156" spans="15:21" x14ac:dyDescent="0.15">
      <c r="O156" s="24"/>
    </row>
    <row r="157" spans="15:21" x14ac:dyDescent="0.15">
      <c r="O157" s="24"/>
    </row>
    <row r="158" spans="15:21" x14ac:dyDescent="0.15">
      <c r="O158" s="24"/>
    </row>
    <row r="159" spans="15:21" x14ac:dyDescent="0.15">
      <c r="O159" s="24"/>
    </row>
    <row r="160" spans="15:21" x14ac:dyDescent="0.15">
      <c r="O160" s="24"/>
    </row>
    <row r="161" spans="15:15" x14ac:dyDescent="0.15">
      <c r="O161" s="24"/>
    </row>
  </sheetData>
  <mergeCells count="4">
    <mergeCell ref="A44:C44"/>
    <mergeCell ref="A28:F28"/>
    <mergeCell ref="A30:C30"/>
    <mergeCell ref="A38:C38"/>
  </mergeCells>
  <hyperlinks>
    <hyperlink ref="A52:C52" location="'ВЫБОР РАЙОНА'!A1" display="Назад к выбору района" xr:uid="{00000000-0004-0000-07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7030A0"/>
  </sheetPr>
  <dimension ref="A1:AA163"/>
  <sheetViews>
    <sheetView showGridLines="0" showRowColHeaders="0" zoomScale="42" zoomScaleNormal="100" workbookViewId="0">
      <selection activeCell="I30" sqref="I30"/>
    </sheetView>
  </sheetViews>
  <sheetFormatPr baseColWidth="10" defaultColWidth="9.1640625" defaultRowHeight="14" x14ac:dyDescent="0.15"/>
  <cols>
    <col min="1" max="1" width="29" style="6" customWidth="1"/>
    <col min="2" max="2" width="16.5" style="6" customWidth="1"/>
    <col min="3" max="3" width="15.33203125" style="6" customWidth="1"/>
    <col min="4" max="4" width="21" style="6" customWidth="1"/>
    <col min="5" max="5" width="18.5" style="6" customWidth="1"/>
    <col min="6" max="6" width="17.1640625" style="6" customWidth="1"/>
    <col min="7" max="8" width="9.1640625" style="6"/>
    <col min="9" max="9" width="6" style="7" customWidth="1"/>
    <col min="10" max="10" width="24.5" style="7" customWidth="1"/>
    <col min="11" max="11" width="24.33203125" style="7" customWidth="1"/>
    <col min="12" max="12" width="13.1640625" style="7" customWidth="1"/>
    <col min="13" max="13" width="11.1640625" style="7" customWidth="1"/>
    <col min="14" max="14" width="12.5" style="7" customWidth="1"/>
    <col min="15" max="15" width="9.1640625" style="6"/>
    <col min="16" max="16" width="6.5" style="7" customWidth="1"/>
    <col min="17" max="17" width="20" style="7" customWidth="1"/>
    <col min="18" max="18" width="27.5" style="7" customWidth="1"/>
    <col min="19" max="20" width="9.1640625" style="7"/>
    <col min="21" max="21" width="13.1640625" style="7" customWidth="1"/>
    <col min="22" max="16384" width="9.1640625" style="6"/>
  </cols>
  <sheetData>
    <row r="1" spans="1:27" s="65" customFormat="1" ht="18" thickBot="1" x14ac:dyDescent="0.25">
      <c r="A1" s="246"/>
      <c r="B1" s="246"/>
      <c r="C1" s="246"/>
      <c r="D1" s="246"/>
      <c r="E1" s="246"/>
      <c r="F1" s="246"/>
      <c r="G1" s="246"/>
      <c r="H1" s="246"/>
      <c r="I1" s="109" t="s">
        <v>42</v>
      </c>
      <c r="J1" s="109" t="s">
        <v>41</v>
      </c>
      <c r="K1" s="109" t="s">
        <v>40</v>
      </c>
      <c r="L1" s="109" t="s">
        <v>39</v>
      </c>
      <c r="M1" s="275" t="s">
        <v>1070</v>
      </c>
      <c r="N1" s="109" t="s">
        <v>38</v>
      </c>
      <c r="O1" s="247"/>
      <c r="P1" s="281" t="s">
        <v>42</v>
      </c>
      <c r="Q1" s="281" t="s">
        <v>41</v>
      </c>
      <c r="R1" s="281" t="s">
        <v>40</v>
      </c>
      <c r="S1" s="281" t="s">
        <v>39</v>
      </c>
      <c r="T1" s="281" t="s">
        <v>23</v>
      </c>
      <c r="U1" s="281" t="s">
        <v>38</v>
      </c>
      <c r="V1" s="246"/>
      <c r="W1" s="246"/>
      <c r="X1" s="246"/>
      <c r="Y1" s="246"/>
      <c r="Z1" s="246"/>
      <c r="AA1" s="246"/>
    </row>
    <row r="2" spans="1:27" ht="17" thickBot="1" x14ac:dyDescent="0.25">
      <c r="A2" s="129"/>
      <c r="B2" s="129"/>
      <c r="C2" s="129"/>
      <c r="D2" s="129"/>
      <c r="E2" s="129"/>
      <c r="F2" s="129"/>
      <c r="G2" s="129"/>
      <c r="H2" s="129"/>
      <c r="I2" s="111">
        <v>1</v>
      </c>
      <c r="J2" s="145" t="s">
        <v>1221</v>
      </c>
      <c r="K2" s="145" t="s">
        <v>1114</v>
      </c>
      <c r="L2" s="145" t="s">
        <v>1222</v>
      </c>
      <c r="M2" s="145">
        <v>2</v>
      </c>
      <c r="N2" s="145">
        <v>198</v>
      </c>
      <c r="O2" s="222"/>
      <c r="P2" s="111">
        <v>1</v>
      </c>
      <c r="Q2" s="112" t="s">
        <v>615</v>
      </c>
      <c r="R2" s="282" t="s">
        <v>647</v>
      </c>
      <c r="S2" s="283" t="s">
        <v>650</v>
      </c>
      <c r="T2" s="282">
        <v>3</v>
      </c>
      <c r="U2" s="111">
        <f t="shared" ref="U2:U12" si="0">T2*36</f>
        <v>108</v>
      </c>
      <c r="V2" s="129"/>
      <c r="W2" s="129"/>
      <c r="X2" s="129"/>
      <c r="Y2" s="129"/>
      <c r="Z2" s="129"/>
      <c r="AA2" s="129"/>
    </row>
    <row r="3" spans="1:27" ht="17" thickBot="1" x14ac:dyDescent="0.25">
      <c r="A3" s="129"/>
      <c r="B3" s="129"/>
      <c r="C3" s="129"/>
      <c r="D3" s="129"/>
      <c r="E3" s="129"/>
      <c r="F3" s="129"/>
      <c r="G3" s="129"/>
      <c r="H3" s="129"/>
      <c r="I3" s="222"/>
      <c r="J3" s="222"/>
      <c r="K3" s="222"/>
      <c r="L3" s="222"/>
      <c r="M3" s="222"/>
      <c r="N3" s="222"/>
      <c r="O3" s="222"/>
      <c r="P3" s="111">
        <v>2</v>
      </c>
      <c r="Q3" s="112" t="s">
        <v>615</v>
      </c>
      <c r="R3" s="282" t="s">
        <v>647</v>
      </c>
      <c r="S3" s="282" t="s">
        <v>648</v>
      </c>
      <c r="T3" s="282">
        <v>1</v>
      </c>
      <c r="U3" s="111">
        <f t="shared" si="0"/>
        <v>36</v>
      </c>
      <c r="V3" s="129"/>
      <c r="W3" s="129"/>
      <c r="X3" s="129"/>
      <c r="Y3" s="129"/>
      <c r="Z3" s="129"/>
      <c r="AA3" s="129"/>
    </row>
    <row r="4" spans="1:27" ht="18" thickBot="1" x14ac:dyDescent="0.25">
      <c r="A4" s="129"/>
      <c r="B4" s="129"/>
      <c r="C4" s="129"/>
      <c r="D4" s="129"/>
      <c r="E4" s="129"/>
      <c r="F4" s="129"/>
      <c r="G4" s="129"/>
      <c r="H4" s="129"/>
      <c r="I4" s="109" t="s">
        <v>42</v>
      </c>
      <c r="J4" s="109" t="s">
        <v>41</v>
      </c>
      <c r="K4" s="109" t="s">
        <v>40</v>
      </c>
      <c r="L4" s="109" t="s">
        <v>39</v>
      </c>
      <c r="M4" s="275" t="s">
        <v>1070</v>
      </c>
      <c r="N4" s="109" t="s">
        <v>38</v>
      </c>
      <c r="O4" s="222"/>
      <c r="P4" s="111">
        <v>3</v>
      </c>
      <c r="Q4" s="112" t="s">
        <v>615</v>
      </c>
      <c r="R4" s="282" t="s">
        <v>647</v>
      </c>
      <c r="S4" s="282" t="s">
        <v>646</v>
      </c>
      <c r="T4" s="282">
        <v>3</v>
      </c>
      <c r="U4" s="111">
        <f t="shared" si="0"/>
        <v>108</v>
      </c>
      <c r="V4" s="129"/>
      <c r="W4" s="129"/>
      <c r="X4" s="129"/>
      <c r="Y4" s="129"/>
      <c r="Z4" s="129"/>
      <c r="AA4" s="129"/>
    </row>
    <row r="5" spans="1:27" ht="17" thickBot="1" x14ac:dyDescent="0.25">
      <c r="A5" s="129"/>
      <c r="B5" s="129"/>
      <c r="C5" s="129"/>
      <c r="D5" s="129"/>
      <c r="E5" s="129"/>
      <c r="F5" s="129"/>
      <c r="G5" s="129"/>
      <c r="H5" s="129"/>
      <c r="I5" s="111">
        <v>1</v>
      </c>
      <c r="J5" s="145" t="s">
        <v>1211</v>
      </c>
      <c r="K5" s="145" t="s">
        <v>1212</v>
      </c>
      <c r="L5" s="145" t="s">
        <v>1214</v>
      </c>
      <c r="M5" s="145">
        <v>1</v>
      </c>
      <c r="N5" s="145">
        <v>190</v>
      </c>
      <c r="O5" s="222"/>
      <c r="P5" s="111">
        <v>4</v>
      </c>
      <c r="Q5" s="112" t="s">
        <v>615</v>
      </c>
      <c r="R5" s="282" t="s">
        <v>640</v>
      </c>
      <c r="S5" s="282">
        <v>18</v>
      </c>
      <c r="T5" s="282">
        <v>14</v>
      </c>
      <c r="U5" s="111">
        <f t="shared" si="0"/>
        <v>504</v>
      </c>
      <c r="V5" s="129"/>
      <c r="W5" s="129"/>
      <c r="X5" s="129"/>
      <c r="Y5" s="129"/>
      <c r="Z5" s="129"/>
      <c r="AA5" s="129"/>
    </row>
    <row r="6" spans="1:27" ht="17" thickBot="1" x14ac:dyDescent="0.25">
      <c r="A6" s="129"/>
      <c r="B6" s="129"/>
      <c r="C6" s="129"/>
      <c r="D6" s="129"/>
      <c r="E6" s="129"/>
      <c r="F6" s="129"/>
      <c r="G6" s="129"/>
      <c r="H6" s="129"/>
      <c r="I6" s="111">
        <v>2</v>
      </c>
      <c r="J6" s="145" t="s">
        <v>1211</v>
      </c>
      <c r="K6" s="145" t="s">
        <v>1212</v>
      </c>
      <c r="L6" s="145" t="s">
        <v>1213</v>
      </c>
      <c r="M6" s="145">
        <v>1</v>
      </c>
      <c r="N6" s="145">
        <v>211</v>
      </c>
      <c r="O6" s="222"/>
      <c r="P6" s="111">
        <v>5</v>
      </c>
      <c r="Q6" s="112" t="s">
        <v>615</v>
      </c>
      <c r="R6" s="282" t="s">
        <v>645</v>
      </c>
      <c r="S6" s="282">
        <v>5</v>
      </c>
      <c r="T6" s="282">
        <v>2</v>
      </c>
      <c r="U6" s="111">
        <f t="shared" si="0"/>
        <v>72</v>
      </c>
      <c r="V6" s="129"/>
      <c r="W6" s="129"/>
      <c r="X6" s="129"/>
      <c r="Y6" s="129"/>
      <c r="Z6" s="129"/>
      <c r="AA6" s="129"/>
    </row>
    <row r="7" spans="1:27" ht="17" thickBot="1" x14ac:dyDescent="0.25">
      <c r="A7" s="129"/>
      <c r="B7" s="129"/>
      <c r="C7" s="129"/>
      <c r="D7" s="129"/>
      <c r="E7" s="129"/>
      <c r="F7" s="129"/>
      <c r="G7" s="129"/>
      <c r="H7" s="129"/>
      <c r="I7" s="111">
        <v>3</v>
      </c>
      <c r="J7" s="145" t="s">
        <v>1211</v>
      </c>
      <c r="K7" s="145" t="s">
        <v>1212</v>
      </c>
      <c r="L7" s="145" t="s">
        <v>1215</v>
      </c>
      <c r="M7" s="145">
        <v>1</v>
      </c>
      <c r="N7" s="145">
        <v>210</v>
      </c>
      <c r="O7" s="222"/>
      <c r="P7" s="111">
        <v>6</v>
      </c>
      <c r="Q7" s="112" t="s">
        <v>615</v>
      </c>
      <c r="R7" s="282" t="s">
        <v>645</v>
      </c>
      <c r="S7" s="282">
        <v>9</v>
      </c>
      <c r="T7" s="282">
        <v>3</v>
      </c>
      <c r="U7" s="111">
        <f t="shared" si="0"/>
        <v>108</v>
      </c>
      <c r="V7" s="129"/>
      <c r="W7" s="129"/>
      <c r="X7" s="129"/>
      <c r="Y7" s="129"/>
      <c r="Z7" s="129"/>
      <c r="AA7" s="129"/>
    </row>
    <row r="8" spans="1:27" ht="17" thickBot="1" x14ac:dyDescent="0.25">
      <c r="A8" s="129"/>
      <c r="B8" s="129"/>
      <c r="C8" s="129"/>
      <c r="D8" s="129"/>
      <c r="E8" s="129"/>
      <c r="F8" s="129"/>
      <c r="G8" s="129"/>
      <c r="H8" s="129"/>
      <c r="I8" s="111">
        <v>4</v>
      </c>
      <c r="J8" s="145" t="s">
        <v>1211</v>
      </c>
      <c r="K8" s="145" t="s">
        <v>1212</v>
      </c>
      <c r="L8" s="145" t="s">
        <v>1216</v>
      </c>
      <c r="M8" s="145">
        <v>1</v>
      </c>
      <c r="N8" s="145">
        <v>167</v>
      </c>
      <c r="O8" s="222"/>
      <c r="P8" s="111">
        <v>7</v>
      </c>
      <c r="Q8" s="112" t="s">
        <v>615</v>
      </c>
      <c r="R8" s="282" t="s">
        <v>644</v>
      </c>
      <c r="S8" s="282" t="s">
        <v>643</v>
      </c>
      <c r="T8" s="282">
        <v>2</v>
      </c>
      <c r="U8" s="111">
        <f t="shared" si="0"/>
        <v>72</v>
      </c>
      <c r="V8" s="129"/>
      <c r="W8" s="129"/>
      <c r="X8" s="129"/>
      <c r="Y8" s="129"/>
      <c r="Z8" s="129"/>
      <c r="AA8" s="129"/>
    </row>
    <row r="9" spans="1:27" ht="17" thickBot="1" x14ac:dyDescent="0.25">
      <c r="A9" s="129"/>
      <c r="B9" s="129"/>
      <c r="C9" s="129"/>
      <c r="D9" s="129"/>
      <c r="E9" s="129"/>
      <c r="F9" s="129"/>
      <c r="G9" s="129"/>
      <c r="H9" s="129"/>
      <c r="I9" s="111">
        <v>5</v>
      </c>
      <c r="J9" s="145" t="s">
        <v>1211</v>
      </c>
      <c r="K9" s="145" t="s">
        <v>1212</v>
      </c>
      <c r="L9" s="145" t="s">
        <v>1217</v>
      </c>
      <c r="M9" s="145">
        <v>1</v>
      </c>
      <c r="N9" s="145">
        <v>211</v>
      </c>
      <c r="O9" s="222"/>
      <c r="P9" s="111">
        <v>8</v>
      </c>
      <c r="Q9" s="112" t="s">
        <v>615</v>
      </c>
      <c r="R9" s="282" t="s">
        <v>640</v>
      </c>
      <c r="S9" s="282">
        <v>13</v>
      </c>
      <c r="T9" s="282">
        <v>7</v>
      </c>
      <c r="U9" s="111">
        <f t="shared" si="0"/>
        <v>252</v>
      </c>
      <c r="V9" s="129"/>
      <c r="W9" s="129"/>
      <c r="X9" s="129"/>
      <c r="Y9" s="129"/>
      <c r="Z9" s="129"/>
      <c r="AA9" s="129"/>
    </row>
    <row r="10" spans="1:27" ht="17" thickBot="1" x14ac:dyDescent="0.25">
      <c r="A10" s="129"/>
      <c r="B10" s="129"/>
      <c r="C10" s="129"/>
      <c r="D10" s="129"/>
      <c r="E10" s="129"/>
      <c r="F10" s="129"/>
      <c r="G10" s="129"/>
      <c r="H10" s="129"/>
      <c r="I10" s="222"/>
      <c r="J10" s="222"/>
      <c r="K10" s="222"/>
      <c r="L10" s="222"/>
      <c r="M10" s="276">
        <f>SUM(M5:M9)</f>
        <v>5</v>
      </c>
      <c r="N10" s="276">
        <f>SUM(N5:N9)</f>
        <v>989</v>
      </c>
      <c r="O10" s="222"/>
      <c r="P10" s="111">
        <v>9</v>
      </c>
      <c r="Q10" s="112" t="s">
        <v>615</v>
      </c>
      <c r="R10" s="282" t="s">
        <v>640</v>
      </c>
      <c r="S10" s="282" t="s">
        <v>474</v>
      </c>
      <c r="T10" s="282">
        <v>4</v>
      </c>
      <c r="U10" s="111">
        <f t="shared" si="0"/>
        <v>144</v>
      </c>
      <c r="V10" s="129"/>
      <c r="W10" s="129"/>
      <c r="X10" s="129"/>
      <c r="Y10" s="129"/>
      <c r="Z10" s="129"/>
      <c r="AA10" s="129"/>
    </row>
    <row r="11" spans="1:27" ht="17" thickBot="1" x14ac:dyDescent="0.25">
      <c r="A11" s="129"/>
      <c r="B11" s="129"/>
      <c r="C11" s="129"/>
      <c r="D11" s="129"/>
      <c r="E11" s="129"/>
      <c r="F11" s="129"/>
      <c r="G11" s="129"/>
      <c r="H11" s="129"/>
      <c r="I11" s="222"/>
      <c r="J11" s="222"/>
      <c r="K11" s="222"/>
      <c r="L11" s="222"/>
      <c r="M11" s="222"/>
      <c r="N11" s="222"/>
      <c r="O11" s="222"/>
      <c r="P11" s="111">
        <v>10</v>
      </c>
      <c r="Q11" s="112" t="s">
        <v>615</v>
      </c>
      <c r="R11" s="282" t="s">
        <v>635</v>
      </c>
      <c r="S11" s="282" t="s">
        <v>61</v>
      </c>
      <c r="T11" s="282">
        <v>3</v>
      </c>
      <c r="U11" s="111">
        <f t="shared" si="0"/>
        <v>108</v>
      </c>
      <c r="V11" s="129"/>
      <c r="W11" s="129"/>
      <c r="X11" s="129"/>
      <c r="Y11" s="129"/>
      <c r="Z11" s="129"/>
      <c r="AA11" s="129"/>
    </row>
    <row r="12" spans="1:27" ht="18" thickBot="1" x14ac:dyDescent="0.25">
      <c r="A12" s="129"/>
      <c r="B12" s="129"/>
      <c r="C12" s="129"/>
      <c r="D12" s="129"/>
      <c r="E12" s="129"/>
      <c r="F12" s="129"/>
      <c r="G12" s="129"/>
      <c r="H12" s="129"/>
      <c r="I12" s="109" t="s">
        <v>42</v>
      </c>
      <c r="J12" s="109" t="s">
        <v>41</v>
      </c>
      <c r="K12" s="109" t="s">
        <v>40</v>
      </c>
      <c r="L12" s="109" t="s">
        <v>39</v>
      </c>
      <c r="M12" s="275" t="s">
        <v>1070</v>
      </c>
      <c r="N12" s="109" t="s">
        <v>38</v>
      </c>
      <c r="O12" s="222"/>
      <c r="P12" s="111">
        <v>11</v>
      </c>
      <c r="Q12" s="112" t="s">
        <v>615</v>
      </c>
      <c r="R12" s="282" t="s">
        <v>635</v>
      </c>
      <c r="S12" s="282" t="s">
        <v>634</v>
      </c>
      <c r="T12" s="282">
        <v>4</v>
      </c>
      <c r="U12" s="111">
        <f t="shared" si="0"/>
        <v>144</v>
      </c>
      <c r="V12" s="129"/>
      <c r="W12" s="129"/>
      <c r="X12" s="129"/>
      <c r="Y12" s="129"/>
      <c r="Z12" s="129"/>
      <c r="AA12" s="129"/>
    </row>
    <row r="13" spans="1:27" ht="16" thickBot="1" x14ac:dyDescent="0.25">
      <c r="A13" s="129"/>
      <c r="B13" s="129"/>
      <c r="C13" s="129"/>
      <c r="D13" s="129"/>
      <c r="E13" s="129"/>
      <c r="F13" s="129"/>
      <c r="G13" s="129"/>
      <c r="H13" s="129"/>
      <c r="I13" s="111">
        <v>1</v>
      </c>
      <c r="J13" s="145" t="s">
        <v>1096</v>
      </c>
      <c r="K13" s="145" t="s">
        <v>1113</v>
      </c>
      <c r="L13" s="145" t="s">
        <v>1108</v>
      </c>
      <c r="M13" s="145">
        <v>5</v>
      </c>
      <c r="N13" s="145">
        <v>392</v>
      </c>
      <c r="O13" s="250"/>
      <c r="P13" s="111"/>
      <c r="Q13" s="111"/>
      <c r="R13" s="111"/>
      <c r="S13" s="111"/>
      <c r="T13" s="161">
        <f>SUM(T2:T12)</f>
        <v>46</v>
      </c>
      <c r="U13" s="161">
        <f>SUM(U2:U12)</f>
        <v>1656</v>
      </c>
      <c r="V13" s="129"/>
      <c r="W13" s="129"/>
      <c r="X13" s="129"/>
      <c r="Y13" s="129"/>
      <c r="Z13" s="129"/>
      <c r="AA13" s="129"/>
    </row>
    <row r="14" spans="1:27" ht="16" thickBot="1" x14ac:dyDescent="0.25">
      <c r="A14" s="129"/>
      <c r="B14" s="129"/>
      <c r="C14" s="129"/>
      <c r="D14" s="129"/>
      <c r="E14" s="129"/>
      <c r="F14" s="129"/>
      <c r="G14" s="129"/>
      <c r="H14" s="129"/>
      <c r="I14" s="222"/>
      <c r="J14" s="222"/>
      <c r="K14" s="222"/>
      <c r="L14" s="222"/>
      <c r="M14" s="222"/>
      <c r="N14" s="222"/>
      <c r="O14" s="250"/>
      <c r="P14" s="222"/>
      <c r="Q14" s="222"/>
      <c r="R14" s="222"/>
      <c r="S14" s="222"/>
      <c r="T14" s="222"/>
      <c r="U14" s="222"/>
      <c r="V14" s="129"/>
      <c r="W14" s="129"/>
      <c r="X14" s="129"/>
      <c r="Y14" s="129"/>
      <c r="Z14" s="129"/>
      <c r="AA14" s="129"/>
    </row>
    <row r="15" spans="1:27" ht="18" thickBot="1" x14ac:dyDescent="0.25">
      <c r="A15" s="129"/>
      <c r="B15" s="129"/>
      <c r="C15" s="129"/>
      <c r="D15" s="129"/>
      <c r="E15" s="129"/>
      <c r="F15" s="129"/>
      <c r="G15" s="129"/>
      <c r="H15" s="129"/>
      <c r="I15" s="109" t="s">
        <v>42</v>
      </c>
      <c r="J15" s="109" t="s">
        <v>41</v>
      </c>
      <c r="K15" s="109" t="s">
        <v>40</v>
      </c>
      <c r="L15" s="109" t="s">
        <v>39</v>
      </c>
      <c r="M15" s="275" t="s">
        <v>1070</v>
      </c>
      <c r="N15" s="109" t="s">
        <v>38</v>
      </c>
      <c r="O15" s="222"/>
      <c r="P15" s="109" t="s">
        <v>42</v>
      </c>
      <c r="Q15" s="109" t="s">
        <v>41</v>
      </c>
      <c r="R15" s="281" t="s">
        <v>40</v>
      </c>
      <c r="S15" s="109" t="s">
        <v>39</v>
      </c>
      <c r="T15" s="109" t="s">
        <v>23</v>
      </c>
      <c r="U15" s="109" t="s">
        <v>38</v>
      </c>
      <c r="V15" s="129"/>
      <c r="W15" s="129"/>
      <c r="X15" s="129"/>
      <c r="Y15" s="129"/>
      <c r="Z15" s="129"/>
      <c r="AA15" s="129"/>
    </row>
    <row r="16" spans="1:27" ht="17" thickBot="1" x14ac:dyDescent="0.25">
      <c r="A16" s="129"/>
      <c r="B16" s="129"/>
      <c r="C16" s="129"/>
      <c r="D16" s="129"/>
      <c r="E16" s="129"/>
      <c r="F16" s="129"/>
      <c r="G16" s="129"/>
      <c r="H16" s="129"/>
      <c r="I16" s="111">
        <v>1</v>
      </c>
      <c r="J16" s="145" t="s">
        <v>1097</v>
      </c>
      <c r="K16" s="145" t="s">
        <v>1114</v>
      </c>
      <c r="L16" s="145" t="s">
        <v>1153</v>
      </c>
      <c r="M16" s="145">
        <v>5</v>
      </c>
      <c r="N16" s="145">
        <v>437</v>
      </c>
      <c r="O16" s="222"/>
      <c r="P16" s="237">
        <v>1</v>
      </c>
      <c r="Q16" s="111" t="s">
        <v>594</v>
      </c>
      <c r="R16" s="284" t="s">
        <v>626</v>
      </c>
      <c r="S16" s="284" t="s">
        <v>629</v>
      </c>
      <c r="T16" s="284">
        <v>10</v>
      </c>
      <c r="U16" s="237">
        <f t="shared" ref="U16:U30" si="1">T16*36</f>
        <v>360</v>
      </c>
      <c r="V16" s="129"/>
      <c r="W16" s="129"/>
      <c r="X16" s="129"/>
      <c r="Y16" s="129"/>
      <c r="Z16" s="129"/>
      <c r="AA16" s="129"/>
    </row>
    <row r="17" spans="1:27" ht="19.5" customHeight="1" thickBot="1" x14ac:dyDescent="0.25">
      <c r="A17" s="129"/>
      <c r="B17" s="129"/>
      <c r="C17" s="129"/>
      <c r="D17" s="129"/>
      <c r="E17" s="129"/>
      <c r="F17" s="129"/>
      <c r="G17" s="129"/>
      <c r="H17" s="129"/>
      <c r="I17" s="111">
        <v>2</v>
      </c>
      <c r="J17" s="145" t="s">
        <v>1097</v>
      </c>
      <c r="K17" s="145" t="s">
        <v>1114</v>
      </c>
      <c r="L17" s="145" t="s">
        <v>1154</v>
      </c>
      <c r="M17" s="145">
        <v>2</v>
      </c>
      <c r="N17" s="145">
        <v>336</v>
      </c>
      <c r="O17" s="222"/>
      <c r="P17" s="111">
        <v>2</v>
      </c>
      <c r="Q17" s="111" t="s">
        <v>594</v>
      </c>
      <c r="R17" s="284" t="s">
        <v>626</v>
      </c>
      <c r="S17" s="284">
        <v>8</v>
      </c>
      <c r="T17" s="284">
        <v>1</v>
      </c>
      <c r="U17" s="237">
        <f t="shared" si="1"/>
        <v>36</v>
      </c>
      <c r="V17" s="129"/>
      <c r="W17" s="129"/>
      <c r="X17" s="129"/>
      <c r="Y17" s="129"/>
      <c r="Z17" s="129"/>
      <c r="AA17" s="129"/>
    </row>
    <row r="18" spans="1:27" ht="17" thickBot="1" x14ac:dyDescent="0.25">
      <c r="A18" s="129"/>
      <c r="B18" s="129"/>
      <c r="C18" s="129"/>
      <c r="D18" s="129"/>
      <c r="E18" s="129"/>
      <c r="F18" s="129"/>
      <c r="G18" s="129"/>
      <c r="H18" s="129"/>
      <c r="I18" s="110"/>
      <c r="J18" s="277"/>
      <c r="K18" s="277"/>
      <c r="L18" s="277"/>
      <c r="M18" s="278">
        <f>SUM(M16:M17)</f>
        <v>7</v>
      </c>
      <c r="N18" s="278">
        <f>SUM(N16:N17)</f>
        <v>773</v>
      </c>
      <c r="O18" s="222"/>
      <c r="P18" s="111">
        <v>3</v>
      </c>
      <c r="Q18" s="111" t="s">
        <v>594</v>
      </c>
      <c r="R18" s="284" t="s">
        <v>619</v>
      </c>
      <c r="S18" s="284" t="s">
        <v>624</v>
      </c>
      <c r="T18" s="284">
        <v>0</v>
      </c>
      <c r="U18" s="237">
        <f t="shared" si="1"/>
        <v>0</v>
      </c>
      <c r="V18" s="129"/>
      <c r="W18" s="129"/>
      <c r="X18" s="129"/>
      <c r="Y18" s="129"/>
      <c r="Z18" s="129"/>
      <c r="AA18" s="129"/>
    </row>
    <row r="19" spans="1:27" ht="17" thickBot="1" x14ac:dyDescent="0.25">
      <c r="A19" s="129"/>
      <c r="B19" s="129"/>
      <c r="C19" s="129"/>
      <c r="D19" s="129"/>
      <c r="E19" s="129"/>
      <c r="F19" s="129"/>
      <c r="G19" s="129"/>
      <c r="H19" s="129"/>
      <c r="I19" s="252"/>
      <c r="J19" s="253"/>
      <c r="K19" s="253"/>
      <c r="L19" s="253"/>
      <c r="M19" s="254"/>
      <c r="N19" s="254"/>
      <c r="O19" s="222"/>
      <c r="P19" s="237">
        <v>4</v>
      </c>
      <c r="Q19" s="111" t="s">
        <v>594</v>
      </c>
      <c r="R19" s="284" t="s">
        <v>619</v>
      </c>
      <c r="S19" s="284" t="s">
        <v>621</v>
      </c>
      <c r="T19" s="284">
        <v>0</v>
      </c>
      <c r="U19" s="237">
        <f t="shared" si="1"/>
        <v>0</v>
      </c>
      <c r="V19" s="129"/>
      <c r="W19" s="129"/>
      <c r="X19" s="129"/>
      <c r="Y19" s="129"/>
      <c r="Z19" s="129"/>
      <c r="AA19" s="129"/>
    </row>
    <row r="20" spans="1:27" ht="18" thickBot="1" x14ac:dyDescent="0.25">
      <c r="A20" s="129"/>
      <c r="B20" s="129"/>
      <c r="C20" s="129"/>
      <c r="D20" s="129"/>
      <c r="E20" s="129"/>
      <c r="F20" s="129"/>
      <c r="G20" s="129"/>
      <c r="H20" s="129"/>
      <c r="I20" s="109" t="s">
        <v>42</v>
      </c>
      <c r="J20" s="109" t="s">
        <v>41</v>
      </c>
      <c r="K20" s="109" t="s">
        <v>40</v>
      </c>
      <c r="L20" s="109" t="s">
        <v>39</v>
      </c>
      <c r="M20" s="275" t="s">
        <v>1070</v>
      </c>
      <c r="N20" s="109" t="s">
        <v>38</v>
      </c>
      <c r="O20" s="222"/>
      <c r="P20" s="111">
        <v>5</v>
      </c>
      <c r="Q20" s="111" t="s">
        <v>594</v>
      </c>
      <c r="R20" s="284" t="s">
        <v>619</v>
      </c>
      <c r="S20" s="284" t="s">
        <v>618</v>
      </c>
      <c r="T20" s="284">
        <v>0</v>
      </c>
      <c r="U20" s="237">
        <f t="shared" si="1"/>
        <v>0</v>
      </c>
      <c r="V20" s="129"/>
      <c r="W20" s="129"/>
      <c r="X20" s="129"/>
      <c r="Y20" s="129"/>
      <c r="Z20" s="129"/>
      <c r="AA20" s="129"/>
    </row>
    <row r="21" spans="1:27" ht="17" thickBot="1" x14ac:dyDescent="0.25">
      <c r="A21" s="129"/>
      <c r="B21" s="129"/>
      <c r="C21" s="129"/>
      <c r="D21" s="129"/>
      <c r="E21" s="129"/>
      <c r="F21" s="129"/>
      <c r="G21" s="129"/>
      <c r="H21" s="129"/>
      <c r="I21" s="111">
        <v>1</v>
      </c>
      <c r="J21" s="145" t="s">
        <v>1115</v>
      </c>
      <c r="K21" s="145" t="s">
        <v>1113</v>
      </c>
      <c r="L21" s="145" t="s">
        <v>1116</v>
      </c>
      <c r="M21" s="145">
        <v>4</v>
      </c>
      <c r="N21" s="145">
        <v>371</v>
      </c>
      <c r="O21" s="222"/>
      <c r="P21" s="111">
        <v>6</v>
      </c>
      <c r="Q21" s="111" t="s">
        <v>594</v>
      </c>
      <c r="R21" s="284" t="s">
        <v>614</v>
      </c>
      <c r="S21" s="284" t="s">
        <v>613</v>
      </c>
      <c r="T21" s="284">
        <v>5</v>
      </c>
      <c r="U21" s="237">
        <f t="shared" si="1"/>
        <v>180</v>
      </c>
      <c r="V21" s="129"/>
      <c r="W21" s="129"/>
      <c r="X21" s="129"/>
      <c r="Y21" s="129"/>
      <c r="Z21" s="129"/>
      <c r="AA21" s="129"/>
    </row>
    <row r="22" spans="1:27" ht="17" thickBot="1" x14ac:dyDescent="0.25">
      <c r="A22" s="129"/>
      <c r="B22" s="129"/>
      <c r="C22" s="129"/>
      <c r="D22" s="129"/>
      <c r="E22" s="129"/>
      <c r="F22" s="129"/>
      <c r="G22" s="129"/>
      <c r="H22" s="129"/>
      <c r="I22" s="222"/>
      <c r="J22" s="222"/>
      <c r="K22" s="222"/>
      <c r="L22" s="222"/>
      <c r="M22" s="222"/>
      <c r="N22" s="222"/>
      <c r="O22" s="222"/>
      <c r="P22" s="237">
        <v>7</v>
      </c>
      <c r="Q22" s="111" t="s">
        <v>594</v>
      </c>
      <c r="R22" s="284" t="s">
        <v>580</v>
      </c>
      <c r="S22" s="284" t="s">
        <v>611</v>
      </c>
      <c r="T22" s="284">
        <v>5</v>
      </c>
      <c r="U22" s="237">
        <f t="shared" si="1"/>
        <v>180</v>
      </c>
      <c r="V22" s="129"/>
      <c r="W22" s="129"/>
      <c r="X22" s="129"/>
      <c r="Y22" s="129"/>
      <c r="Z22" s="129"/>
      <c r="AA22" s="129"/>
    </row>
    <row r="23" spans="1:27" ht="18" thickBot="1" x14ac:dyDescent="0.25">
      <c r="A23" s="129"/>
      <c r="B23" s="129"/>
      <c r="C23" s="129"/>
      <c r="D23" s="129"/>
      <c r="E23" s="129"/>
      <c r="F23" s="129"/>
      <c r="G23" s="129"/>
      <c r="H23" s="129"/>
      <c r="I23" s="109" t="s">
        <v>42</v>
      </c>
      <c r="J23" s="109" t="s">
        <v>41</v>
      </c>
      <c r="K23" s="109" t="s">
        <v>40</v>
      </c>
      <c r="L23" s="109" t="s">
        <v>39</v>
      </c>
      <c r="M23" s="275" t="s">
        <v>1070</v>
      </c>
      <c r="N23" s="109" t="s">
        <v>38</v>
      </c>
      <c r="O23" s="222"/>
      <c r="P23" s="111">
        <v>8</v>
      </c>
      <c r="Q23" s="111" t="s">
        <v>594</v>
      </c>
      <c r="R23" s="284" t="s">
        <v>580</v>
      </c>
      <c r="S23" s="284" t="s">
        <v>609</v>
      </c>
      <c r="T23" s="284">
        <v>6</v>
      </c>
      <c r="U23" s="237">
        <f t="shared" si="1"/>
        <v>216</v>
      </c>
      <c r="V23" s="129"/>
      <c r="W23" s="129"/>
      <c r="X23" s="129"/>
      <c r="Y23" s="129"/>
      <c r="Z23" s="129"/>
      <c r="AA23" s="129"/>
    </row>
    <row r="24" spans="1:27" ht="17" thickBot="1" x14ac:dyDescent="0.25">
      <c r="A24" s="129"/>
      <c r="B24" s="129"/>
      <c r="C24" s="129"/>
      <c r="D24" s="129"/>
      <c r="E24" s="129"/>
      <c r="F24" s="129"/>
      <c r="G24" s="129"/>
      <c r="H24" s="129"/>
      <c r="I24" s="111">
        <v>1</v>
      </c>
      <c r="J24" s="145" t="s">
        <v>1118</v>
      </c>
      <c r="K24" s="145" t="s">
        <v>587</v>
      </c>
      <c r="L24" s="145" t="s">
        <v>1119</v>
      </c>
      <c r="M24" s="145">
        <v>2</v>
      </c>
      <c r="N24" s="145">
        <v>150</v>
      </c>
      <c r="O24" s="222"/>
      <c r="P24" s="111">
        <v>9</v>
      </c>
      <c r="Q24" s="111" t="s">
        <v>594</v>
      </c>
      <c r="R24" s="284" t="s">
        <v>580</v>
      </c>
      <c r="S24" s="284">
        <v>18</v>
      </c>
      <c r="T24" s="284">
        <v>6</v>
      </c>
      <c r="U24" s="237">
        <f t="shared" si="1"/>
        <v>216</v>
      </c>
      <c r="V24" s="129"/>
      <c r="W24" s="129"/>
      <c r="X24" s="129"/>
      <c r="Y24" s="129"/>
      <c r="Z24" s="129"/>
      <c r="AA24" s="129"/>
    </row>
    <row r="25" spans="1:27" ht="17" thickBot="1" x14ac:dyDescent="0.25">
      <c r="A25" s="129"/>
      <c r="B25" s="129"/>
      <c r="C25" s="129"/>
      <c r="D25" s="129"/>
      <c r="E25" s="129"/>
      <c r="F25" s="129"/>
      <c r="G25" s="129"/>
      <c r="H25" s="129"/>
      <c r="I25" s="222"/>
      <c r="J25" s="222"/>
      <c r="K25" s="222"/>
      <c r="L25" s="222"/>
      <c r="M25" s="222"/>
      <c r="N25" s="222"/>
      <c r="O25" s="222"/>
      <c r="P25" s="237">
        <v>10</v>
      </c>
      <c r="Q25" s="111" t="s">
        <v>594</v>
      </c>
      <c r="R25" s="284" t="s">
        <v>580</v>
      </c>
      <c r="S25" s="284" t="s">
        <v>607</v>
      </c>
      <c r="T25" s="284">
        <v>3</v>
      </c>
      <c r="U25" s="237">
        <f t="shared" si="1"/>
        <v>108</v>
      </c>
      <c r="V25" s="129"/>
      <c r="W25" s="129"/>
      <c r="X25" s="129"/>
      <c r="Y25" s="129"/>
      <c r="Z25" s="129"/>
      <c r="AA25" s="129"/>
    </row>
    <row r="26" spans="1:27" ht="18" thickBot="1" x14ac:dyDescent="0.25">
      <c r="A26" s="129"/>
      <c r="B26" s="129"/>
      <c r="C26" s="129"/>
      <c r="D26" s="129"/>
      <c r="E26" s="129"/>
      <c r="F26" s="129"/>
      <c r="G26" s="129"/>
      <c r="H26" s="129"/>
      <c r="I26" s="109" t="s">
        <v>42</v>
      </c>
      <c r="J26" s="109" t="s">
        <v>41</v>
      </c>
      <c r="K26" s="109" t="s">
        <v>40</v>
      </c>
      <c r="L26" s="109" t="s">
        <v>39</v>
      </c>
      <c r="M26" s="275" t="s">
        <v>1070</v>
      </c>
      <c r="N26" s="109" t="s">
        <v>38</v>
      </c>
      <c r="O26" s="222"/>
      <c r="P26" s="111">
        <v>11</v>
      </c>
      <c r="Q26" s="111" t="s">
        <v>594</v>
      </c>
      <c r="R26" s="284" t="s">
        <v>602</v>
      </c>
      <c r="S26" s="284" t="s">
        <v>604</v>
      </c>
      <c r="T26" s="284">
        <v>2</v>
      </c>
      <c r="U26" s="237">
        <f t="shared" si="1"/>
        <v>72</v>
      </c>
      <c r="V26" s="129"/>
      <c r="W26" s="129"/>
      <c r="X26" s="129"/>
      <c r="Y26" s="129"/>
      <c r="Z26" s="129"/>
      <c r="AA26" s="129"/>
    </row>
    <row r="27" spans="1:27" ht="18.75" customHeight="1" thickBot="1" x14ac:dyDescent="0.25">
      <c r="A27" s="129"/>
      <c r="B27" s="129"/>
      <c r="C27" s="129"/>
      <c r="D27" s="129"/>
      <c r="E27" s="129"/>
      <c r="F27" s="129"/>
      <c r="G27" s="129"/>
      <c r="H27" s="129"/>
      <c r="I27" s="111">
        <v>1</v>
      </c>
      <c r="J27" s="279" t="s">
        <v>1124</v>
      </c>
      <c r="K27" s="145" t="s">
        <v>1113</v>
      </c>
      <c r="L27" s="145" t="s">
        <v>1105</v>
      </c>
      <c r="M27" s="145">
        <v>5</v>
      </c>
      <c r="N27" s="145">
        <v>713</v>
      </c>
      <c r="O27" s="222"/>
      <c r="P27" s="111">
        <v>12</v>
      </c>
      <c r="Q27" s="111" t="s">
        <v>594</v>
      </c>
      <c r="R27" s="284" t="s">
        <v>602</v>
      </c>
      <c r="S27" s="284" t="s">
        <v>601</v>
      </c>
      <c r="T27" s="284">
        <v>5</v>
      </c>
      <c r="U27" s="237">
        <f t="shared" si="1"/>
        <v>180</v>
      </c>
      <c r="V27" s="129"/>
      <c r="W27" s="129"/>
      <c r="X27" s="129"/>
      <c r="Y27" s="129"/>
      <c r="Z27" s="129"/>
      <c r="AA27" s="129"/>
    </row>
    <row r="28" spans="1:27" ht="17" thickBot="1" x14ac:dyDescent="0.25">
      <c r="A28" s="129"/>
      <c r="B28" s="129"/>
      <c r="C28" s="129"/>
      <c r="D28" s="129"/>
      <c r="E28" s="129"/>
      <c r="F28" s="129"/>
      <c r="G28" s="129"/>
      <c r="H28" s="129"/>
      <c r="I28" s="222"/>
      <c r="J28" s="222"/>
      <c r="K28" s="222"/>
      <c r="L28" s="222"/>
      <c r="M28" s="222"/>
      <c r="N28" s="222"/>
      <c r="O28" s="222"/>
      <c r="P28" s="237">
        <v>13</v>
      </c>
      <c r="Q28" s="111" t="s">
        <v>594</v>
      </c>
      <c r="R28" s="284" t="s">
        <v>599</v>
      </c>
      <c r="S28" s="284">
        <v>22</v>
      </c>
      <c r="T28" s="284">
        <v>0</v>
      </c>
      <c r="U28" s="237">
        <f t="shared" si="1"/>
        <v>0</v>
      </c>
      <c r="V28" s="129"/>
      <c r="W28" s="129"/>
      <c r="X28" s="129"/>
      <c r="Y28" s="129"/>
      <c r="Z28" s="129"/>
      <c r="AA28" s="129"/>
    </row>
    <row r="29" spans="1:27" ht="18" thickBot="1" x14ac:dyDescent="0.25">
      <c r="A29" s="118" t="s">
        <v>623</v>
      </c>
      <c r="B29" s="118"/>
      <c r="C29" s="118"/>
      <c r="D29" s="118"/>
      <c r="E29" s="118"/>
      <c r="F29" s="118"/>
      <c r="G29" s="129"/>
      <c r="H29" s="129"/>
      <c r="I29" s="109" t="s">
        <v>42</v>
      </c>
      <c r="J29" s="109" t="s">
        <v>41</v>
      </c>
      <c r="K29" s="109" t="s">
        <v>40</v>
      </c>
      <c r="L29" s="109" t="s">
        <v>39</v>
      </c>
      <c r="M29" s="275" t="s">
        <v>1070</v>
      </c>
      <c r="N29" s="109" t="s">
        <v>38</v>
      </c>
      <c r="O29" s="222"/>
      <c r="P29" s="111">
        <v>14</v>
      </c>
      <c r="Q29" s="111" t="s">
        <v>594</v>
      </c>
      <c r="R29" s="284" t="s">
        <v>596</v>
      </c>
      <c r="S29" s="284">
        <v>67</v>
      </c>
      <c r="T29" s="284">
        <v>3</v>
      </c>
      <c r="U29" s="237">
        <f t="shared" si="1"/>
        <v>108</v>
      </c>
      <c r="V29" s="129"/>
      <c r="W29" s="129"/>
      <c r="X29" s="129"/>
      <c r="Y29" s="129"/>
      <c r="Z29" s="129"/>
      <c r="AA29" s="129"/>
    </row>
    <row r="30" spans="1:27" ht="35" thickBot="1" x14ac:dyDescent="0.25">
      <c r="A30" s="119" t="s">
        <v>129</v>
      </c>
      <c r="B30" s="119" t="s">
        <v>1092</v>
      </c>
      <c r="C30" s="119" t="s">
        <v>128</v>
      </c>
      <c r="D30" s="119" t="s">
        <v>127</v>
      </c>
      <c r="E30" s="119" t="s">
        <v>126</v>
      </c>
      <c r="F30" s="119" t="s">
        <v>125</v>
      </c>
      <c r="G30" s="129"/>
      <c r="H30" s="129"/>
      <c r="I30" s="111">
        <v>1</v>
      </c>
      <c r="J30" s="145" t="s">
        <v>1099</v>
      </c>
      <c r="K30" s="145" t="s">
        <v>1117</v>
      </c>
      <c r="L30" s="145" t="s">
        <v>1120</v>
      </c>
      <c r="M30" s="145">
        <v>10</v>
      </c>
      <c r="N30" s="145">
        <v>840</v>
      </c>
      <c r="O30" s="222"/>
      <c r="P30" s="111">
        <v>15</v>
      </c>
      <c r="Q30" s="111" t="s">
        <v>594</v>
      </c>
      <c r="R30" s="284" t="s">
        <v>596</v>
      </c>
      <c r="S30" s="284" t="s">
        <v>595</v>
      </c>
      <c r="T30" s="284">
        <v>0</v>
      </c>
      <c r="U30" s="237">
        <f t="shared" si="1"/>
        <v>0</v>
      </c>
      <c r="V30" s="129"/>
      <c r="W30" s="129"/>
      <c r="X30" s="129"/>
      <c r="Y30" s="129"/>
      <c r="Z30" s="129"/>
      <c r="AA30" s="129"/>
    </row>
    <row r="31" spans="1:27" ht="17" thickBot="1" x14ac:dyDescent="0.25">
      <c r="A31" s="120" t="s">
        <v>122</v>
      </c>
      <c r="B31" s="120"/>
      <c r="C31" s="120"/>
      <c r="D31" s="121">
        <v>600</v>
      </c>
      <c r="E31" s="121">
        <v>350</v>
      </c>
      <c r="F31" s="121">
        <v>210</v>
      </c>
      <c r="G31" s="129"/>
      <c r="H31" s="129"/>
      <c r="I31" s="222"/>
      <c r="J31" s="222"/>
      <c r="K31" s="222"/>
      <c r="L31" s="222"/>
      <c r="M31" s="222"/>
      <c r="N31" s="222"/>
      <c r="O31" s="222"/>
      <c r="P31" s="111"/>
      <c r="Q31" s="111"/>
      <c r="R31" s="111"/>
      <c r="S31" s="111"/>
      <c r="T31" s="161">
        <f>SUM(T16:T30)</f>
        <v>46</v>
      </c>
      <c r="U31" s="161">
        <f>SUM(U16:U30)</f>
        <v>1656</v>
      </c>
      <c r="V31" s="129"/>
      <c r="W31" s="129"/>
      <c r="X31" s="129"/>
      <c r="Y31" s="129"/>
      <c r="Z31" s="129"/>
      <c r="AA31" s="129"/>
    </row>
    <row r="32" spans="1:27" ht="18" thickBot="1" x14ac:dyDescent="0.25">
      <c r="A32" s="122" t="s">
        <v>617</v>
      </c>
      <c r="B32" s="123" t="s">
        <v>1150</v>
      </c>
      <c r="C32" s="124">
        <f>T49</f>
        <v>43</v>
      </c>
      <c r="D32" s="125">
        <f>C32*D31</f>
        <v>25800</v>
      </c>
      <c r="E32" s="125">
        <f>C32*E31</f>
        <v>15050</v>
      </c>
      <c r="F32" s="125">
        <f>C32*F31</f>
        <v>9030</v>
      </c>
      <c r="G32" s="129"/>
      <c r="H32" s="129"/>
      <c r="I32" s="109" t="s">
        <v>42</v>
      </c>
      <c r="J32" s="109" t="s">
        <v>41</v>
      </c>
      <c r="K32" s="109" t="s">
        <v>40</v>
      </c>
      <c r="L32" s="109" t="s">
        <v>39</v>
      </c>
      <c r="M32" s="275" t="s">
        <v>1070</v>
      </c>
      <c r="N32" s="109" t="s">
        <v>38</v>
      </c>
      <c r="O32" s="222"/>
      <c r="P32" s="222"/>
      <c r="Q32" s="222"/>
      <c r="R32" s="247"/>
      <c r="S32" s="247"/>
      <c r="T32" s="247"/>
      <c r="U32" s="229"/>
      <c r="V32" s="129"/>
      <c r="W32" s="129"/>
      <c r="X32" s="129"/>
      <c r="Y32" s="129"/>
      <c r="Z32" s="129"/>
      <c r="AA32" s="129"/>
    </row>
    <row r="33" spans="1:27" ht="17" thickBot="1" x14ac:dyDescent="0.25">
      <c r="A33" s="122" t="s">
        <v>581</v>
      </c>
      <c r="B33" s="123" t="s">
        <v>1150</v>
      </c>
      <c r="C33" s="124">
        <f>T77</f>
        <v>80</v>
      </c>
      <c r="D33" s="125">
        <f>C33*D31</f>
        <v>48000</v>
      </c>
      <c r="E33" s="125">
        <f>C33*E31</f>
        <v>28000</v>
      </c>
      <c r="F33" s="125">
        <f>C33*F31</f>
        <v>16800</v>
      </c>
      <c r="G33" s="129"/>
      <c r="H33" s="129"/>
      <c r="I33" s="111">
        <v>1</v>
      </c>
      <c r="J33" s="145" t="s">
        <v>1125</v>
      </c>
      <c r="K33" s="145" t="s">
        <v>1121</v>
      </c>
      <c r="L33" s="145" t="s">
        <v>1122</v>
      </c>
      <c r="M33" s="145">
        <v>1</v>
      </c>
      <c r="N33" s="145">
        <v>102</v>
      </c>
      <c r="O33" s="222"/>
      <c r="P33" s="109" t="s">
        <v>42</v>
      </c>
      <c r="Q33" s="109" t="s">
        <v>41</v>
      </c>
      <c r="R33" s="109" t="s">
        <v>40</v>
      </c>
      <c r="S33" s="109" t="s">
        <v>39</v>
      </c>
      <c r="T33" s="109" t="s">
        <v>23</v>
      </c>
      <c r="U33" s="109" t="s">
        <v>38</v>
      </c>
      <c r="V33" s="129"/>
      <c r="W33" s="129"/>
      <c r="X33" s="129"/>
      <c r="Y33" s="129"/>
      <c r="Z33" s="129"/>
      <c r="AA33" s="129"/>
    </row>
    <row r="34" spans="1:27" ht="18" customHeight="1" thickBot="1" x14ac:dyDescent="0.25">
      <c r="A34" s="122" t="s">
        <v>615</v>
      </c>
      <c r="B34" s="123" t="s">
        <v>1150</v>
      </c>
      <c r="C34" s="238">
        <f>T13</f>
        <v>46</v>
      </c>
      <c r="D34" s="125">
        <f>D31*C34</f>
        <v>27600</v>
      </c>
      <c r="E34" s="125">
        <f>E31*C34</f>
        <v>16100</v>
      </c>
      <c r="F34" s="125">
        <f>F31*C34</f>
        <v>9660</v>
      </c>
      <c r="G34" s="129"/>
      <c r="H34" s="129"/>
      <c r="I34" s="222"/>
      <c r="J34" s="222"/>
      <c r="K34" s="222"/>
      <c r="L34" s="222"/>
      <c r="M34" s="222"/>
      <c r="N34" s="222"/>
      <c r="O34" s="222"/>
      <c r="P34" s="111">
        <v>1</v>
      </c>
      <c r="Q34" s="112" t="s">
        <v>617</v>
      </c>
      <c r="R34" s="112" t="s">
        <v>649</v>
      </c>
      <c r="S34" s="112" t="s">
        <v>27</v>
      </c>
      <c r="T34" s="112">
        <v>3</v>
      </c>
      <c r="U34" s="285">
        <f t="shared" ref="U34:U48" si="2">T34*36</f>
        <v>108</v>
      </c>
      <c r="V34" s="129"/>
      <c r="W34" s="129"/>
      <c r="X34" s="129"/>
      <c r="Y34" s="129"/>
      <c r="Z34" s="129"/>
      <c r="AA34" s="129"/>
    </row>
    <row r="35" spans="1:27" ht="18" thickBot="1" x14ac:dyDescent="0.25">
      <c r="A35" s="122" t="s">
        <v>594</v>
      </c>
      <c r="B35" s="123" t="s">
        <v>1150</v>
      </c>
      <c r="C35" s="238">
        <f>T31</f>
        <v>46</v>
      </c>
      <c r="D35" s="125">
        <f>D31*C35</f>
        <v>27600</v>
      </c>
      <c r="E35" s="125">
        <f>E31*C35</f>
        <v>16100</v>
      </c>
      <c r="F35" s="125">
        <f>F31*C35</f>
        <v>9660</v>
      </c>
      <c r="G35" s="129"/>
      <c r="H35" s="129"/>
      <c r="I35" s="109" t="s">
        <v>42</v>
      </c>
      <c r="J35" s="109" t="s">
        <v>41</v>
      </c>
      <c r="K35" s="109" t="s">
        <v>40</v>
      </c>
      <c r="L35" s="109" t="s">
        <v>39</v>
      </c>
      <c r="M35" s="275" t="s">
        <v>1070</v>
      </c>
      <c r="N35" s="109" t="s">
        <v>38</v>
      </c>
      <c r="O35" s="222"/>
      <c r="P35" s="111">
        <v>2</v>
      </c>
      <c r="Q35" s="112" t="s">
        <v>617</v>
      </c>
      <c r="R35" s="112" t="s">
        <v>637</v>
      </c>
      <c r="S35" s="112">
        <v>147</v>
      </c>
      <c r="T35" s="112">
        <v>1</v>
      </c>
      <c r="U35" s="285">
        <f t="shared" si="2"/>
        <v>36</v>
      </c>
      <c r="V35" s="129"/>
      <c r="W35" s="129"/>
      <c r="X35" s="129"/>
      <c r="Y35" s="129"/>
      <c r="Z35" s="129"/>
      <c r="AA35" s="129"/>
    </row>
    <row r="36" spans="1:27" ht="17" thickBot="1" x14ac:dyDescent="0.25">
      <c r="A36" s="126" t="s">
        <v>6</v>
      </c>
      <c r="B36" s="126"/>
      <c r="C36" s="127">
        <f>SUM(C32:C35)</f>
        <v>215</v>
      </c>
      <c r="D36" s="128">
        <f>SUM(D32:D35)</f>
        <v>129000</v>
      </c>
      <c r="E36" s="128">
        <f>SUM(E32:E35)</f>
        <v>75250</v>
      </c>
      <c r="F36" s="128">
        <f>SUM(F32:F35)</f>
        <v>45150</v>
      </c>
      <c r="G36" s="129"/>
      <c r="H36" s="129"/>
      <c r="I36" s="112">
        <v>1</v>
      </c>
      <c r="J36" s="145" t="s">
        <v>1101</v>
      </c>
      <c r="K36" s="145" t="s">
        <v>1110</v>
      </c>
      <c r="L36" s="145" t="s">
        <v>1147</v>
      </c>
      <c r="M36" s="145">
        <v>3</v>
      </c>
      <c r="N36" s="145">
        <v>360</v>
      </c>
      <c r="O36" s="222"/>
      <c r="P36" s="111">
        <v>3</v>
      </c>
      <c r="Q36" s="112" t="s">
        <v>617</v>
      </c>
      <c r="R36" s="112" t="s">
        <v>637</v>
      </c>
      <c r="S36" s="112">
        <v>161</v>
      </c>
      <c r="T36" s="112">
        <v>2</v>
      </c>
      <c r="U36" s="285">
        <f t="shared" si="2"/>
        <v>72</v>
      </c>
      <c r="V36" s="129"/>
      <c r="W36" s="129"/>
      <c r="X36" s="129"/>
      <c r="Y36" s="129"/>
      <c r="Z36" s="129"/>
      <c r="AA36" s="129"/>
    </row>
    <row r="37" spans="1:27" ht="15.75" customHeight="1" thickBot="1" x14ac:dyDescent="0.25">
      <c r="A37" s="120" t="s">
        <v>122</v>
      </c>
      <c r="B37" s="120"/>
      <c r="C37" s="120"/>
      <c r="D37" s="121">
        <v>1150</v>
      </c>
      <c r="E37" s="121">
        <v>640</v>
      </c>
      <c r="F37" s="121">
        <v>360</v>
      </c>
      <c r="G37" s="129"/>
      <c r="H37" s="129"/>
      <c r="I37" s="112">
        <v>2</v>
      </c>
      <c r="J37" s="145" t="s">
        <v>1101</v>
      </c>
      <c r="K37" s="145" t="s">
        <v>1110</v>
      </c>
      <c r="L37" s="145" t="s">
        <v>1123</v>
      </c>
      <c r="M37" s="112">
        <v>14</v>
      </c>
      <c r="N37" s="112">
        <v>1330</v>
      </c>
      <c r="O37" s="222"/>
      <c r="P37" s="111">
        <v>4</v>
      </c>
      <c r="Q37" s="112" t="s">
        <v>617</v>
      </c>
      <c r="R37" s="112" t="s">
        <v>637</v>
      </c>
      <c r="S37" s="112">
        <v>139</v>
      </c>
      <c r="T37" s="112">
        <v>3</v>
      </c>
      <c r="U37" s="285">
        <f t="shared" si="2"/>
        <v>108</v>
      </c>
      <c r="V37" s="129"/>
      <c r="W37" s="129"/>
      <c r="X37" s="129"/>
      <c r="Y37" s="129"/>
      <c r="Z37" s="129"/>
      <c r="AA37" s="129"/>
    </row>
    <row r="38" spans="1:27" ht="17" thickBot="1" x14ac:dyDescent="0.25">
      <c r="A38" s="122" t="s">
        <v>1161</v>
      </c>
      <c r="B38" s="123" t="s">
        <v>1150</v>
      </c>
      <c r="C38" s="124">
        <f>M42</f>
        <v>12</v>
      </c>
      <c r="D38" s="125">
        <f>C38*D37</f>
        <v>13800</v>
      </c>
      <c r="E38" s="125">
        <f>C38*E37</f>
        <v>7680</v>
      </c>
      <c r="F38" s="125">
        <f>C38*F37</f>
        <v>4320</v>
      </c>
      <c r="G38" s="129"/>
      <c r="H38" s="129"/>
      <c r="I38" s="110"/>
      <c r="J38" s="277"/>
      <c r="K38" s="277"/>
      <c r="L38" s="277"/>
      <c r="M38" s="278">
        <f>SUM(M36:M37)</f>
        <v>17</v>
      </c>
      <c r="N38" s="278">
        <f>SUM(N36:N37)</f>
        <v>1690</v>
      </c>
      <c r="O38" s="222"/>
      <c r="P38" s="111">
        <v>5</v>
      </c>
      <c r="Q38" s="112" t="s">
        <v>617</v>
      </c>
      <c r="R38" s="112" t="s">
        <v>632</v>
      </c>
      <c r="S38" s="112" t="s">
        <v>642</v>
      </c>
      <c r="T38" s="112">
        <v>3</v>
      </c>
      <c r="U38" s="285">
        <f t="shared" si="2"/>
        <v>108</v>
      </c>
      <c r="V38" s="129"/>
      <c r="W38" s="129"/>
      <c r="X38" s="129"/>
      <c r="Y38" s="129"/>
      <c r="Z38" s="129"/>
      <c r="AA38" s="129"/>
    </row>
    <row r="39" spans="1:27" ht="17" thickBot="1" x14ac:dyDescent="0.25">
      <c r="A39" s="122" t="s">
        <v>1164</v>
      </c>
      <c r="B39" s="123" t="s">
        <v>1150</v>
      </c>
      <c r="C39" s="124">
        <f>M52</f>
        <v>12</v>
      </c>
      <c r="D39" s="125">
        <f>C39*D37</f>
        <v>13800</v>
      </c>
      <c r="E39" s="125">
        <f>C39*E37</f>
        <v>7680</v>
      </c>
      <c r="F39" s="125">
        <f>C39*F37</f>
        <v>4320</v>
      </c>
      <c r="G39" s="129"/>
      <c r="H39" s="129"/>
      <c r="I39" s="222"/>
      <c r="J39" s="222"/>
      <c r="K39" s="222"/>
      <c r="L39" s="222"/>
      <c r="M39" s="222"/>
      <c r="N39" s="222"/>
      <c r="O39" s="222"/>
      <c r="P39" s="111">
        <v>6</v>
      </c>
      <c r="Q39" s="112" t="s">
        <v>617</v>
      </c>
      <c r="R39" s="112" t="s">
        <v>632</v>
      </c>
      <c r="S39" s="112" t="s">
        <v>641</v>
      </c>
      <c r="T39" s="112">
        <v>4</v>
      </c>
      <c r="U39" s="285">
        <f t="shared" si="2"/>
        <v>144</v>
      </c>
      <c r="V39" s="129"/>
      <c r="W39" s="129"/>
      <c r="X39" s="129"/>
      <c r="Y39" s="129"/>
      <c r="Z39" s="129"/>
      <c r="AA39" s="129"/>
    </row>
    <row r="40" spans="1:27" ht="17" thickBot="1" x14ac:dyDescent="0.25">
      <c r="A40" s="126" t="s">
        <v>6</v>
      </c>
      <c r="B40" s="126"/>
      <c r="C40" s="127">
        <f>SUM(C38:C39)</f>
        <v>24</v>
      </c>
      <c r="D40" s="128">
        <f>SUM(D38:D39)</f>
        <v>27600</v>
      </c>
      <c r="E40" s="128">
        <f>SUM(E38:E39)</f>
        <v>15360</v>
      </c>
      <c r="F40" s="128">
        <f>SUM(F38:F39)</f>
        <v>8640</v>
      </c>
      <c r="G40" s="129"/>
      <c r="H40" s="129"/>
      <c r="I40" s="109" t="s">
        <v>42</v>
      </c>
      <c r="J40" s="109" t="s">
        <v>41</v>
      </c>
      <c r="K40" s="109" t="s">
        <v>40</v>
      </c>
      <c r="L40" s="109" t="s">
        <v>39</v>
      </c>
      <c r="M40" s="109" t="s">
        <v>23</v>
      </c>
      <c r="N40" s="109" t="s">
        <v>38</v>
      </c>
      <c r="O40" s="222"/>
      <c r="P40" s="111">
        <v>7</v>
      </c>
      <c r="Q40" s="112" t="s">
        <v>617</v>
      </c>
      <c r="R40" s="112" t="s">
        <v>632</v>
      </c>
      <c r="S40" s="112" t="s">
        <v>639</v>
      </c>
      <c r="T40" s="112">
        <v>1</v>
      </c>
      <c r="U40" s="285">
        <f t="shared" si="2"/>
        <v>36</v>
      </c>
      <c r="V40" s="129"/>
      <c r="W40" s="129"/>
      <c r="X40" s="129"/>
      <c r="Y40" s="129"/>
      <c r="Z40" s="129"/>
      <c r="AA40" s="129"/>
    </row>
    <row r="41" spans="1:27" ht="17" thickBot="1" x14ac:dyDescent="0.25">
      <c r="A41" s="120" t="s">
        <v>122</v>
      </c>
      <c r="B41" s="120"/>
      <c r="C41" s="120"/>
      <c r="D41" s="121">
        <v>1400</v>
      </c>
      <c r="E41" s="121">
        <v>750</v>
      </c>
      <c r="F41" s="121">
        <v>450</v>
      </c>
      <c r="G41" s="129"/>
      <c r="H41" s="129"/>
      <c r="I41" s="110">
        <v>1</v>
      </c>
      <c r="J41" s="277" t="s">
        <v>1161</v>
      </c>
      <c r="K41" s="277" t="s">
        <v>1082</v>
      </c>
      <c r="L41" s="277" t="s">
        <v>1083</v>
      </c>
      <c r="M41" s="277">
        <v>12</v>
      </c>
      <c r="N41" s="111">
        <v>372</v>
      </c>
      <c r="O41" s="222"/>
      <c r="P41" s="111">
        <v>8</v>
      </c>
      <c r="Q41" s="112" t="s">
        <v>617</v>
      </c>
      <c r="R41" s="112" t="s">
        <v>632</v>
      </c>
      <c r="S41" s="112" t="s">
        <v>638</v>
      </c>
      <c r="T41" s="112">
        <v>2</v>
      </c>
      <c r="U41" s="285">
        <f t="shared" si="2"/>
        <v>72</v>
      </c>
      <c r="V41" s="129"/>
      <c r="W41" s="129"/>
      <c r="X41" s="129"/>
      <c r="Y41" s="129"/>
      <c r="Z41" s="129"/>
      <c r="AA41" s="129"/>
    </row>
    <row r="42" spans="1:27" ht="17" thickBot="1" x14ac:dyDescent="0.25">
      <c r="A42" s="122" t="s">
        <v>7</v>
      </c>
      <c r="B42" s="123" t="s">
        <v>1150</v>
      </c>
      <c r="C42" s="124">
        <f>M48</f>
        <v>18</v>
      </c>
      <c r="D42" s="125">
        <f>C42*D41</f>
        <v>25200</v>
      </c>
      <c r="E42" s="125">
        <f>C42*E41</f>
        <v>13500</v>
      </c>
      <c r="F42" s="125">
        <f>C42*F41</f>
        <v>8100</v>
      </c>
      <c r="G42" s="129"/>
      <c r="H42" s="129"/>
      <c r="I42" s="110"/>
      <c r="J42" s="277"/>
      <c r="K42" s="277"/>
      <c r="L42" s="277"/>
      <c r="M42" s="278">
        <f>SUM(M41)</f>
        <v>12</v>
      </c>
      <c r="N42" s="278">
        <f>SUM(N41)</f>
        <v>372</v>
      </c>
      <c r="O42" s="222"/>
      <c r="P42" s="111">
        <v>9</v>
      </c>
      <c r="Q42" s="112" t="s">
        <v>617</v>
      </c>
      <c r="R42" s="112" t="s">
        <v>637</v>
      </c>
      <c r="S42" s="112" t="s">
        <v>636</v>
      </c>
      <c r="T42" s="112">
        <v>2</v>
      </c>
      <c r="U42" s="285">
        <f t="shared" si="2"/>
        <v>72</v>
      </c>
      <c r="V42" s="129"/>
      <c r="W42" s="129"/>
      <c r="X42" s="129"/>
      <c r="Y42" s="129"/>
      <c r="Z42" s="129"/>
      <c r="AA42" s="129"/>
    </row>
    <row r="43" spans="1:27" ht="17" thickBot="1" x14ac:dyDescent="0.25">
      <c r="A43" s="126" t="s">
        <v>6</v>
      </c>
      <c r="B43" s="126"/>
      <c r="C43" s="127">
        <f>SUM(C42)</f>
        <v>18</v>
      </c>
      <c r="D43" s="128">
        <f>SUM(D42)</f>
        <v>25200</v>
      </c>
      <c r="E43" s="128">
        <f t="shared" ref="E43:F43" si="3">SUM(E42)</f>
        <v>13500</v>
      </c>
      <c r="F43" s="128">
        <f t="shared" si="3"/>
        <v>8100</v>
      </c>
      <c r="G43" s="129"/>
      <c r="H43" s="129"/>
      <c r="I43" s="252"/>
      <c r="J43" s="253"/>
      <c r="K43" s="253"/>
      <c r="L43" s="253"/>
      <c r="M43" s="254"/>
      <c r="N43" s="254"/>
      <c r="O43" s="222"/>
      <c r="P43" s="111">
        <v>10</v>
      </c>
      <c r="Q43" s="112" t="s">
        <v>617</v>
      </c>
      <c r="R43" s="112" t="s">
        <v>632</v>
      </c>
      <c r="S43" s="112" t="s">
        <v>633</v>
      </c>
      <c r="T43" s="112">
        <v>2</v>
      </c>
      <c r="U43" s="285">
        <f t="shared" si="2"/>
        <v>72</v>
      </c>
      <c r="V43" s="129"/>
      <c r="W43" s="129"/>
      <c r="X43" s="129"/>
      <c r="Y43" s="129"/>
      <c r="Z43" s="129"/>
      <c r="AA43" s="129"/>
    </row>
    <row r="44" spans="1:27" ht="35" thickBot="1" x14ac:dyDescent="0.25">
      <c r="A44" s="119" t="s">
        <v>129</v>
      </c>
      <c r="B44" s="119" t="s">
        <v>1092</v>
      </c>
      <c r="C44" s="119" t="s">
        <v>128</v>
      </c>
      <c r="D44" s="119" t="s">
        <v>1223</v>
      </c>
      <c r="E44" s="119" t="s">
        <v>1224</v>
      </c>
      <c r="F44" s="256"/>
      <c r="G44" s="129"/>
      <c r="H44" s="129"/>
      <c r="I44" s="109" t="s">
        <v>42</v>
      </c>
      <c r="J44" s="109" t="s">
        <v>41</v>
      </c>
      <c r="K44" s="109" t="s">
        <v>40</v>
      </c>
      <c r="L44" s="109" t="s">
        <v>39</v>
      </c>
      <c r="M44" s="109" t="s">
        <v>23</v>
      </c>
      <c r="N44" s="109" t="s">
        <v>38</v>
      </c>
      <c r="O44" s="222"/>
      <c r="P44" s="111">
        <v>11</v>
      </c>
      <c r="Q44" s="112" t="s">
        <v>617</v>
      </c>
      <c r="R44" s="112" t="s">
        <v>632</v>
      </c>
      <c r="S44" s="112" t="s">
        <v>631</v>
      </c>
      <c r="T44" s="112">
        <v>6</v>
      </c>
      <c r="U44" s="285">
        <f t="shared" si="2"/>
        <v>216</v>
      </c>
      <c r="V44" s="129"/>
      <c r="W44" s="129"/>
      <c r="X44" s="129"/>
      <c r="Y44" s="129"/>
      <c r="Z44" s="129"/>
      <c r="AA44" s="129"/>
    </row>
    <row r="45" spans="1:27" ht="17" thickBot="1" x14ac:dyDescent="0.25">
      <c r="A45" s="120" t="s">
        <v>122</v>
      </c>
      <c r="B45" s="120"/>
      <c r="C45" s="120"/>
      <c r="D45" s="121">
        <v>1400</v>
      </c>
      <c r="E45" s="121">
        <v>750</v>
      </c>
      <c r="F45" s="256"/>
      <c r="G45" s="129"/>
      <c r="H45" s="129"/>
      <c r="I45" s="110">
        <v>1</v>
      </c>
      <c r="J45" s="110" t="s">
        <v>7</v>
      </c>
      <c r="K45" s="110" t="s">
        <v>1055</v>
      </c>
      <c r="L45" s="110" t="s">
        <v>1054</v>
      </c>
      <c r="M45" s="110">
        <v>6</v>
      </c>
      <c r="N45" s="110">
        <v>224</v>
      </c>
      <c r="O45" s="222"/>
      <c r="P45" s="111">
        <v>12</v>
      </c>
      <c r="Q45" s="112" t="s">
        <v>617</v>
      </c>
      <c r="R45" s="112" t="s">
        <v>593</v>
      </c>
      <c r="S45" s="112">
        <v>12</v>
      </c>
      <c r="T45" s="112">
        <v>2</v>
      </c>
      <c r="U45" s="285">
        <f t="shared" si="2"/>
        <v>72</v>
      </c>
      <c r="V45" s="129"/>
      <c r="W45" s="129"/>
      <c r="X45" s="129"/>
      <c r="Y45" s="129"/>
      <c r="Z45" s="129"/>
      <c r="AA45" s="129"/>
    </row>
    <row r="46" spans="1:27" ht="17" thickBot="1" x14ac:dyDescent="0.25">
      <c r="A46" s="122" t="s">
        <v>1172</v>
      </c>
      <c r="B46" s="123" t="s">
        <v>1150</v>
      </c>
      <c r="C46" s="124">
        <f>M59</f>
        <v>53</v>
      </c>
      <c r="D46" s="125">
        <f>C46*D41</f>
        <v>74200</v>
      </c>
      <c r="E46" s="125">
        <f>C46*E41</f>
        <v>39750</v>
      </c>
      <c r="F46" s="256"/>
      <c r="G46" s="129"/>
      <c r="H46" s="129"/>
      <c r="I46" s="110">
        <v>2</v>
      </c>
      <c r="J46" s="110" t="s">
        <v>7</v>
      </c>
      <c r="K46" s="110" t="s">
        <v>1053</v>
      </c>
      <c r="L46" s="110" t="s">
        <v>1047</v>
      </c>
      <c r="M46" s="110">
        <v>6</v>
      </c>
      <c r="N46" s="110">
        <v>224</v>
      </c>
      <c r="O46" s="222"/>
      <c r="P46" s="111">
        <v>13</v>
      </c>
      <c r="Q46" s="112" t="s">
        <v>617</v>
      </c>
      <c r="R46" s="112" t="s">
        <v>593</v>
      </c>
      <c r="S46" s="112" t="s">
        <v>630</v>
      </c>
      <c r="T46" s="112">
        <v>4</v>
      </c>
      <c r="U46" s="285">
        <f t="shared" si="2"/>
        <v>144</v>
      </c>
      <c r="V46" s="129"/>
      <c r="W46" s="129"/>
      <c r="X46" s="129"/>
      <c r="Y46" s="129"/>
      <c r="Z46" s="129"/>
      <c r="AA46" s="129"/>
    </row>
    <row r="47" spans="1:27" ht="17" thickBot="1" x14ac:dyDescent="0.25">
      <c r="A47" s="126" t="s">
        <v>6</v>
      </c>
      <c r="B47" s="126"/>
      <c r="C47" s="127">
        <f>SUM(C46)</f>
        <v>53</v>
      </c>
      <c r="D47" s="128">
        <f>SUM(D46)</f>
        <v>74200</v>
      </c>
      <c r="E47" s="128">
        <f t="shared" ref="E47" si="4">SUM(E46)</f>
        <v>39750</v>
      </c>
      <c r="F47" s="256"/>
      <c r="G47" s="129"/>
      <c r="H47" s="129"/>
      <c r="I47" s="110">
        <v>3</v>
      </c>
      <c r="J47" s="110" t="s">
        <v>7</v>
      </c>
      <c r="K47" s="110" t="s">
        <v>1053</v>
      </c>
      <c r="L47" s="110" t="s">
        <v>1080</v>
      </c>
      <c r="M47" s="110">
        <v>6</v>
      </c>
      <c r="N47" s="110">
        <v>224</v>
      </c>
      <c r="O47" s="222"/>
      <c r="P47" s="111">
        <v>14</v>
      </c>
      <c r="Q47" s="112" t="s">
        <v>617</v>
      </c>
      <c r="R47" s="112" t="s">
        <v>628</v>
      </c>
      <c r="S47" s="112" t="s">
        <v>627</v>
      </c>
      <c r="T47" s="112">
        <v>3</v>
      </c>
      <c r="U47" s="286">
        <f t="shared" si="2"/>
        <v>108</v>
      </c>
      <c r="V47" s="129"/>
      <c r="W47" s="129"/>
      <c r="X47" s="129"/>
      <c r="Y47" s="129"/>
      <c r="Z47" s="129"/>
      <c r="AA47" s="129"/>
    </row>
    <row r="48" spans="1:27" ht="17" thickBot="1" x14ac:dyDescent="0.25">
      <c r="A48" s="256"/>
      <c r="B48" s="256"/>
      <c r="C48" s="256"/>
      <c r="D48" s="258"/>
      <c r="E48" s="256"/>
      <c r="F48" s="256"/>
      <c r="G48" s="129"/>
      <c r="H48" s="129"/>
      <c r="I48" s="110"/>
      <c r="J48" s="277"/>
      <c r="K48" s="277"/>
      <c r="L48" s="277"/>
      <c r="M48" s="280">
        <f>SUM(M45:M47)</f>
        <v>18</v>
      </c>
      <c r="N48" s="280">
        <f>SUM(N45:N47)</f>
        <v>672</v>
      </c>
      <c r="O48" s="222"/>
      <c r="P48" s="111">
        <v>15</v>
      </c>
      <c r="Q48" s="112" t="s">
        <v>617</v>
      </c>
      <c r="R48" s="112" t="s">
        <v>591</v>
      </c>
      <c r="S48" s="112" t="s">
        <v>625</v>
      </c>
      <c r="T48" s="112">
        <v>5</v>
      </c>
      <c r="U48" s="286">
        <f t="shared" si="2"/>
        <v>180</v>
      </c>
      <c r="V48" s="129"/>
      <c r="W48" s="129"/>
      <c r="X48" s="129"/>
      <c r="Y48" s="129"/>
      <c r="Z48" s="129"/>
      <c r="AA48" s="129"/>
    </row>
    <row r="49" spans="1:27" ht="35" thickBot="1" x14ac:dyDescent="0.25">
      <c r="A49" s="119" t="s">
        <v>129</v>
      </c>
      <c r="B49" s="119" t="s">
        <v>1092</v>
      </c>
      <c r="C49" s="164" t="s">
        <v>1075</v>
      </c>
      <c r="D49" s="164" t="s">
        <v>1073</v>
      </c>
      <c r="E49" s="256"/>
      <c r="F49" s="256"/>
      <c r="G49" s="129"/>
      <c r="H49" s="129"/>
      <c r="I49" s="222"/>
      <c r="J49" s="222"/>
      <c r="K49" s="222"/>
      <c r="L49" s="222"/>
      <c r="M49" s="222"/>
      <c r="N49" s="222"/>
      <c r="O49" s="222"/>
      <c r="P49" s="111"/>
      <c r="Q49" s="111"/>
      <c r="R49" s="111"/>
      <c r="S49" s="111"/>
      <c r="T49" s="161">
        <f>SUM(T34:T48)</f>
        <v>43</v>
      </c>
      <c r="U49" s="161">
        <f>SUM(U34:U48)</f>
        <v>1548</v>
      </c>
      <c r="V49" s="129"/>
      <c r="W49" s="129"/>
      <c r="X49" s="129"/>
      <c r="Y49" s="129"/>
      <c r="Z49" s="129"/>
      <c r="AA49" s="129"/>
    </row>
    <row r="50" spans="1:27" ht="17" thickBot="1" x14ac:dyDescent="0.25">
      <c r="A50" s="259" t="s">
        <v>1074</v>
      </c>
      <c r="B50" s="259"/>
      <c r="C50" s="259"/>
      <c r="D50" s="128">
        <v>1200</v>
      </c>
      <c r="E50" s="256"/>
      <c r="F50" s="256"/>
      <c r="G50" s="129"/>
      <c r="H50" s="129"/>
      <c r="I50" s="109" t="s">
        <v>42</v>
      </c>
      <c r="J50" s="109" t="s">
        <v>41</v>
      </c>
      <c r="K50" s="109" t="s">
        <v>40</v>
      </c>
      <c r="L50" s="109" t="s">
        <v>39</v>
      </c>
      <c r="M50" s="109" t="s">
        <v>23</v>
      </c>
      <c r="N50" s="109" t="s">
        <v>38</v>
      </c>
      <c r="O50" s="222"/>
      <c r="P50" s="129"/>
      <c r="Q50" s="129"/>
      <c r="R50" s="129"/>
      <c r="S50" s="129"/>
      <c r="T50" s="129"/>
      <c r="U50" s="129"/>
      <c r="V50" s="129"/>
      <c r="W50" s="129"/>
      <c r="X50" s="129"/>
      <c r="Y50" s="129"/>
      <c r="Z50" s="129"/>
      <c r="AA50" s="129"/>
    </row>
    <row r="51" spans="1:27" ht="18" thickBot="1" x14ac:dyDescent="0.25">
      <c r="A51" s="260" t="s">
        <v>1210</v>
      </c>
      <c r="B51" s="122" t="s">
        <v>1093</v>
      </c>
      <c r="C51" s="261">
        <f>M10</f>
        <v>5</v>
      </c>
      <c r="D51" s="168">
        <f t="shared" ref="D51" si="5">$D$50*C51</f>
        <v>6000</v>
      </c>
      <c r="E51" s="256"/>
      <c r="F51" s="256"/>
      <c r="G51" s="129"/>
      <c r="H51" s="129"/>
      <c r="I51" s="110">
        <v>1</v>
      </c>
      <c r="J51" s="277" t="s">
        <v>1164</v>
      </c>
      <c r="K51" s="277" t="s">
        <v>1165</v>
      </c>
      <c r="L51" s="277" t="s">
        <v>198</v>
      </c>
      <c r="M51" s="277">
        <v>12</v>
      </c>
      <c r="N51" s="111">
        <v>348</v>
      </c>
      <c r="O51" s="222"/>
      <c r="P51" s="109" t="s">
        <v>42</v>
      </c>
      <c r="Q51" s="109" t="s">
        <v>41</v>
      </c>
      <c r="R51" s="109" t="s">
        <v>40</v>
      </c>
      <c r="S51" s="109" t="s">
        <v>39</v>
      </c>
      <c r="T51" s="109" t="s">
        <v>23</v>
      </c>
      <c r="U51" s="109" t="s">
        <v>38</v>
      </c>
      <c r="V51" s="129"/>
      <c r="W51" s="129"/>
      <c r="X51" s="129"/>
      <c r="Y51" s="129"/>
      <c r="Z51" s="129"/>
      <c r="AA51" s="129"/>
    </row>
    <row r="52" spans="1:27" ht="18" thickBot="1" x14ac:dyDescent="0.25">
      <c r="A52" s="260" t="s">
        <v>1096</v>
      </c>
      <c r="B52" s="122" t="s">
        <v>1093</v>
      </c>
      <c r="C52" s="261">
        <f>M13</f>
        <v>5</v>
      </c>
      <c r="D52" s="168">
        <f t="shared" ref="D52:D58" si="6">$D$50*C52</f>
        <v>6000</v>
      </c>
      <c r="E52" s="256"/>
      <c r="F52" s="256"/>
      <c r="G52" s="129"/>
      <c r="H52" s="129"/>
      <c r="I52" s="110"/>
      <c r="J52" s="277"/>
      <c r="K52" s="277"/>
      <c r="L52" s="277"/>
      <c r="M52" s="278">
        <f>SUM(M51)</f>
        <v>12</v>
      </c>
      <c r="N52" s="278">
        <f>SUM(N51)</f>
        <v>348</v>
      </c>
      <c r="O52" s="222"/>
      <c r="P52" s="111">
        <v>1</v>
      </c>
      <c r="Q52" s="112" t="s">
        <v>581</v>
      </c>
      <c r="R52" s="112" t="s">
        <v>587</v>
      </c>
      <c r="S52" s="112" t="s">
        <v>622</v>
      </c>
      <c r="T52" s="112">
        <v>4</v>
      </c>
      <c r="U52" s="237">
        <f t="shared" ref="U52:U76" si="7">T52*36</f>
        <v>144</v>
      </c>
      <c r="V52" s="129"/>
      <c r="W52" s="129"/>
      <c r="X52" s="129"/>
      <c r="Y52" s="129"/>
      <c r="Z52" s="129"/>
      <c r="AA52" s="129"/>
    </row>
    <row r="53" spans="1:27" ht="18" thickBot="1" x14ac:dyDescent="0.25">
      <c r="A53" s="260" t="s">
        <v>1097</v>
      </c>
      <c r="B53" s="122" t="s">
        <v>1093</v>
      </c>
      <c r="C53" s="262">
        <f>M18</f>
        <v>7</v>
      </c>
      <c r="D53" s="168">
        <f t="shared" si="6"/>
        <v>8400</v>
      </c>
      <c r="E53" s="256"/>
      <c r="F53" s="256"/>
      <c r="G53" s="129"/>
      <c r="H53" s="129"/>
      <c r="I53" s="129"/>
      <c r="J53" s="129"/>
      <c r="K53" s="129"/>
      <c r="L53" s="129"/>
      <c r="M53" s="129"/>
      <c r="N53" s="129"/>
      <c r="O53" s="222"/>
      <c r="P53" s="111">
        <v>2</v>
      </c>
      <c r="Q53" s="112" t="s">
        <v>581</v>
      </c>
      <c r="R53" s="112" t="s">
        <v>587</v>
      </c>
      <c r="S53" s="112" t="s">
        <v>73</v>
      </c>
      <c r="T53" s="112">
        <v>8</v>
      </c>
      <c r="U53" s="237">
        <f t="shared" si="7"/>
        <v>288</v>
      </c>
      <c r="V53" s="129"/>
      <c r="W53" s="129"/>
      <c r="X53" s="129"/>
      <c r="Y53" s="129"/>
      <c r="Z53" s="129"/>
      <c r="AA53" s="129"/>
    </row>
    <row r="54" spans="1:27" ht="16.5" customHeight="1" thickBot="1" x14ac:dyDescent="0.25">
      <c r="A54" s="260" t="s">
        <v>1102</v>
      </c>
      <c r="B54" s="122" t="s">
        <v>1093</v>
      </c>
      <c r="C54" s="261">
        <f>M21</f>
        <v>4</v>
      </c>
      <c r="D54" s="168">
        <f t="shared" si="6"/>
        <v>4800</v>
      </c>
      <c r="E54" s="256"/>
      <c r="F54" s="256"/>
      <c r="G54" s="129"/>
      <c r="H54" s="129"/>
      <c r="I54" s="109" t="s">
        <v>42</v>
      </c>
      <c r="J54" s="109" t="s">
        <v>41</v>
      </c>
      <c r="K54" s="109" t="s">
        <v>40</v>
      </c>
      <c r="L54" s="109" t="s">
        <v>39</v>
      </c>
      <c r="M54" s="109" t="s">
        <v>23</v>
      </c>
      <c r="N54" s="109" t="s">
        <v>38</v>
      </c>
      <c r="O54" s="222"/>
      <c r="P54" s="111">
        <v>3</v>
      </c>
      <c r="Q54" s="112" t="s">
        <v>581</v>
      </c>
      <c r="R54" s="112" t="s">
        <v>587</v>
      </c>
      <c r="S54" s="112" t="s">
        <v>620</v>
      </c>
      <c r="T54" s="112">
        <v>1</v>
      </c>
      <c r="U54" s="237">
        <f t="shared" si="7"/>
        <v>36</v>
      </c>
      <c r="V54" s="129"/>
      <c r="W54" s="129"/>
      <c r="X54" s="129"/>
      <c r="Y54" s="129"/>
      <c r="Z54" s="129"/>
      <c r="AA54" s="129"/>
    </row>
    <row r="55" spans="1:27" ht="18" thickBot="1" x14ac:dyDescent="0.25">
      <c r="A55" s="260" t="s">
        <v>1103</v>
      </c>
      <c r="B55" s="122" t="s">
        <v>1093</v>
      </c>
      <c r="C55" s="261">
        <f>M24</f>
        <v>2</v>
      </c>
      <c r="D55" s="168">
        <f t="shared" si="6"/>
        <v>2400</v>
      </c>
      <c r="E55" s="256"/>
      <c r="F55" s="256"/>
      <c r="G55" s="129"/>
      <c r="H55" s="129"/>
      <c r="I55" s="110">
        <v>1</v>
      </c>
      <c r="J55" s="110" t="s">
        <v>1172</v>
      </c>
      <c r="K55" s="110" t="s">
        <v>580</v>
      </c>
      <c r="L55" s="110" t="s">
        <v>1173</v>
      </c>
      <c r="M55" s="111">
        <v>29</v>
      </c>
      <c r="N55" s="111">
        <v>1489</v>
      </c>
      <c r="O55" s="222"/>
      <c r="P55" s="111">
        <v>4</v>
      </c>
      <c r="Q55" s="112" t="s">
        <v>581</v>
      </c>
      <c r="R55" s="112" t="s">
        <v>587</v>
      </c>
      <c r="S55" s="112" t="s">
        <v>603</v>
      </c>
      <c r="T55" s="112">
        <v>5</v>
      </c>
      <c r="U55" s="237">
        <f t="shared" si="7"/>
        <v>180</v>
      </c>
      <c r="V55" s="129"/>
      <c r="W55" s="129"/>
      <c r="X55" s="129"/>
      <c r="Y55" s="129"/>
      <c r="Z55" s="129"/>
      <c r="AA55" s="129"/>
    </row>
    <row r="56" spans="1:27" ht="18" thickBot="1" x14ac:dyDescent="0.25">
      <c r="A56" s="260" t="s">
        <v>1219</v>
      </c>
      <c r="B56" s="122" t="s">
        <v>1093</v>
      </c>
      <c r="C56" s="261">
        <v>2</v>
      </c>
      <c r="D56" s="168">
        <f t="shared" si="6"/>
        <v>2400</v>
      </c>
      <c r="E56" s="256"/>
      <c r="F56" s="256"/>
      <c r="G56" s="129"/>
      <c r="H56" s="129"/>
      <c r="I56" s="110">
        <v>2</v>
      </c>
      <c r="J56" s="110" t="s">
        <v>1172</v>
      </c>
      <c r="K56" s="110" t="s">
        <v>580</v>
      </c>
      <c r="L56" s="110" t="s">
        <v>1174</v>
      </c>
      <c r="M56" s="110">
        <v>6</v>
      </c>
      <c r="N56" s="110">
        <v>327</v>
      </c>
      <c r="O56" s="222"/>
      <c r="P56" s="111">
        <v>5</v>
      </c>
      <c r="Q56" s="112" t="s">
        <v>581</v>
      </c>
      <c r="R56" s="112" t="s">
        <v>587</v>
      </c>
      <c r="S56" s="112" t="s">
        <v>616</v>
      </c>
      <c r="T56" s="112">
        <v>1</v>
      </c>
      <c r="U56" s="237">
        <f t="shared" si="7"/>
        <v>36</v>
      </c>
      <c r="V56" s="129"/>
      <c r="W56" s="129"/>
      <c r="X56" s="129"/>
      <c r="Y56" s="129"/>
      <c r="Z56" s="129"/>
      <c r="AA56" s="129"/>
    </row>
    <row r="57" spans="1:27" ht="35" thickBot="1" x14ac:dyDescent="0.25">
      <c r="A57" s="260" t="s">
        <v>1098</v>
      </c>
      <c r="B57" s="263" t="s">
        <v>1093</v>
      </c>
      <c r="C57" s="261">
        <f>M27</f>
        <v>5</v>
      </c>
      <c r="D57" s="168">
        <f t="shared" si="6"/>
        <v>6000</v>
      </c>
      <c r="E57" s="256"/>
      <c r="F57" s="256"/>
      <c r="G57" s="129"/>
      <c r="H57" s="129"/>
      <c r="I57" s="110">
        <v>3</v>
      </c>
      <c r="J57" s="110" t="s">
        <v>1172</v>
      </c>
      <c r="K57" s="110" t="s">
        <v>580</v>
      </c>
      <c r="L57" s="110" t="s">
        <v>1175</v>
      </c>
      <c r="M57" s="111">
        <v>9</v>
      </c>
      <c r="N57" s="111">
        <v>391</v>
      </c>
      <c r="O57" s="222"/>
      <c r="P57" s="111">
        <v>6</v>
      </c>
      <c r="Q57" s="112" t="s">
        <v>581</v>
      </c>
      <c r="R57" s="112" t="s">
        <v>610</v>
      </c>
      <c r="S57" s="112" t="s">
        <v>612</v>
      </c>
      <c r="T57" s="112">
        <v>1</v>
      </c>
      <c r="U57" s="237">
        <f t="shared" si="7"/>
        <v>36</v>
      </c>
      <c r="V57" s="129"/>
      <c r="W57" s="129"/>
      <c r="X57" s="129"/>
      <c r="Y57" s="129"/>
      <c r="Z57" s="129"/>
      <c r="AA57" s="129"/>
    </row>
    <row r="58" spans="1:27" ht="18" thickBot="1" x14ac:dyDescent="0.25">
      <c r="A58" s="260" t="s">
        <v>1099</v>
      </c>
      <c r="B58" s="122" t="s">
        <v>1093</v>
      </c>
      <c r="C58" s="261">
        <f>M30</f>
        <v>10</v>
      </c>
      <c r="D58" s="168">
        <f t="shared" si="6"/>
        <v>12000</v>
      </c>
      <c r="E58" s="256"/>
      <c r="F58" s="256"/>
      <c r="G58" s="129"/>
      <c r="H58" s="129"/>
      <c r="I58" s="110">
        <v>4</v>
      </c>
      <c r="J58" s="110" t="s">
        <v>1172</v>
      </c>
      <c r="K58" s="110" t="s">
        <v>580</v>
      </c>
      <c r="L58" s="110" t="s">
        <v>1176</v>
      </c>
      <c r="M58" s="111">
        <v>9</v>
      </c>
      <c r="N58" s="111">
        <v>345</v>
      </c>
      <c r="O58" s="222"/>
      <c r="P58" s="111">
        <v>7</v>
      </c>
      <c r="Q58" s="112" t="s">
        <v>581</v>
      </c>
      <c r="R58" s="112" t="s">
        <v>610</v>
      </c>
      <c r="S58" s="112" t="s">
        <v>66</v>
      </c>
      <c r="T58" s="112">
        <v>4</v>
      </c>
      <c r="U58" s="237">
        <f t="shared" si="7"/>
        <v>144</v>
      </c>
      <c r="V58" s="129"/>
      <c r="W58" s="129"/>
      <c r="X58" s="129"/>
      <c r="Y58" s="129"/>
      <c r="Z58" s="129"/>
      <c r="AA58" s="129"/>
    </row>
    <row r="59" spans="1:27" ht="15" customHeight="1" thickBot="1" x14ac:dyDescent="0.25">
      <c r="A59" s="126" t="s">
        <v>6</v>
      </c>
      <c r="B59" s="126"/>
      <c r="C59" s="127">
        <f>SUM(C51:C58)</f>
        <v>40</v>
      </c>
      <c r="D59" s="128">
        <f>SUM(D51:D58)</f>
        <v>48000</v>
      </c>
      <c r="E59" s="256"/>
      <c r="F59" s="256"/>
      <c r="G59" s="129"/>
      <c r="H59" s="129"/>
      <c r="I59" s="110"/>
      <c r="J59" s="277"/>
      <c r="K59" s="277"/>
      <c r="L59" s="277"/>
      <c r="M59" s="278">
        <f>SUM(M55:M58)</f>
        <v>53</v>
      </c>
      <c r="N59" s="278">
        <f>SUM(N56:N58)</f>
        <v>1063</v>
      </c>
      <c r="O59" s="222"/>
      <c r="P59" s="111">
        <v>8</v>
      </c>
      <c r="Q59" s="112" t="s">
        <v>581</v>
      </c>
      <c r="R59" s="112" t="s">
        <v>585</v>
      </c>
      <c r="S59" s="112" t="s">
        <v>608</v>
      </c>
      <c r="T59" s="112">
        <v>4</v>
      </c>
      <c r="U59" s="237">
        <f t="shared" si="7"/>
        <v>144</v>
      </c>
      <c r="V59" s="129"/>
      <c r="W59" s="129"/>
      <c r="X59" s="129"/>
      <c r="Y59" s="129"/>
      <c r="Z59" s="129"/>
      <c r="AA59" s="129"/>
    </row>
    <row r="60" spans="1:27" ht="30.75" customHeight="1" thickBot="1" x14ac:dyDescent="0.25">
      <c r="A60" s="256"/>
      <c r="B60" s="256"/>
      <c r="C60" s="256"/>
      <c r="D60" s="256"/>
      <c r="E60" s="256"/>
      <c r="F60" s="256"/>
      <c r="G60" s="129"/>
      <c r="H60" s="129"/>
      <c r="I60" s="129"/>
      <c r="J60" s="129"/>
      <c r="K60" s="129"/>
      <c r="L60" s="129"/>
      <c r="M60" s="129"/>
      <c r="N60" s="129"/>
      <c r="O60" s="222"/>
      <c r="P60" s="111">
        <v>9</v>
      </c>
      <c r="Q60" s="112" t="s">
        <v>581</v>
      </c>
      <c r="R60" s="112" t="s">
        <v>585</v>
      </c>
      <c r="S60" s="112" t="s">
        <v>606</v>
      </c>
      <c r="T60" s="112">
        <v>3</v>
      </c>
      <c r="U60" s="237">
        <f t="shared" si="7"/>
        <v>108</v>
      </c>
      <c r="V60" s="129"/>
      <c r="W60" s="129"/>
      <c r="X60" s="129"/>
      <c r="Y60" s="129"/>
      <c r="Z60" s="129"/>
      <c r="AA60" s="129"/>
    </row>
    <row r="61" spans="1:27" ht="35" thickBot="1" x14ac:dyDescent="0.25">
      <c r="A61" s="119" t="s">
        <v>129</v>
      </c>
      <c r="B61" s="119" t="s">
        <v>1092</v>
      </c>
      <c r="C61" s="164" t="s">
        <v>1075</v>
      </c>
      <c r="D61" s="164" t="s">
        <v>1073</v>
      </c>
      <c r="E61" s="256"/>
      <c r="F61" s="256"/>
      <c r="G61" s="129"/>
      <c r="H61" s="129"/>
      <c r="I61" s="109" t="s">
        <v>42</v>
      </c>
      <c r="J61" s="109" t="s">
        <v>41</v>
      </c>
      <c r="K61" s="109" t="s">
        <v>40</v>
      </c>
      <c r="L61" s="109" t="s">
        <v>39</v>
      </c>
      <c r="M61" s="275" t="s">
        <v>1070</v>
      </c>
      <c r="N61" s="109" t="s">
        <v>38</v>
      </c>
      <c r="O61" s="222"/>
      <c r="P61" s="111">
        <v>10</v>
      </c>
      <c r="Q61" s="112" t="s">
        <v>581</v>
      </c>
      <c r="R61" s="112" t="s">
        <v>590</v>
      </c>
      <c r="S61" s="112" t="s">
        <v>605</v>
      </c>
      <c r="T61" s="112">
        <v>4</v>
      </c>
      <c r="U61" s="237">
        <f t="shared" si="7"/>
        <v>144</v>
      </c>
      <c r="V61" s="129"/>
      <c r="W61" s="129"/>
      <c r="X61" s="129"/>
      <c r="Y61" s="129"/>
      <c r="Z61" s="129"/>
      <c r="AA61" s="129"/>
    </row>
    <row r="62" spans="1:27" ht="17" thickBot="1" x14ac:dyDescent="0.25">
      <c r="A62" s="259" t="s">
        <v>1074</v>
      </c>
      <c r="B62" s="259"/>
      <c r="C62" s="259"/>
      <c r="D62" s="128">
        <v>1600</v>
      </c>
      <c r="E62" s="256"/>
      <c r="F62" s="256"/>
      <c r="G62" s="129"/>
      <c r="H62" s="129"/>
      <c r="I62" s="111">
        <v>1</v>
      </c>
      <c r="J62" s="145" t="s">
        <v>1219</v>
      </c>
      <c r="K62" s="277" t="s">
        <v>1165</v>
      </c>
      <c r="L62" s="145" t="s">
        <v>396</v>
      </c>
      <c r="M62" s="145">
        <v>2</v>
      </c>
      <c r="N62" s="145">
        <v>510</v>
      </c>
      <c r="O62" s="222"/>
      <c r="P62" s="111">
        <v>11</v>
      </c>
      <c r="Q62" s="112" t="s">
        <v>581</v>
      </c>
      <c r="R62" s="112" t="s">
        <v>590</v>
      </c>
      <c r="S62" s="112" t="s">
        <v>603</v>
      </c>
      <c r="T62" s="112">
        <v>2</v>
      </c>
      <c r="U62" s="237">
        <f t="shared" si="7"/>
        <v>72</v>
      </c>
      <c r="V62" s="129"/>
      <c r="W62" s="129"/>
      <c r="X62" s="129"/>
      <c r="Y62" s="129"/>
      <c r="Z62" s="129"/>
      <c r="AA62" s="129"/>
    </row>
    <row r="63" spans="1:27" ht="17" thickBot="1" x14ac:dyDescent="0.25">
      <c r="A63" s="166" t="s">
        <v>1100</v>
      </c>
      <c r="B63" s="122" t="s">
        <v>1093</v>
      </c>
      <c r="C63" s="264">
        <f>M33</f>
        <v>1</v>
      </c>
      <c r="D63" s="265">
        <f>$D$62*C63</f>
        <v>1600</v>
      </c>
      <c r="E63" s="256"/>
      <c r="F63" s="256"/>
      <c r="G63" s="129"/>
      <c r="H63" s="129"/>
      <c r="I63" s="129"/>
      <c r="J63" s="129"/>
      <c r="K63" s="129"/>
      <c r="L63" s="129"/>
      <c r="M63" s="129"/>
      <c r="N63" s="129"/>
      <c r="O63" s="222"/>
      <c r="P63" s="111">
        <v>12</v>
      </c>
      <c r="Q63" s="112" t="s">
        <v>581</v>
      </c>
      <c r="R63" s="112" t="s">
        <v>590</v>
      </c>
      <c r="S63" s="112" t="s">
        <v>600</v>
      </c>
      <c r="T63" s="112">
        <v>4</v>
      </c>
      <c r="U63" s="237">
        <f t="shared" si="7"/>
        <v>144</v>
      </c>
      <c r="V63" s="129"/>
      <c r="W63" s="129"/>
      <c r="X63" s="129"/>
      <c r="Y63" s="129"/>
      <c r="Z63" s="129"/>
      <c r="AA63" s="129"/>
    </row>
    <row r="64" spans="1:27" ht="15" customHeight="1" thickBot="1" x14ac:dyDescent="0.25">
      <c r="A64" s="166" t="s">
        <v>1101</v>
      </c>
      <c r="B64" s="122" t="s">
        <v>1093</v>
      </c>
      <c r="C64" s="264">
        <f>M38</f>
        <v>17</v>
      </c>
      <c r="D64" s="265">
        <f>$D$62*C64</f>
        <v>27200</v>
      </c>
      <c r="E64" s="256"/>
      <c r="F64" s="256"/>
      <c r="G64" s="129"/>
      <c r="H64" s="129"/>
      <c r="I64" s="222"/>
      <c r="J64" s="222"/>
      <c r="K64" s="222"/>
      <c r="L64" s="222"/>
      <c r="M64" s="222"/>
      <c r="N64" s="222"/>
      <c r="O64" s="222"/>
      <c r="P64" s="111">
        <v>13</v>
      </c>
      <c r="Q64" s="112" t="s">
        <v>581</v>
      </c>
      <c r="R64" s="112" t="s">
        <v>590</v>
      </c>
      <c r="S64" s="112" t="s">
        <v>598</v>
      </c>
      <c r="T64" s="112">
        <v>2</v>
      </c>
      <c r="U64" s="237">
        <f t="shared" si="7"/>
        <v>72</v>
      </c>
      <c r="V64" s="129"/>
      <c r="W64" s="129"/>
      <c r="X64" s="129"/>
      <c r="Y64" s="129"/>
      <c r="Z64" s="129"/>
      <c r="AA64" s="129"/>
    </row>
    <row r="65" spans="1:27" ht="15" customHeight="1" thickBot="1" x14ac:dyDescent="0.25">
      <c r="A65" s="126" t="s">
        <v>6</v>
      </c>
      <c r="B65" s="126"/>
      <c r="C65" s="143">
        <f>SUM(C63:C64)</f>
        <v>18</v>
      </c>
      <c r="D65" s="128">
        <f>SUM(D63:D64)</f>
        <v>28800</v>
      </c>
      <c r="E65" s="256"/>
      <c r="F65" s="256"/>
      <c r="G65" s="129"/>
      <c r="H65" s="129"/>
      <c r="I65" s="129"/>
      <c r="J65" s="129"/>
      <c r="K65" s="129"/>
      <c r="L65" s="129"/>
      <c r="M65" s="129"/>
      <c r="N65" s="129"/>
      <c r="O65" s="222"/>
      <c r="P65" s="111">
        <v>14</v>
      </c>
      <c r="Q65" s="112" t="s">
        <v>581</v>
      </c>
      <c r="R65" s="112" t="s">
        <v>587</v>
      </c>
      <c r="S65" s="112" t="s">
        <v>597</v>
      </c>
      <c r="T65" s="112">
        <v>6</v>
      </c>
      <c r="U65" s="237">
        <f t="shared" si="7"/>
        <v>216</v>
      </c>
      <c r="V65" s="129"/>
      <c r="W65" s="129"/>
      <c r="X65" s="129"/>
      <c r="Y65" s="129"/>
      <c r="Z65" s="129"/>
      <c r="AA65" s="129"/>
    </row>
    <row r="66" spans="1:27" ht="31.5" customHeight="1" thickBot="1" x14ac:dyDescent="0.25">
      <c r="A66" s="129"/>
      <c r="B66" s="129"/>
      <c r="C66" s="256"/>
      <c r="D66" s="256"/>
      <c r="E66" s="266"/>
      <c r="F66" s="256"/>
      <c r="G66" s="129"/>
      <c r="H66" s="129"/>
      <c r="I66" s="129"/>
      <c r="J66" s="129"/>
      <c r="K66" s="129"/>
      <c r="L66" s="129"/>
      <c r="M66" s="129"/>
      <c r="N66" s="129"/>
      <c r="O66" s="222"/>
      <c r="P66" s="111">
        <v>15</v>
      </c>
      <c r="Q66" s="112" t="s">
        <v>581</v>
      </c>
      <c r="R66" s="112" t="s">
        <v>593</v>
      </c>
      <c r="S66" s="112" t="s">
        <v>592</v>
      </c>
      <c r="T66" s="112">
        <v>2</v>
      </c>
      <c r="U66" s="237">
        <f t="shared" si="7"/>
        <v>72</v>
      </c>
      <c r="V66" s="129"/>
      <c r="W66" s="129"/>
      <c r="X66" s="129"/>
      <c r="Y66" s="129"/>
      <c r="Z66" s="129"/>
      <c r="AA66" s="129"/>
    </row>
    <row r="67" spans="1:27" ht="15.75" customHeight="1" thickBot="1" x14ac:dyDescent="0.25">
      <c r="A67" s="119" t="s">
        <v>129</v>
      </c>
      <c r="B67" s="119" t="s">
        <v>1092</v>
      </c>
      <c r="C67" s="164" t="s">
        <v>1075</v>
      </c>
      <c r="D67" s="164" t="s">
        <v>1073</v>
      </c>
      <c r="E67" s="129"/>
      <c r="F67" s="256"/>
      <c r="G67" s="129"/>
      <c r="H67" s="129"/>
      <c r="I67" s="129"/>
      <c r="J67" s="129"/>
      <c r="K67" s="129"/>
      <c r="L67" s="129"/>
      <c r="M67" s="129"/>
      <c r="N67" s="129"/>
      <c r="O67" s="222"/>
      <c r="P67" s="111">
        <v>16</v>
      </c>
      <c r="Q67" s="112" t="s">
        <v>581</v>
      </c>
      <c r="R67" s="112" t="s">
        <v>591</v>
      </c>
      <c r="S67" s="112">
        <v>37</v>
      </c>
      <c r="T67" s="112">
        <v>3</v>
      </c>
      <c r="U67" s="237">
        <f t="shared" si="7"/>
        <v>108</v>
      </c>
      <c r="V67" s="129"/>
      <c r="W67" s="129"/>
      <c r="X67" s="129"/>
      <c r="Y67" s="129"/>
      <c r="Z67" s="129"/>
      <c r="AA67" s="129"/>
    </row>
    <row r="68" spans="1:27" ht="16.5" customHeight="1" thickBot="1" x14ac:dyDescent="0.25">
      <c r="A68" s="259" t="s">
        <v>1074</v>
      </c>
      <c r="B68" s="259"/>
      <c r="C68" s="259"/>
      <c r="D68" s="128">
        <v>2500</v>
      </c>
      <c r="E68" s="129"/>
      <c r="F68" s="256"/>
      <c r="G68" s="129"/>
      <c r="H68" s="129"/>
      <c r="I68" s="129"/>
      <c r="J68" s="129"/>
      <c r="K68" s="129"/>
      <c r="L68" s="129"/>
      <c r="M68" s="129"/>
      <c r="N68" s="129"/>
      <c r="O68" s="222"/>
      <c r="P68" s="111">
        <v>17</v>
      </c>
      <c r="Q68" s="112" t="s">
        <v>581</v>
      </c>
      <c r="R68" s="112" t="s">
        <v>589</v>
      </c>
      <c r="S68" s="112" t="s">
        <v>303</v>
      </c>
      <c r="T68" s="112">
        <v>2</v>
      </c>
      <c r="U68" s="237">
        <f t="shared" si="7"/>
        <v>72</v>
      </c>
      <c r="V68" s="129"/>
      <c r="W68" s="129"/>
      <c r="X68" s="129"/>
      <c r="Y68" s="129"/>
      <c r="Z68" s="129"/>
      <c r="AA68" s="129"/>
    </row>
    <row r="69" spans="1:27" ht="17" thickBot="1" x14ac:dyDescent="0.25">
      <c r="A69" s="166" t="s">
        <v>1221</v>
      </c>
      <c r="B69" s="122" t="s">
        <v>1093</v>
      </c>
      <c r="C69" s="264">
        <f>M2</f>
        <v>2</v>
      </c>
      <c r="D69" s="265">
        <f>$D$68*C69</f>
        <v>5000</v>
      </c>
      <c r="E69" s="129"/>
      <c r="F69" s="256"/>
      <c r="G69" s="129"/>
      <c r="H69" s="129"/>
      <c r="I69" s="129"/>
      <c r="J69" s="129"/>
      <c r="K69" s="129"/>
      <c r="L69" s="129"/>
      <c r="M69" s="129"/>
      <c r="N69" s="129"/>
      <c r="O69" s="222"/>
      <c r="P69" s="111">
        <v>18</v>
      </c>
      <c r="Q69" s="112" t="s">
        <v>581</v>
      </c>
      <c r="R69" s="112" t="s">
        <v>589</v>
      </c>
      <c r="S69" s="112" t="s">
        <v>588</v>
      </c>
      <c r="T69" s="112">
        <v>4</v>
      </c>
      <c r="U69" s="237">
        <f t="shared" si="7"/>
        <v>144</v>
      </c>
      <c r="V69" s="129"/>
      <c r="W69" s="129"/>
      <c r="X69" s="129"/>
      <c r="Y69" s="129"/>
      <c r="Z69" s="129"/>
      <c r="AA69" s="129"/>
    </row>
    <row r="70" spans="1:27" ht="17" thickBot="1" x14ac:dyDescent="0.25">
      <c r="A70" s="126" t="s">
        <v>6</v>
      </c>
      <c r="B70" s="126"/>
      <c r="C70" s="143">
        <f>SUM(C68:C69)</f>
        <v>2</v>
      </c>
      <c r="D70" s="128">
        <f>SUM(D69)</f>
        <v>5000</v>
      </c>
      <c r="E70" s="129"/>
      <c r="F70" s="256"/>
      <c r="G70" s="129"/>
      <c r="H70" s="129"/>
      <c r="I70" s="129"/>
      <c r="J70" s="129"/>
      <c r="K70" s="129"/>
      <c r="L70" s="129"/>
      <c r="M70" s="129"/>
      <c r="N70" s="129"/>
      <c r="O70" s="222"/>
      <c r="P70" s="111">
        <v>19</v>
      </c>
      <c r="Q70" s="112" t="s">
        <v>581</v>
      </c>
      <c r="R70" s="112" t="s">
        <v>587</v>
      </c>
      <c r="S70" s="112" t="s">
        <v>586</v>
      </c>
      <c r="T70" s="112">
        <v>4</v>
      </c>
      <c r="U70" s="237">
        <f t="shared" si="7"/>
        <v>144</v>
      </c>
      <c r="V70" s="129"/>
      <c r="W70" s="129"/>
      <c r="X70" s="129"/>
      <c r="Y70" s="129"/>
      <c r="Z70" s="129"/>
      <c r="AA70" s="129"/>
    </row>
    <row r="71" spans="1:27" ht="17" thickBot="1" x14ac:dyDescent="0.25">
      <c r="A71" s="129"/>
      <c r="B71" s="129"/>
      <c r="C71" s="129"/>
      <c r="D71" s="129"/>
      <c r="E71" s="129"/>
      <c r="F71" s="256"/>
      <c r="G71" s="129"/>
      <c r="H71" s="129"/>
      <c r="I71" s="129"/>
      <c r="J71" s="129"/>
      <c r="K71" s="129"/>
      <c r="L71" s="129"/>
      <c r="M71" s="129"/>
      <c r="N71" s="129"/>
      <c r="O71" s="222"/>
      <c r="P71" s="111">
        <v>20</v>
      </c>
      <c r="Q71" s="112" t="s">
        <v>581</v>
      </c>
      <c r="R71" s="112" t="s">
        <v>585</v>
      </c>
      <c r="S71" s="112" t="s">
        <v>47</v>
      </c>
      <c r="T71" s="112">
        <v>1</v>
      </c>
      <c r="U71" s="237">
        <f t="shared" si="7"/>
        <v>36</v>
      </c>
      <c r="V71" s="129"/>
      <c r="W71" s="129"/>
      <c r="X71" s="129"/>
      <c r="Y71" s="129"/>
      <c r="Z71" s="129"/>
      <c r="AA71" s="129"/>
    </row>
    <row r="72" spans="1:27" ht="17" thickBot="1" x14ac:dyDescent="0.25">
      <c r="A72" s="129"/>
      <c r="B72" s="129"/>
      <c r="C72" s="129"/>
      <c r="D72" s="129"/>
      <c r="E72" s="129"/>
      <c r="F72" s="256"/>
      <c r="G72" s="129"/>
      <c r="H72" s="129"/>
      <c r="I72" s="129"/>
      <c r="J72" s="129"/>
      <c r="K72" s="129"/>
      <c r="L72" s="129"/>
      <c r="M72" s="129"/>
      <c r="N72" s="129"/>
      <c r="O72" s="222"/>
      <c r="P72" s="111">
        <v>21</v>
      </c>
      <c r="Q72" s="112" t="s">
        <v>581</v>
      </c>
      <c r="R72" s="112" t="s">
        <v>585</v>
      </c>
      <c r="S72" s="112" t="s">
        <v>584</v>
      </c>
      <c r="T72" s="112">
        <v>1</v>
      </c>
      <c r="U72" s="237">
        <f t="shared" si="7"/>
        <v>36</v>
      </c>
      <c r="V72" s="129"/>
      <c r="W72" s="129"/>
      <c r="X72" s="129"/>
      <c r="Y72" s="129"/>
      <c r="Z72" s="129"/>
      <c r="AA72" s="129"/>
    </row>
    <row r="73" spans="1:27" ht="16.5" customHeight="1" thickBot="1" x14ac:dyDescent="0.25">
      <c r="A73" s="172" t="s">
        <v>1139</v>
      </c>
      <c r="B73" s="173">
        <f>C69+C65+C59+C47+C40+C36+C43</f>
        <v>370</v>
      </c>
      <c r="C73" s="266"/>
      <c r="D73" s="266"/>
      <c r="E73" s="266"/>
      <c r="F73" s="256"/>
      <c r="G73" s="129"/>
      <c r="H73" s="129"/>
      <c r="I73" s="129"/>
      <c r="J73" s="129"/>
      <c r="K73" s="129"/>
      <c r="L73" s="129"/>
      <c r="M73" s="129"/>
      <c r="N73" s="129"/>
      <c r="O73" s="222"/>
      <c r="P73" s="111">
        <v>22</v>
      </c>
      <c r="Q73" s="112" t="s">
        <v>581</v>
      </c>
      <c r="R73" s="284" t="s">
        <v>582</v>
      </c>
      <c r="S73" s="284" t="s">
        <v>583</v>
      </c>
      <c r="T73" s="284">
        <v>2</v>
      </c>
      <c r="U73" s="237">
        <f t="shared" si="7"/>
        <v>72</v>
      </c>
      <c r="V73" s="129"/>
      <c r="W73" s="129"/>
      <c r="X73" s="129"/>
      <c r="Y73" s="129"/>
      <c r="Z73" s="129"/>
      <c r="AA73" s="129"/>
    </row>
    <row r="74" spans="1:27" ht="21.75" customHeight="1" thickBot="1" x14ac:dyDescent="0.25">
      <c r="A74" s="266"/>
      <c r="B74" s="266"/>
      <c r="C74" s="266"/>
      <c r="D74" s="266"/>
      <c r="E74" s="266"/>
      <c r="F74" s="256"/>
      <c r="G74" s="129"/>
      <c r="H74" s="129"/>
      <c r="I74" s="222"/>
      <c r="J74" s="222"/>
      <c r="K74" s="222"/>
      <c r="L74" s="222"/>
      <c r="M74" s="222"/>
      <c r="N74" s="222"/>
      <c r="O74" s="222"/>
      <c r="P74" s="111">
        <v>23</v>
      </c>
      <c r="Q74" s="112" t="s">
        <v>581</v>
      </c>
      <c r="R74" s="284" t="s">
        <v>582</v>
      </c>
      <c r="S74" s="284">
        <v>9</v>
      </c>
      <c r="T74" s="284">
        <v>2</v>
      </c>
      <c r="U74" s="237">
        <f t="shared" si="7"/>
        <v>72</v>
      </c>
      <c r="V74" s="129"/>
      <c r="W74" s="129"/>
      <c r="X74" s="129"/>
      <c r="Y74" s="129"/>
      <c r="Z74" s="129"/>
      <c r="AA74" s="129"/>
    </row>
    <row r="75" spans="1:27" ht="18.75" customHeight="1" thickBot="1" x14ac:dyDescent="0.25">
      <c r="A75" s="266"/>
      <c r="B75" s="266"/>
      <c r="C75" s="266"/>
      <c r="D75" s="266"/>
      <c r="E75" s="266"/>
      <c r="F75" s="256"/>
      <c r="G75" s="129"/>
      <c r="H75" s="129"/>
      <c r="I75" s="222"/>
      <c r="J75" s="222"/>
      <c r="K75" s="222"/>
      <c r="L75" s="222"/>
      <c r="M75" s="222"/>
      <c r="N75" s="222"/>
      <c r="O75" s="222"/>
      <c r="P75" s="111">
        <v>24</v>
      </c>
      <c r="Q75" s="112" t="s">
        <v>581</v>
      </c>
      <c r="R75" s="284" t="s">
        <v>1081</v>
      </c>
      <c r="S75" s="284" t="s">
        <v>509</v>
      </c>
      <c r="T75" s="284">
        <v>6</v>
      </c>
      <c r="U75" s="237">
        <f t="shared" si="7"/>
        <v>216</v>
      </c>
      <c r="V75" s="129"/>
      <c r="W75" s="129"/>
      <c r="X75" s="129"/>
      <c r="Y75" s="129"/>
      <c r="Z75" s="129"/>
      <c r="AA75" s="129"/>
    </row>
    <row r="76" spans="1:27" ht="17" thickBot="1" x14ac:dyDescent="0.25">
      <c r="A76" s="129"/>
      <c r="B76" s="129"/>
      <c r="C76" s="129"/>
      <c r="D76" s="266"/>
      <c r="E76" s="266"/>
      <c r="F76" s="256"/>
      <c r="G76" s="129"/>
      <c r="H76" s="129"/>
      <c r="I76" s="222"/>
      <c r="J76" s="222"/>
      <c r="K76" s="222"/>
      <c r="L76" s="222"/>
      <c r="M76" s="222"/>
      <c r="N76" s="222"/>
      <c r="O76" s="222"/>
      <c r="P76" s="111">
        <v>25</v>
      </c>
      <c r="Q76" s="112" t="s">
        <v>581</v>
      </c>
      <c r="R76" s="284" t="s">
        <v>580</v>
      </c>
      <c r="S76" s="284" t="s">
        <v>579</v>
      </c>
      <c r="T76" s="284">
        <v>4</v>
      </c>
      <c r="U76" s="237">
        <f t="shared" si="7"/>
        <v>144</v>
      </c>
      <c r="V76" s="129"/>
      <c r="W76" s="129"/>
      <c r="X76" s="129"/>
      <c r="Y76" s="129"/>
      <c r="Z76" s="129"/>
      <c r="AA76" s="129"/>
    </row>
    <row r="77" spans="1:27" ht="17" thickBot="1" x14ac:dyDescent="0.25">
      <c r="A77" s="245" t="s">
        <v>1056</v>
      </c>
      <c r="B77" s="245"/>
      <c r="C77" s="245"/>
      <c r="D77" s="129"/>
      <c r="E77" s="256"/>
      <c r="F77" s="256"/>
      <c r="G77" s="129"/>
      <c r="H77" s="129"/>
      <c r="I77" s="222"/>
      <c r="J77" s="222"/>
      <c r="K77" s="222"/>
      <c r="L77" s="222"/>
      <c r="M77" s="222"/>
      <c r="N77" s="222"/>
      <c r="O77" s="222"/>
      <c r="P77" s="111"/>
      <c r="Q77" s="287"/>
      <c r="R77" s="287"/>
      <c r="S77" s="287"/>
      <c r="T77" s="161">
        <f>SUM(T52:T76)</f>
        <v>80</v>
      </c>
      <c r="U77" s="161">
        <f>SUM(U52:U76)</f>
        <v>2880</v>
      </c>
      <c r="V77" s="129"/>
      <c r="W77" s="129"/>
      <c r="X77" s="129"/>
      <c r="Y77" s="129"/>
      <c r="Z77" s="129"/>
      <c r="AA77" s="129"/>
    </row>
    <row r="78" spans="1:27" ht="16" x14ac:dyDescent="0.2">
      <c r="A78" s="129"/>
      <c r="B78" s="129"/>
      <c r="C78" s="129"/>
      <c r="D78" s="129"/>
      <c r="E78" s="256"/>
      <c r="F78" s="256"/>
      <c r="G78" s="129"/>
      <c r="H78" s="129"/>
      <c r="I78" s="222"/>
      <c r="J78" s="222"/>
      <c r="K78" s="222"/>
      <c r="L78" s="222"/>
      <c r="M78" s="222"/>
      <c r="N78" s="222"/>
      <c r="O78" s="222"/>
      <c r="P78" s="222"/>
      <c r="Q78" s="222"/>
      <c r="R78" s="228"/>
      <c r="S78" s="228"/>
      <c r="T78" s="228"/>
      <c r="U78" s="229"/>
      <c r="V78" s="129"/>
      <c r="W78" s="129"/>
      <c r="X78" s="129"/>
      <c r="Y78" s="129"/>
      <c r="Z78" s="129"/>
      <c r="AA78" s="129"/>
    </row>
    <row r="79" spans="1:27" ht="16.5" customHeight="1" x14ac:dyDescent="0.2">
      <c r="A79" s="129"/>
      <c r="B79" s="129"/>
      <c r="C79" s="129"/>
      <c r="D79" s="129"/>
      <c r="E79" s="256"/>
      <c r="F79" s="256"/>
      <c r="G79" s="129"/>
      <c r="H79" s="129"/>
      <c r="I79" s="222"/>
      <c r="J79" s="222"/>
      <c r="K79" s="222"/>
      <c r="L79" s="222"/>
      <c r="M79" s="222"/>
      <c r="N79" s="222"/>
      <c r="O79" s="222"/>
      <c r="P79" s="222"/>
      <c r="Q79" s="222"/>
      <c r="R79" s="228"/>
      <c r="S79" s="228"/>
      <c r="T79" s="228"/>
      <c r="U79" s="229"/>
      <c r="V79" s="129"/>
      <c r="W79" s="129"/>
      <c r="X79" s="129"/>
      <c r="Y79" s="129"/>
      <c r="Z79" s="129"/>
      <c r="AA79" s="129"/>
    </row>
    <row r="80" spans="1:27" ht="21.75" customHeight="1" x14ac:dyDescent="0.2">
      <c r="A80" s="129"/>
      <c r="B80" s="129"/>
      <c r="C80" s="129"/>
      <c r="D80" s="129"/>
      <c r="E80" s="256"/>
      <c r="F80" s="256"/>
      <c r="G80" s="129"/>
      <c r="H80" s="129"/>
      <c r="I80" s="222"/>
      <c r="J80" s="222"/>
      <c r="K80" s="222"/>
      <c r="L80" s="222"/>
      <c r="M80" s="222"/>
      <c r="N80" s="222"/>
      <c r="O80" s="222"/>
      <c r="P80" s="222"/>
      <c r="Q80" s="222"/>
      <c r="R80" s="228"/>
      <c r="S80" s="228"/>
      <c r="T80" s="228"/>
      <c r="U80" s="229"/>
      <c r="V80" s="129"/>
      <c r="W80" s="129"/>
      <c r="X80" s="129"/>
      <c r="Y80" s="129"/>
      <c r="Z80" s="129"/>
      <c r="AA80" s="129"/>
    </row>
    <row r="81" spans="1:27" ht="19.5" customHeight="1" x14ac:dyDescent="0.2">
      <c r="A81" s="129"/>
      <c r="B81" s="129"/>
      <c r="C81" s="129"/>
      <c r="D81" s="129"/>
      <c r="E81" s="256"/>
      <c r="F81" s="256"/>
      <c r="G81" s="129"/>
      <c r="H81" s="129"/>
      <c r="I81" s="222"/>
      <c r="J81" s="222"/>
      <c r="K81" s="222"/>
      <c r="L81" s="222"/>
      <c r="M81" s="222"/>
      <c r="N81" s="222"/>
      <c r="O81" s="222"/>
      <c r="P81" s="222"/>
      <c r="Q81" s="222"/>
      <c r="R81" s="228"/>
      <c r="S81" s="228"/>
      <c r="T81" s="228"/>
      <c r="U81" s="229"/>
      <c r="V81" s="129"/>
      <c r="W81" s="129"/>
      <c r="X81" s="129"/>
      <c r="Y81" s="129"/>
      <c r="Z81" s="129"/>
      <c r="AA81" s="129"/>
    </row>
    <row r="82" spans="1:27" ht="16.5" customHeight="1" x14ac:dyDescent="0.2">
      <c r="A82" s="129"/>
      <c r="B82" s="129"/>
      <c r="C82" s="129"/>
      <c r="D82" s="129"/>
      <c r="E82" s="256"/>
      <c r="F82" s="256"/>
      <c r="G82" s="129"/>
      <c r="H82" s="129"/>
      <c r="I82" s="222"/>
      <c r="J82" s="222"/>
      <c r="K82" s="222"/>
      <c r="L82" s="222"/>
      <c r="M82" s="222"/>
      <c r="N82" s="222"/>
      <c r="O82" s="222"/>
      <c r="P82" s="222"/>
      <c r="Q82" s="222"/>
      <c r="R82" s="228"/>
      <c r="S82" s="228"/>
      <c r="T82" s="228"/>
      <c r="U82" s="229"/>
      <c r="V82" s="129"/>
      <c r="W82" s="129"/>
      <c r="X82" s="129"/>
      <c r="Y82" s="129"/>
      <c r="Z82" s="129"/>
      <c r="AA82" s="129"/>
    </row>
    <row r="83" spans="1:27" ht="16" x14ac:dyDescent="0.2">
      <c r="A83" s="129"/>
      <c r="B83" s="129"/>
      <c r="C83" s="129"/>
      <c r="D83" s="129"/>
      <c r="E83" s="256"/>
      <c r="F83" s="256"/>
      <c r="G83" s="129"/>
      <c r="H83" s="129"/>
      <c r="I83" s="222"/>
      <c r="J83" s="222"/>
      <c r="K83" s="222"/>
      <c r="L83" s="222"/>
      <c r="M83" s="222"/>
      <c r="N83" s="222"/>
      <c r="O83" s="222"/>
      <c r="P83" s="222"/>
      <c r="Q83" s="222"/>
      <c r="R83" s="228"/>
      <c r="S83" s="228"/>
      <c r="T83" s="228"/>
      <c r="U83" s="229"/>
      <c r="V83" s="129"/>
      <c r="W83" s="129"/>
      <c r="X83" s="129"/>
      <c r="Y83" s="129"/>
      <c r="Z83" s="129"/>
      <c r="AA83" s="129"/>
    </row>
    <row r="84" spans="1:27" ht="16" x14ac:dyDescent="0.2">
      <c r="A84" s="129"/>
      <c r="B84" s="129"/>
      <c r="C84" s="129"/>
      <c r="D84" s="129"/>
      <c r="E84" s="256"/>
      <c r="F84" s="256"/>
      <c r="G84" s="129"/>
      <c r="H84" s="129"/>
      <c r="I84" s="222"/>
      <c r="J84" s="222"/>
      <c r="K84" s="222"/>
      <c r="L84" s="222"/>
      <c r="M84" s="222"/>
      <c r="N84" s="222"/>
      <c r="O84" s="222"/>
      <c r="P84" s="222"/>
      <c r="Q84" s="267"/>
      <c r="R84" s="267"/>
      <c r="S84" s="267"/>
      <c r="T84" s="268"/>
      <c r="U84" s="267"/>
      <c r="V84" s="129"/>
      <c r="W84" s="129"/>
      <c r="X84" s="129"/>
      <c r="Y84" s="129"/>
      <c r="Z84" s="129"/>
      <c r="AA84" s="129"/>
    </row>
    <row r="85" spans="1:27" ht="17.25" customHeight="1" x14ac:dyDescent="0.2">
      <c r="A85" s="129"/>
      <c r="B85" s="129"/>
      <c r="C85" s="129"/>
      <c r="D85" s="129"/>
      <c r="E85" s="256"/>
      <c r="F85" s="256"/>
      <c r="G85" s="129"/>
      <c r="H85" s="129"/>
      <c r="I85" s="222"/>
      <c r="J85" s="222"/>
      <c r="K85" s="222"/>
      <c r="L85" s="222"/>
      <c r="M85" s="222"/>
      <c r="N85" s="222"/>
      <c r="O85" s="222"/>
      <c r="P85" s="222"/>
      <c r="Q85" s="267"/>
      <c r="R85" s="267"/>
      <c r="S85" s="267"/>
      <c r="T85" s="267"/>
      <c r="U85" s="267"/>
      <c r="V85" s="129"/>
      <c r="W85" s="129"/>
      <c r="X85" s="129"/>
      <c r="Y85" s="129"/>
      <c r="Z85" s="129"/>
      <c r="AA85" s="129"/>
    </row>
    <row r="86" spans="1:27" ht="16" x14ac:dyDescent="0.2">
      <c r="A86" s="129"/>
      <c r="B86" s="129"/>
      <c r="C86" s="129"/>
      <c r="D86" s="129"/>
      <c r="E86" s="256"/>
      <c r="F86" s="256"/>
      <c r="G86" s="129"/>
      <c r="H86" s="129"/>
      <c r="I86" s="222"/>
      <c r="J86" s="222"/>
      <c r="K86" s="222"/>
      <c r="L86" s="222"/>
      <c r="M86" s="222"/>
      <c r="N86" s="222"/>
      <c r="O86" s="222"/>
      <c r="P86" s="222"/>
      <c r="Q86" s="267"/>
      <c r="R86" s="269"/>
      <c r="S86" s="269"/>
      <c r="T86" s="269"/>
      <c r="U86" s="267"/>
      <c r="V86" s="129"/>
      <c r="W86" s="129"/>
      <c r="X86" s="129"/>
      <c r="Y86" s="129"/>
      <c r="Z86" s="129"/>
      <c r="AA86" s="129"/>
    </row>
    <row r="87" spans="1:27" ht="16.5" customHeight="1" x14ac:dyDescent="0.2">
      <c r="A87" s="129"/>
      <c r="B87" s="129"/>
      <c r="C87" s="129"/>
      <c r="D87" s="129"/>
      <c r="E87" s="256"/>
      <c r="F87" s="256"/>
      <c r="G87" s="129"/>
      <c r="H87" s="129"/>
      <c r="I87" s="129"/>
      <c r="J87" s="129"/>
      <c r="K87" s="129"/>
      <c r="L87" s="129"/>
      <c r="M87" s="129"/>
      <c r="N87" s="129"/>
      <c r="O87" s="222"/>
      <c r="P87" s="222"/>
      <c r="Q87" s="267"/>
      <c r="R87" s="269"/>
      <c r="S87" s="269"/>
      <c r="T87" s="269"/>
      <c r="U87" s="267"/>
      <c r="V87" s="129"/>
      <c r="W87" s="129"/>
      <c r="X87" s="129"/>
      <c r="Y87" s="129"/>
      <c r="Z87" s="129"/>
      <c r="AA87" s="129"/>
    </row>
    <row r="88" spans="1:27" ht="16.5" customHeight="1" x14ac:dyDescent="0.2">
      <c r="A88" s="129"/>
      <c r="B88" s="129"/>
      <c r="C88" s="129"/>
      <c r="D88" s="129"/>
      <c r="E88" s="129"/>
      <c r="F88" s="129"/>
      <c r="G88" s="129"/>
      <c r="H88" s="129"/>
      <c r="I88" s="129"/>
      <c r="J88" s="129"/>
      <c r="K88" s="129"/>
      <c r="L88" s="129"/>
      <c r="M88" s="129"/>
      <c r="N88" s="129"/>
      <c r="O88" s="222"/>
      <c r="P88" s="222"/>
      <c r="Q88" s="267"/>
      <c r="R88" s="270"/>
      <c r="S88" s="269"/>
      <c r="T88" s="269"/>
      <c r="U88" s="267"/>
      <c r="V88" s="129"/>
      <c r="W88" s="129"/>
      <c r="X88" s="129"/>
      <c r="Y88" s="129"/>
      <c r="Z88" s="129"/>
      <c r="AA88" s="129"/>
    </row>
    <row r="89" spans="1:27" ht="15" x14ac:dyDescent="0.2">
      <c r="A89" s="129"/>
      <c r="B89" s="129"/>
      <c r="C89" s="129"/>
      <c r="D89" s="129"/>
      <c r="E89" s="129"/>
      <c r="F89" s="129"/>
      <c r="G89" s="129"/>
      <c r="H89" s="129"/>
      <c r="I89" s="129"/>
      <c r="J89" s="129"/>
      <c r="K89" s="129"/>
      <c r="L89" s="129"/>
      <c r="M89" s="129"/>
      <c r="N89" s="129"/>
      <c r="O89" s="222"/>
      <c r="P89" s="222"/>
      <c r="Q89" s="267"/>
      <c r="R89" s="270"/>
      <c r="S89" s="269"/>
      <c r="T89" s="269"/>
      <c r="U89" s="267"/>
      <c r="V89" s="129"/>
      <c r="W89" s="129"/>
      <c r="X89" s="129"/>
      <c r="Y89" s="129"/>
      <c r="Z89" s="129"/>
      <c r="AA89" s="129"/>
    </row>
    <row r="90" spans="1:27" ht="15" x14ac:dyDescent="0.2">
      <c r="A90" s="129"/>
      <c r="B90" s="129"/>
      <c r="C90" s="129"/>
      <c r="D90" s="129"/>
      <c r="E90" s="129"/>
      <c r="F90" s="129"/>
      <c r="G90" s="129"/>
      <c r="H90" s="129"/>
      <c r="I90" s="129"/>
      <c r="J90" s="129"/>
      <c r="K90" s="129"/>
      <c r="L90" s="129"/>
      <c r="M90" s="129"/>
      <c r="N90" s="129"/>
      <c r="O90" s="222"/>
      <c r="P90" s="222"/>
      <c r="Q90" s="267"/>
      <c r="R90" s="270"/>
      <c r="S90" s="269"/>
      <c r="T90" s="269"/>
      <c r="U90" s="267"/>
      <c r="V90" s="129"/>
      <c r="W90" s="129"/>
      <c r="X90" s="129"/>
      <c r="Y90" s="129"/>
      <c r="Z90" s="129"/>
      <c r="AA90" s="129"/>
    </row>
    <row r="91" spans="1:27" ht="15" x14ac:dyDescent="0.2">
      <c r="A91" s="129"/>
      <c r="B91" s="129"/>
      <c r="C91" s="129"/>
      <c r="D91" s="129"/>
      <c r="E91" s="129"/>
      <c r="F91" s="129"/>
      <c r="G91" s="129"/>
      <c r="H91" s="129"/>
      <c r="I91" s="129"/>
      <c r="J91" s="129"/>
      <c r="K91" s="129"/>
      <c r="L91" s="129"/>
      <c r="M91" s="129"/>
      <c r="N91" s="129"/>
      <c r="O91" s="222"/>
      <c r="P91" s="222"/>
      <c r="Q91" s="271"/>
      <c r="R91" s="271"/>
      <c r="S91" s="271"/>
      <c r="T91" s="272"/>
      <c r="U91" s="271"/>
      <c r="V91" s="129"/>
      <c r="W91" s="129"/>
      <c r="X91" s="129"/>
      <c r="Y91" s="129"/>
      <c r="Z91" s="129"/>
      <c r="AA91" s="129"/>
    </row>
    <row r="92" spans="1:27" ht="15" x14ac:dyDescent="0.2">
      <c r="A92" s="129"/>
      <c r="B92" s="129"/>
      <c r="C92" s="129"/>
      <c r="D92" s="129"/>
      <c r="E92" s="129"/>
      <c r="F92" s="129"/>
      <c r="G92" s="129"/>
      <c r="H92" s="129"/>
      <c r="I92" s="129"/>
      <c r="J92" s="129"/>
      <c r="K92" s="129"/>
      <c r="L92" s="129"/>
      <c r="M92" s="129"/>
      <c r="N92" s="129"/>
      <c r="O92" s="222"/>
      <c r="P92" s="222"/>
      <c r="Q92" s="267"/>
      <c r="R92" s="273"/>
      <c r="S92" s="274"/>
      <c r="T92" s="274"/>
      <c r="U92" s="222"/>
      <c r="V92" s="129"/>
      <c r="W92" s="129"/>
      <c r="X92" s="129"/>
      <c r="Y92" s="129"/>
      <c r="Z92" s="129"/>
      <c r="AA92" s="129"/>
    </row>
    <row r="93" spans="1:27" ht="15" x14ac:dyDescent="0.2">
      <c r="A93" s="129"/>
      <c r="B93" s="129"/>
      <c r="C93" s="129"/>
      <c r="D93" s="129"/>
      <c r="E93" s="129"/>
      <c r="F93" s="129"/>
      <c r="G93" s="129"/>
      <c r="H93" s="129"/>
      <c r="I93" s="129"/>
      <c r="J93" s="129"/>
      <c r="K93" s="129"/>
      <c r="L93" s="129"/>
      <c r="M93" s="129"/>
      <c r="N93" s="129"/>
      <c r="O93" s="222"/>
      <c r="P93" s="222"/>
      <c r="Q93" s="267"/>
      <c r="R93" s="273"/>
      <c r="S93" s="274"/>
      <c r="T93" s="274"/>
      <c r="U93" s="222"/>
      <c r="V93" s="129"/>
      <c r="W93" s="129"/>
      <c r="X93" s="129"/>
      <c r="Y93" s="129"/>
      <c r="Z93" s="129"/>
      <c r="AA93" s="129"/>
    </row>
    <row r="94" spans="1:27" ht="15" x14ac:dyDescent="0.2">
      <c r="A94" s="129"/>
      <c r="B94" s="129"/>
      <c r="C94" s="129"/>
      <c r="D94" s="129"/>
      <c r="E94" s="129"/>
      <c r="F94" s="129"/>
      <c r="G94" s="129"/>
      <c r="H94" s="129"/>
      <c r="I94" s="129"/>
      <c r="J94" s="129"/>
      <c r="K94" s="129"/>
      <c r="L94" s="129"/>
      <c r="M94" s="129"/>
      <c r="N94" s="129"/>
      <c r="O94" s="222"/>
      <c r="P94" s="222"/>
      <c r="Q94" s="267"/>
      <c r="R94" s="273"/>
      <c r="S94" s="274"/>
      <c r="T94" s="274"/>
      <c r="U94" s="222"/>
      <c r="V94" s="129"/>
      <c r="W94" s="129"/>
      <c r="X94" s="129"/>
      <c r="Y94" s="129"/>
      <c r="Z94" s="129"/>
      <c r="AA94" s="129"/>
    </row>
    <row r="95" spans="1:27" ht="15" x14ac:dyDescent="0.2">
      <c r="A95" s="129"/>
      <c r="B95" s="129"/>
      <c r="C95" s="129"/>
      <c r="D95" s="129"/>
      <c r="E95" s="129"/>
      <c r="F95" s="129"/>
      <c r="G95" s="129"/>
      <c r="H95" s="129"/>
      <c r="I95" s="129"/>
      <c r="J95" s="129"/>
      <c r="K95" s="129"/>
      <c r="L95" s="129"/>
      <c r="M95" s="129"/>
      <c r="N95" s="129"/>
      <c r="O95" s="222"/>
      <c r="P95" s="222"/>
      <c r="Q95" s="267"/>
      <c r="R95" s="273"/>
      <c r="S95" s="274"/>
      <c r="T95" s="274"/>
      <c r="U95" s="222"/>
      <c r="V95" s="129"/>
      <c r="W95" s="129"/>
      <c r="X95" s="129"/>
      <c r="Y95" s="129"/>
      <c r="Z95" s="129"/>
      <c r="AA95" s="129"/>
    </row>
    <row r="96" spans="1:27" ht="15" x14ac:dyDescent="0.2">
      <c r="A96" s="129"/>
      <c r="B96" s="129"/>
      <c r="C96" s="129"/>
      <c r="D96" s="129"/>
      <c r="E96" s="129"/>
      <c r="F96" s="129"/>
      <c r="G96" s="129"/>
      <c r="H96" s="129"/>
      <c r="I96" s="129"/>
      <c r="J96" s="129"/>
      <c r="K96" s="129"/>
      <c r="L96" s="129"/>
      <c r="M96" s="129"/>
      <c r="N96" s="129"/>
      <c r="O96" s="222"/>
      <c r="P96" s="222"/>
      <c r="Q96" s="267"/>
      <c r="R96" s="273"/>
      <c r="S96" s="274"/>
      <c r="T96" s="274"/>
      <c r="U96" s="222"/>
      <c r="V96" s="129"/>
      <c r="W96" s="129"/>
      <c r="X96" s="129"/>
      <c r="Y96" s="129"/>
      <c r="Z96" s="129"/>
      <c r="AA96" s="129"/>
    </row>
    <row r="97" spans="1:27" ht="15" x14ac:dyDescent="0.2">
      <c r="A97" s="129"/>
      <c r="B97" s="129"/>
      <c r="C97" s="129"/>
      <c r="D97" s="129"/>
      <c r="E97" s="129"/>
      <c r="F97" s="129"/>
      <c r="G97" s="129"/>
      <c r="H97" s="129"/>
      <c r="I97" s="129"/>
      <c r="J97" s="129"/>
      <c r="K97" s="129"/>
      <c r="L97" s="129"/>
      <c r="M97" s="129"/>
      <c r="N97" s="129"/>
      <c r="O97" s="222"/>
      <c r="P97" s="222"/>
      <c r="Q97" s="267"/>
      <c r="R97" s="273"/>
      <c r="S97" s="274"/>
      <c r="T97" s="274"/>
      <c r="U97" s="222"/>
      <c r="V97" s="129"/>
      <c r="W97" s="129"/>
      <c r="X97" s="129"/>
      <c r="Y97" s="129"/>
      <c r="Z97" s="129"/>
      <c r="AA97" s="129"/>
    </row>
    <row r="98" spans="1:27" ht="15" x14ac:dyDescent="0.2">
      <c r="A98" s="129"/>
      <c r="B98" s="129"/>
      <c r="C98" s="129"/>
      <c r="D98" s="129"/>
      <c r="E98" s="129"/>
      <c r="F98" s="129"/>
      <c r="G98" s="129"/>
      <c r="H98" s="129"/>
      <c r="I98" s="129"/>
      <c r="J98" s="129"/>
      <c r="K98" s="129"/>
      <c r="L98" s="129"/>
      <c r="M98" s="129"/>
      <c r="N98" s="129"/>
      <c r="O98" s="222"/>
      <c r="P98" s="222"/>
      <c r="Q98" s="267"/>
      <c r="R98" s="273"/>
      <c r="S98" s="274"/>
      <c r="T98" s="274"/>
      <c r="U98" s="222"/>
      <c r="V98" s="129"/>
      <c r="W98" s="129"/>
      <c r="X98" s="129"/>
      <c r="Y98" s="129"/>
      <c r="Z98" s="129"/>
      <c r="AA98" s="129"/>
    </row>
    <row r="99" spans="1:27" ht="15" x14ac:dyDescent="0.2">
      <c r="A99" s="129"/>
      <c r="B99" s="129"/>
      <c r="C99" s="129"/>
      <c r="D99" s="129"/>
      <c r="E99" s="129"/>
      <c r="F99" s="129"/>
      <c r="G99" s="129"/>
      <c r="H99" s="129"/>
      <c r="I99" s="129"/>
      <c r="J99" s="129"/>
      <c r="K99" s="129"/>
      <c r="L99" s="129"/>
      <c r="M99" s="129"/>
      <c r="N99" s="129"/>
      <c r="O99" s="222"/>
      <c r="P99" s="222"/>
      <c r="Q99" s="267"/>
      <c r="R99" s="273"/>
      <c r="S99" s="274"/>
      <c r="T99" s="274"/>
      <c r="U99" s="222"/>
      <c r="V99" s="129"/>
      <c r="W99" s="129"/>
      <c r="X99" s="129"/>
      <c r="Y99" s="129"/>
      <c r="Z99" s="129"/>
      <c r="AA99" s="129"/>
    </row>
    <row r="100" spans="1:27" ht="15" x14ac:dyDescent="0.2">
      <c r="A100" s="129"/>
      <c r="B100" s="129"/>
      <c r="C100" s="129"/>
      <c r="D100" s="129"/>
      <c r="E100" s="129"/>
      <c r="F100" s="129"/>
      <c r="G100" s="129"/>
      <c r="H100" s="129"/>
      <c r="I100" s="129"/>
      <c r="J100" s="129"/>
      <c r="K100" s="129"/>
      <c r="L100" s="129"/>
      <c r="M100" s="129"/>
      <c r="N100" s="129"/>
      <c r="O100" s="222"/>
      <c r="P100" s="222"/>
      <c r="Q100" s="267"/>
      <c r="R100" s="273"/>
      <c r="S100" s="274"/>
      <c r="T100" s="274"/>
      <c r="U100" s="222"/>
      <c r="V100" s="129"/>
      <c r="W100" s="129"/>
      <c r="X100" s="129"/>
      <c r="Y100" s="129"/>
      <c r="Z100" s="129"/>
      <c r="AA100" s="129"/>
    </row>
    <row r="101" spans="1:27" ht="15" x14ac:dyDescent="0.2">
      <c r="A101" s="129"/>
      <c r="B101" s="129"/>
      <c r="C101" s="129"/>
      <c r="D101" s="129"/>
      <c r="E101" s="129"/>
      <c r="F101" s="129"/>
      <c r="G101" s="129"/>
      <c r="H101" s="129"/>
      <c r="I101" s="129"/>
      <c r="J101" s="129"/>
      <c r="K101" s="129"/>
      <c r="L101" s="129"/>
      <c r="M101" s="129"/>
      <c r="N101" s="129"/>
      <c r="O101" s="222"/>
      <c r="P101" s="222"/>
      <c r="Q101" s="267"/>
      <c r="R101" s="273"/>
      <c r="S101" s="274"/>
      <c r="T101" s="274"/>
      <c r="U101" s="222"/>
      <c r="V101" s="129"/>
      <c r="W101" s="129"/>
      <c r="X101" s="129"/>
      <c r="Y101" s="129"/>
      <c r="Z101" s="129"/>
      <c r="AA101" s="129"/>
    </row>
    <row r="102" spans="1:27" ht="15" x14ac:dyDescent="0.2">
      <c r="A102" s="129"/>
      <c r="B102" s="129"/>
      <c r="C102" s="129"/>
      <c r="D102" s="129"/>
      <c r="E102" s="129"/>
      <c r="F102" s="129"/>
      <c r="G102" s="129"/>
      <c r="H102" s="129"/>
      <c r="I102" s="129"/>
      <c r="J102" s="129"/>
      <c r="K102" s="129"/>
      <c r="L102" s="129"/>
      <c r="M102" s="129"/>
      <c r="N102" s="129"/>
      <c r="O102" s="222"/>
      <c r="P102" s="222"/>
      <c r="Q102" s="267"/>
      <c r="R102" s="273"/>
      <c r="S102" s="274"/>
      <c r="T102" s="274"/>
      <c r="U102" s="222"/>
      <c r="V102" s="129"/>
      <c r="W102" s="129"/>
      <c r="X102" s="129"/>
      <c r="Y102" s="129"/>
      <c r="Z102" s="129"/>
      <c r="AA102" s="129"/>
    </row>
    <row r="103" spans="1:27" ht="15" x14ac:dyDescent="0.2">
      <c r="A103" s="129"/>
      <c r="B103" s="129"/>
      <c r="C103" s="129"/>
      <c r="D103" s="129"/>
      <c r="E103" s="129"/>
      <c r="F103" s="129"/>
      <c r="G103" s="129"/>
      <c r="H103" s="129"/>
      <c r="I103" s="129"/>
      <c r="J103" s="129"/>
      <c r="K103" s="129"/>
      <c r="L103" s="129"/>
      <c r="M103" s="129"/>
      <c r="N103" s="129"/>
      <c r="O103" s="222"/>
      <c r="P103" s="222"/>
      <c r="Q103" s="267"/>
      <c r="R103" s="273"/>
      <c r="S103" s="274"/>
      <c r="T103" s="274"/>
      <c r="U103" s="222"/>
      <c r="V103" s="129"/>
      <c r="W103" s="129"/>
      <c r="X103" s="129"/>
      <c r="Y103" s="129"/>
      <c r="Z103" s="129"/>
      <c r="AA103" s="129"/>
    </row>
    <row r="104" spans="1:27" ht="15" x14ac:dyDescent="0.2">
      <c r="A104" s="129"/>
      <c r="B104" s="129"/>
      <c r="C104" s="129"/>
      <c r="D104" s="129"/>
      <c r="E104" s="129"/>
      <c r="F104" s="129"/>
      <c r="G104" s="129"/>
      <c r="H104" s="129"/>
      <c r="I104" s="222"/>
      <c r="J104" s="222"/>
      <c r="K104" s="222"/>
      <c r="L104" s="222"/>
      <c r="M104" s="222"/>
      <c r="N104" s="222"/>
      <c r="O104" s="222"/>
      <c r="P104" s="222"/>
      <c r="Q104" s="267"/>
      <c r="R104" s="273"/>
      <c r="S104" s="274"/>
      <c r="T104" s="274"/>
      <c r="U104" s="222"/>
      <c r="V104" s="129"/>
      <c r="W104" s="129"/>
      <c r="X104" s="129"/>
      <c r="Y104" s="129"/>
      <c r="Z104" s="129"/>
      <c r="AA104" s="129"/>
    </row>
    <row r="105" spans="1:27" ht="15" x14ac:dyDescent="0.2">
      <c r="A105" s="129"/>
      <c r="B105" s="129"/>
      <c r="C105" s="129"/>
      <c r="D105" s="129"/>
      <c r="E105" s="129"/>
      <c r="F105" s="129"/>
      <c r="G105" s="129"/>
      <c r="H105" s="129"/>
      <c r="I105" s="222"/>
      <c r="J105" s="222"/>
      <c r="K105" s="222"/>
      <c r="L105" s="222"/>
      <c r="M105" s="222"/>
      <c r="N105" s="222"/>
      <c r="O105" s="222"/>
      <c r="P105" s="222"/>
      <c r="Q105" s="267"/>
      <c r="R105" s="273"/>
      <c r="S105" s="274"/>
      <c r="T105" s="274"/>
      <c r="U105" s="222"/>
      <c r="V105" s="129"/>
      <c r="W105" s="129"/>
      <c r="X105" s="129"/>
      <c r="Y105" s="129"/>
      <c r="Z105" s="129"/>
      <c r="AA105" s="129"/>
    </row>
    <row r="106" spans="1:27" ht="15" x14ac:dyDescent="0.2">
      <c r="A106" s="129"/>
      <c r="B106" s="129"/>
      <c r="C106" s="129"/>
      <c r="D106" s="129"/>
      <c r="E106" s="129"/>
      <c r="F106" s="129"/>
      <c r="G106" s="129"/>
      <c r="H106" s="129"/>
      <c r="I106" s="222"/>
      <c r="J106" s="222"/>
      <c r="K106" s="222"/>
      <c r="L106" s="222"/>
      <c r="M106" s="222"/>
      <c r="N106" s="222"/>
      <c r="O106" s="222"/>
      <c r="P106" s="222"/>
      <c r="Q106" s="267"/>
      <c r="R106" s="273"/>
      <c r="S106" s="274"/>
      <c r="T106" s="274"/>
      <c r="U106" s="222"/>
      <c r="V106" s="129"/>
      <c r="W106" s="129"/>
      <c r="X106" s="129"/>
      <c r="Y106" s="129"/>
      <c r="Z106" s="129"/>
      <c r="AA106" s="129"/>
    </row>
    <row r="107" spans="1:27" ht="15" x14ac:dyDescent="0.2">
      <c r="A107" s="129"/>
      <c r="B107" s="129"/>
      <c r="C107" s="129"/>
      <c r="D107" s="129"/>
      <c r="E107" s="129"/>
      <c r="F107" s="129"/>
      <c r="G107" s="129"/>
      <c r="H107" s="129"/>
      <c r="I107" s="222"/>
      <c r="J107" s="222"/>
      <c r="K107" s="222"/>
      <c r="L107" s="222"/>
      <c r="M107" s="222"/>
      <c r="N107" s="222"/>
      <c r="O107" s="222"/>
      <c r="P107" s="222"/>
      <c r="Q107" s="267"/>
      <c r="R107" s="273"/>
      <c r="S107" s="274"/>
      <c r="T107" s="274"/>
      <c r="U107" s="222"/>
      <c r="V107" s="129"/>
      <c r="W107" s="129"/>
      <c r="X107" s="129"/>
      <c r="Y107" s="129"/>
      <c r="Z107" s="129"/>
      <c r="AA107" s="129"/>
    </row>
    <row r="108" spans="1:27" ht="15" x14ac:dyDescent="0.2">
      <c r="A108" s="129"/>
      <c r="B108" s="129"/>
      <c r="C108" s="129"/>
      <c r="D108" s="129"/>
      <c r="E108" s="129"/>
      <c r="F108" s="129"/>
      <c r="G108" s="129"/>
      <c r="H108" s="129"/>
      <c r="I108" s="222"/>
      <c r="J108" s="222"/>
      <c r="K108" s="222"/>
      <c r="L108" s="222"/>
      <c r="M108" s="222"/>
      <c r="N108" s="222"/>
      <c r="O108" s="222"/>
      <c r="P108" s="222"/>
      <c r="Q108" s="267"/>
      <c r="R108" s="273"/>
      <c r="S108" s="274"/>
      <c r="T108" s="274"/>
      <c r="U108" s="222"/>
      <c r="V108" s="129"/>
      <c r="W108" s="129"/>
      <c r="X108" s="129"/>
      <c r="Y108" s="129"/>
      <c r="Z108" s="129"/>
      <c r="AA108" s="129"/>
    </row>
    <row r="109" spans="1:27" ht="15" x14ac:dyDescent="0.2">
      <c r="A109" s="129"/>
      <c r="B109" s="129"/>
      <c r="C109" s="129"/>
      <c r="D109" s="129"/>
      <c r="E109" s="129"/>
      <c r="F109" s="129"/>
      <c r="G109" s="129"/>
      <c r="H109" s="129"/>
      <c r="I109" s="222"/>
      <c r="J109" s="222"/>
      <c r="K109" s="222"/>
      <c r="L109" s="222"/>
      <c r="M109" s="222"/>
      <c r="N109" s="222"/>
      <c r="O109" s="222"/>
      <c r="P109" s="222"/>
      <c r="Q109" s="267"/>
      <c r="R109" s="273"/>
      <c r="S109" s="274"/>
      <c r="T109" s="274"/>
      <c r="U109" s="222"/>
      <c r="V109" s="129"/>
      <c r="W109" s="129"/>
      <c r="X109" s="129"/>
      <c r="Y109" s="129"/>
      <c r="Z109" s="129"/>
      <c r="AA109" s="129"/>
    </row>
    <row r="110" spans="1:27" x14ac:dyDescent="0.15">
      <c r="O110" s="7"/>
      <c r="Q110" s="14"/>
      <c r="R110" s="13"/>
      <c r="S110" s="12"/>
      <c r="T110" s="12"/>
    </row>
    <row r="111" spans="1:27" x14ac:dyDescent="0.15">
      <c r="O111" s="7"/>
      <c r="Q111" s="14"/>
      <c r="R111" s="13"/>
      <c r="S111" s="12"/>
      <c r="T111" s="12"/>
    </row>
    <row r="112" spans="1:27" x14ac:dyDescent="0.15">
      <c r="O112" s="7"/>
      <c r="Q112" s="14"/>
      <c r="R112" s="13"/>
      <c r="S112" s="12"/>
      <c r="T112" s="12"/>
    </row>
    <row r="113" spans="15:20" x14ac:dyDescent="0.15">
      <c r="O113" s="7"/>
      <c r="Q113" s="14"/>
      <c r="R113" s="13"/>
      <c r="S113" s="12"/>
      <c r="T113" s="12"/>
    </row>
    <row r="114" spans="15:20" x14ac:dyDescent="0.15">
      <c r="O114" s="7"/>
      <c r="Q114" s="14"/>
      <c r="R114" s="13"/>
      <c r="S114" s="12"/>
      <c r="T114" s="12"/>
    </row>
    <row r="115" spans="15:20" x14ac:dyDescent="0.15">
      <c r="O115" s="7"/>
      <c r="Q115" s="14"/>
      <c r="R115" s="13"/>
      <c r="S115" s="12"/>
      <c r="T115" s="12"/>
    </row>
    <row r="116" spans="15:20" x14ac:dyDescent="0.15">
      <c r="O116" s="7"/>
      <c r="Q116" s="14"/>
      <c r="R116" s="13"/>
      <c r="S116" s="12"/>
      <c r="T116" s="12"/>
    </row>
    <row r="117" spans="15:20" x14ac:dyDescent="0.15">
      <c r="O117" s="7"/>
      <c r="Q117" s="14"/>
      <c r="R117" s="13"/>
      <c r="S117" s="12"/>
      <c r="T117" s="12"/>
    </row>
    <row r="118" spans="15:20" x14ac:dyDescent="0.15">
      <c r="O118" s="7"/>
      <c r="Q118" s="14"/>
      <c r="R118" s="13"/>
      <c r="S118" s="12"/>
      <c r="T118" s="12"/>
    </row>
    <row r="119" spans="15:20" x14ac:dyDescent="0.15">
      <c r="O119" s="7"/>
      <c r="Q119" s="14"/>
      <c r="R119" s="13"/>
      <c r="S119" s="12"/>
      <c r="T119" s="12"/>
    </row>
    <row r="120" spans="15:20" x14ac:dyDescent="0.15">
      <c r="O120" s="7"/>
      <c r="Q120" s="14"/>
      <c r="R120" s="13"/>
      <c r="S120" s="12"/>
      <c r="T120" s="12"/>
    </row>
    <row r="121" spans="15:20" x14ac:dyDescent="0.15">
      <c r="O121" s="7"/>
      <c r="Q121" s="14"/>
      <c r="R121" s="13"/>
      <c r="S121" s="12"/>
      <c r="T121" s="12"/>
    </row>
    <row r="122" spans="15:20" x14ac:dyDescent="0.15">
      <c r="O122" s="7"/>
      <c r="Q122" s="14"/>
      <c r="R122" s="13"/>
      <c r="S122" s="12"/>
      <c r="T122" s="12"/>
    </row>
    <row r="123" spans="15:20" x14ac:dyDescent="0.15">
      <c r="O123" s="7"/>
      <c r="Q123" s="14"/>
      <c r="R123" s="13"/>
      <c r="S123" s="12"/>
      <c r="T123" s="12"/>
    </row>
    <row r="124" spans="15:20" x14ac:dyDescent="0.15">
      <c r="O124" s="7"/>
      <c r="Q124" s="14"/>
      <c r="R124" s="13"/>
      <c r="S124" s="12"/>
      <c r="T124" s="12"/>
    </row>
    <row r="125" spans="15:20" x14ac:dyDescent="0.15">
      <c r="O125" s="7"/>
      <c r="Q125" s="14"/>
      <c r="R125" s="13"/>
      <c r="S125" s="12"/>
      <c r="T125" s="12"/>
    </row>
    <row r="126" spans="15:20" x14ac:dyDescent="0.15">
      <c r="O126" s="7"/>
      <c r="Q126" s="14"/>
      <c r="R126" s="13"/>
      <c r="S126" s="12"/>
      <c r="T126" s="12"/>
    </row>
    <row r="127" spans="15:20" x14ac:dyDescent="0.15">
      <c r="O127" s="7"/>
      <c r="Q127" s="14"/>
      <c r="R127" s="13"/>
      <c r="S127" s="12"/>
      <c r="T127" s="12"/>
    </row>
    <row r="128" spans="15:20" x14ac:dyDescent="0.15">
      <c r="O128" s="7"/>
      <c r="Q128" s="14"/>
      <c r="R128" s="13"/>
      <c r="S128" s="12"/>
      <c r="T128" s="12"/>
    </row>
    <row r="129" spans="15:20" x14ac:dyDescent="0.15">
      <c r="O129" s="7"/>
      <c r="Q129" s="14"/>
      <c r="R129" s="13"/>
      <c r="S129" s="12"/>
      <c r="T129" s="12"/>
    </row>
    <row r="130" spans="15:20" x14ac:dyDescent="0.15">
      <c r="O130" s="7"/>
      <c r="Q130" s="14"/>
      <c r="R130" s="13"/>
      <c r="S130" s="12"/>
      <c r="T130" s="12"/>
    </row>
    <row r="131" spans="15:20" x14ac:dyDescent="0.15">
      <c r="O131" s="7"/>
      <c r="Q131" s="14"/>
      <c r="R131" s="13"/>
      <c r="S131" s="12"/>
      <c r="T131" s="12"/>
    </row>
    <row r="132" spans="15:20" x14ac:dyDescent="0.15">
      <c r="O132" s="7"/>
      <c r="Q132" s="14"/>
      <c r="R132" s="13"/>
      <c r="S132" s="12"/>
      <c r="T132" s="12"/>
    </row>
    <row r="133" spans="15:20" x14ac:dyDescent="0.15">
      <c r="O133" s="7"/>
      <c r="Q133" s="14"/>
      <c r="R133" s="13"/>
      <c r="S133" s="12"/>
      <c r="T133" s="12"/>
    </row>
    <row r="134" spans="15:20" x14ac:dyDescent="0.15">
      <c r="O134" s="7"/>
      <c r="Q134" s="14"/>
      <c r="R134" s="13"/>
      <c r="S134" s="12"/>
      <c r="T134" s="12"/>
    </row>
    <row r="135" spans="15:20" x14ac:dyDescent="0.15">
      <c r="O135" s="7"/>
      <c r="Q135" s="14"/>
      <c r="R135" s="13"/>
      <c r="S135" s="12"/>
      <c r="T135" s="12"/>
    </row>
    <row r="136" spans="15:20" x14ac:dyDescent="0.15">
      <c r="O136" s="7"/>
      <c r="Q136" s="14"/>
      <c r="R136" s="13"/>
      <c r="S136" s="12"/>
      <c r="T136" s="12"/>
    </row>
    <row r="137" spans="15:20" x14ac:dyDescent="0.15">
      <c r="O137" s="7"/>
      <c r="Q137" s="14"/>
      <c r="R137" s="13"/>
      <c r="S137" s="12"/>
      <c r="T137" s="12"/>
    </row>
    <row r="138" spans="15:20" x14ac:dyDescent="0.15">
      <c r="O138" s="7"/>
      <c r="Q138" s="14"/>
      <c r="R138" s="13"/>
      <c r="S138" s="12"/>
      <c r="T138" s="12"/>
    </row>
    <row r="139" spans="15:20" x14ac:dyDescent="0.15">
      <c r="O139" s="7"/>
      <c r="Q139" s="14"/>
      <c r="R139" s="13"/>
      <c r="S139" s="12"/>
      <c r="T139" s="12"/>
    </row>
    <row r="140" spans="15:20" x14ac:dyDescent="0.15">
      <c r="O140" s="7"/>
      <c r="Q140" s="14"/>
      <c r="R140" s="13"/>
      <c r="S140" s="12"/>
      <c r="T140" s="12"/>
    </row>
    <row r="141" spans="15:20" x14ac:dyDescent="0.15">
      <c r="O141" s="7"/>
      <c r="Q141" s="14"/>
      <c r="R141" s="13"/>
      <c r="S141" s="12"/>
      <c r="T141" s="12"/>
    </row>
    <row r="142" spans="15:20" x14ac:dyDescent="0.15">
      <c r="O142" s="7"/>
      <c r="Q142" s="14"/>
      <c r="R142" s="13"/>
      <c r="S142" s="12"/>
      <c r="T142" s="12"/>
    </row>
    <row r="143" spans="15:20" x14ac:dyDescent="0.15">
      <c r="O143" s="7"/>
      <c r="Q143" s="14"/>
      <c r="R143" s="13"/>
      <c r="S143" s="12"/>
      <c r="T143" s="12"/>
    </row>
    <row r="144" spans="15:20" x14ac:dyDescent="0.15">
      <c r="O144" s="7"/>
      <c r="Q144" s="14"/>
      <c r="R144" s="13"/>
      <c r="S144" s="12"/>
      <c r="T144" s="12"/>
    </row>
    <row r="145" spans="15:21" x14ac:dyDescent="0.15">
      <c r="O145" s="7"/>
      <c r="R145" s="17"/>
      <c r="S145" s="10"/>
      <c r="T145" s="9"/>
      <c r="U145" s="8"/>
    </row>
    <row r="146" spans="15:21" x14ac:dyDescent="0.15">
      <c r="O146" s="7"/>
    </row>
    <row r="147" spans="15:21" x14ac:dyDescent="0.15">
      <c r="O147" s="7"/>
    </row>
    <row r="148" spans="15:21" x14ac:dyDescent="0.15">
      <c r="O148" s="7"/>
    </row>
    <row r="149" spans="15:21" x14ac:dyDescent="0.15">
      <c r="O149" s="7"/>
    </row>
    <row r="150" spans="15:21" x14ac:dyDescent="0.15">
      <c r="O150" s="7"/>
    </row>
    <row r="151" spans="15:21" x14ac:dyDescent="0.15">
      <c r="O151" s="7"/>
    </row>
    <row r="152" spans="15:21" x14ac:dyDescent="0.15">
      <c r="O152" s="7"/>
    </row>
    <row r="153" spans="15:21" x14ac:dyDescent="0.15">
      <c r="O153" s="7"/>
    </row>
    <row r="154" spans="15:21" x14ac:dyDescent="0.15">
      <c r="O154" s="7"/>
    </row>
    <row r="155" spans="15:21" x14ac:dyDescent="0.15">
      <c r="O155" s="7"/>
    </row>
    <row r="156" spans="15:21" x14ac:dyDescent="0.15">
      <c r="O156" s="7"/>
    </row>
    <row r="157" spans="15:21" x14ac:dyDescent="0.15">
      <c r="O157" s="7"/>
    </row>
    <row r="158" spans="15:21" x14ac:dyDescent="0.15">
      <c r="O158" s="7"/>
    </row>
    <row r="159" spans="15:21" x14ac:dyDescent="0.15">
      <c r="O159" s="7"/>
    </row>
    <row r="160" spans="15:21" x14ac:dyDescent="0.15">
      <c r="O160" s="7"/>
    </row>
    <row r="161" spans="15:15" x14ac:dyDescent="0.15">
      <c r="O161" s="7"/>
    </row>
    <row r="162" spans="15:15" x14ac:dyDescent="0.15">
      <c r="O162" s="7"/>
    </row>
    <row r="163" spans="15:15" x14ac:dyDescent="0.15">
      <c r="O163" s="7"/>
    </row>
  </sheetData>
  <mergeCells count="5">
    <mergeCell ref="A29:F29"/>
    <mergeCell ref="A31:C31"/>
    <mergeCell ref="A41:C41"/>
    <mergeCell ref="A37:C37"/>
    <mergeCell ref="A45:C45"/>
  </mergeCells>
  <hyperlinks>
    <hyperlink ref="A77:C77" location="'ВЫБОР РАЙОНА'!A1" display="Назад к выбору района" xr:uid="{00000000-0004-0000-08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70C0"/>
  </sheetPr>
  <dimension ref="A1:M52"/>
  <sheetViews>
    <sheetView showGridLines="0" showRowColHeaders="0" zoomScale="75" workbookViewId="0"/>
  </sheetViews>
  <sheetFormatPr baseColWidth="10" defaultColWidth="9.1640625" defaultRowHeight="15" x14ac:dyDescent="0.2"/>
  <cols>
    <col min="1" max="1" width="41.33203125" customWidth="1"/>
    <col min="2" max="2" width="18.83203125" customWidth="1"/>
    <col min="3" max="3" width="22.1640625" customWidth="1"/>
    <col min="4" max="4" width="21.5" customWidth="1"/>
    <col min="7" max="7" width="28.1640625" customWidth="1"/>
    <col min="8" max="8" width="21.5" customWidth="1"/>
    <col min="9" max="9" width="12.33203125" customWidth="1"/>
    <col min="11" max="11" width="13.6640625" customWidth="1"/>
  </cols>
  <sheetData>
    <row r="1" spans="1:13" ht="17" thickBot="1" x14ac:dyDescent="0.25">
      <c r="A1" s="95"/>
      <c r="B1" s="95"/>
      <c r="C1" s="95"/>
      <c r="D1" s="95"/>
      <c r="E1" s="95"/>
      <c r="F1" s="109" t="s">
        <v>42</v>
      </c>
      <c r="G1" s="109" t="s">
        <v>41</v>
      </c>
      <c r="H1" s="109" t="s">
        <v>40</v>
      </c>
      <c r="I1" s="109" t="s">
        <v>39</v>
      </c>
      <c r="J1" s="160" t="s">
        <v>1070</v>
      </c>
      <c r="K1" s="109" t="s">
        <v>38</v>
      </c>
      <c r="L1" s="95"/>
      <c r="M1" s="95"/>
    </row>
    <row r="2" spans="1:13" ht="16" thickBot="1" x14ac:dyDescent="0.25">
      <c r="A2" s="95"/>
      <c r="B2" s="95"/>
      <c r="C2" s="95"/>
      <c r="D2" s="95"/>
      <c r="E2" s="95"/>
      <c r="F2" s="148">
        <v>1</v>
      </c>
      <c r="G2" s="145" t="s">
        <v>1130</v>
      </c>
      <c r="H2" s="145" t="s">
        <v>1126</v>
      </c>
      <c r="I2" s="145" t="s">
        <v>1127</v>
      </c>
      <c r="J2" s="145">
        <v>3</v>
      </c>
      <c r="K2" s="145">
        <v>73</v>
      </c>
      <c r="L2" s="95"/>
      <c r="M2" s="95"/>
    </row>
    <row r="3" spans="1:13" ht="16" thickBot="1" x14ac:dyDescent="0.25">
      <c r="A3" s="95"/>
      <c r="B3" s="95"/>
      <c r="C3" s="95"/>
      <c r="D3" s="95"/>
      <c r="E3" s="95"/>
      <c r="F3" s="95"/>
      <c r="G3" s="95"/>
      <c r="H3" s="95"/>
      <c r="I3" s="95"/>
      <c r="J3" s="95"/>
      <c r="K3" s="95"/>
      <c r="L3" s="95"/>
      <c r="M3" s="95"/>
    </row>
    <row r="4" spans="1:13" ht="17" thickBot="1" x14ac:dyDescent="0.25">
      <c r="A4" s="95"/>
      <c r="B4" s="95"/>
      <c r="C4" s="95"/>
      <c r="D4" s="95"/>
      <c r="E4" s="95"/>
      <c r="F4" s="109" t="s">
        <v>42</v>
      </c>
      <c r="G4" s="109" t="s">
        <v>41</v>
      </c>
      <c r="H4" s="109" t="s">
        <v>40</v>
      </c>
      <c r="I4" s="109" t="s">
        <v>39</v>
      </c>
      <c r="J4" s="160" t="s">
        <v>1070</v>
      </c>
      <c r="K4" s="109" t="s">
        <v>38</v>
      </c>
      <c r="L4" s="95"/>
      <c r="M4" s="95"/>
    </row>
    <row r="5" spans="1:13" ht="16" thickBot="1" x14ac:dyDescent="0.25">
      <c r="A5" s="95"/>
      <c r="B5" s="95"/>
      <c r="C5" s="95"/>
      <c r="D5" s="95"/>
      <c r="E5" s="95"/>
      <c r="F5" s="148">
        <v>1</v>
      </c>
      <c r="G5" s="145" t="s">
        <v>1128</v>
      </c>
      <c r="H5" s="145" t="s">
        <v>1129</v>
      </c>
      <c r="I5" s="145" t="s">
        <v>1106</v>
      </c>
      <c r="J5" s="145">
        <v>4</v>
      </c>
      <c r="K5" s="145">
        <v>60</v>
      </c>
      <c r="L5" s="95"/>
      <c r="M5" s="95"/>
    </row>
    <row r="6" spans="1:13" ht="16" thickBot="1" x14ac:dyDescent="0.25">
      <c r="A6" s="95"/>
      <c r="B6" s="95"/>
      <c r="C6" s="95"/>
      <c r="D6" s="95"/>
      <c r="E6" s="95"/>
      <c r="F6" s="95"/>
      <c r="G6" s="95"/>
      <c r="H6" s="95"/>
      <c r="I6" s="95"/>
      <c r="J6" s="95"/>
      <c r="K6" s="95"/>
      <c r="L6" s="95"/>
      <c r="M6" s="95"/>
    </row>
    <row r="7" spans="1:13" ht="17" thickBot="1" x14ac:dyDescent="0.25">
      <c r="A7" s="95"/>
      <c r="B7" s="95"/>
      <c r="C7" s="95"/>
      <c r="D7" s="95"/>
      <c r="E7" s="95"/>
      <c r="F7" s="109" t="s">
        <v>42</v>
      </c>
      <c r="G7" s="109" t="s">
        <v>41</v>
      </c>
      <c r="H7" s="109" t="s">
        <v>40</v>
      </c>
      <c r="I7" s="109" t="s">
        <v>39</v>
      </c>
      <c r="J7" s="160" t="s">
        <v>1070</v>
      </c>
      <c r="K7" s="109" t="s">
        <v>38</v>
      </c>
      <c r="L7" s="95"/>
      <c r="M7" s="95"/>
    </row>
    <row r="8" spans="1:13" ht="16" thickBot="1" x14ac:dyDescent="0.25">
      <c r="A8" s="95"/>
      <c r="B8" s="95"/>
      <c r="C8" s="95"/>
      <c r="D8" s="95"/>
      <c r="E8" s="95"/>
      <c r="F8" s="148">
        <v>1</v>
      </c>
      <c r="G8" s="145" t="s">
        <v>1132</v>
      </c>
      <c r="H8" s="145" t="s">
        <v>1133</v>
      </c>
      <c r="I8" s="145" t="s">
        <v>1107</v>
      </c>
      <c r="J8" s="145">
        <v>13</v>
      </c>
      <c r="K8" s="145">
        <v>302</v>
      </c>
      <c r="L8" s="95"/>
      <c r="M8" s="95"/>
    </row>
    <row r="9" spans="1:13" ht="16" thickBot="1" x14ac:dyDescent="0.25">
      <c r="A9" s="95"/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</row>
    <row r="10" spans="1:13" ht="17" thickBot="1" x14ac:dyDescent="0.25">
      <c r="A10" s="95"/>
      <c r="B10" s="95"/>
      <c r="C10" s="95"/>
      <c r="D10" s="95"/>
      <c r="E10" s="95"/>
      <c r="F10" s="109" t="s">
        <v>42</v>
      </c>
      <c r="G10" s="109" t="s">
        <v>41</v>
      </c>
      <c r="H10" s="109" t="s">
        <v>40</v>
      </c>
      <c r="I10" s="109" t="s">
        <v>39</v>
      </c>
      <c r="J10" s="160" t="s">
        <v>1070</v>
      </c>
      <c r="K10" s="109" t="s">
        <v>38</v>
      </c>
      <c r="L10" s="95"/>
      <c r="M10" s="95"/>
    </row>
    <row r="11" spans="1:13" ht="16" thickBot="1" x14ac:dyDescent="0.25">
      <c r="A11" s="95"/>
      <c r="B11" s="95"/>
      <c r="C11" s="95"/>
      <c r="D11" s="95"/>
      <c r="E11" s="95"/>
      <c r="F11" s="148">
        <v>1</v>
      </c>
      <c r="G11" s="145" t="s">
        <v>1134</v>
      </c>
      <c r="H11" s="145" t="s">
        <v>1135</v>
      </c>
      <c r="I11" s="145" t="s">
        <v>1146</v>
      </c>
      <c r="J11" s="145">
        <v>7</v>
      </c>
      <c r="K11" s="145">
        <v>309</v>
      </c>
      <c r="L11" s="95"/>
      <c r="M11" s="95"/>
    </row>
    <row r="12" spans="1:13" x14ac:dyDescent="0.2">
      <c r="A12" s="95"/>
      <c r="B12" s="95"/>
      <c r="C12" s="95"/>
      <c r="D12" s="95"/>
      <c r="E12" s="95"/>
      <c r="F12" s="95"/>
      <c r="G12" s="95"/>
      <c r="H12" s="95"/>
      <c r="I12" s="95"/>
      <c r="J12" s="95"/>
      <c r="K12" s="95"/>
      <c r="L12" s="95"/>
      <c r="M12" s="95"/>
    </row>
    <row r="13" spans="1:13" x14ac:dyDescent="0.2">
      <c r="A13" s="95"/>
      <c r="B13" s="95"/>
      <c r="C13" s="95"/>
      <c r="D13" s="95"/>
      <c r="E13" s="95"/>
      <c r="F13" s="95"/>
      <c r="G13" s="95"/>
      <c r="H13" s="95"/>
      <c r="I13" s="95"/>
      <c r="J13" s="95"/>
      <c r="K13" s="95"/>
      <c r="L13" s="95"/>
      <c r="M13" s="95"/>
    </row>
    <row r="14" spans="1:13" x14ac:dyDescent="0.2">
      <c r="A14" s="95"/>
      <c r="B14" s="95"/>
      <c r="C14" s="95"/>
      <c r="D14" s="95"/>
      <c r="E14" s="95"/>
      <c r="F14" s="95"/>
      <c r="G14" s="95"/>
      <c r="H14" s="95"/>
      <c r="I14" s="95"/>
      <c r="J14" s="95"/>
      <c r="K14" s="95"/>
      <c r="L14" s="95"/>
      <c r="M14" s="95"/>
    </row>
    <row r="15" spans="1:13" x14ac:dyDescent="0.2">
      <c r="A15" s="95"/>
      <c r="B15" s="95"/>
      <c r="C15" s="95"/>
      <c r="D15" s="95"/>
      <c r="E15" s="95"/>
      <c r="F15" s="95"/>
      <c r="G15" s="95"/>
      <c r="H15" s="95"/>
      <c r="I15" s="95"/>
      <c r="J15" s="95"/>
      <c r="K15" s="95"/>
      <c r="L15" s="95"/>
      <c r="M15" s="95"/>
    </row>
    <row r="16" spans="1:13" x14ac:dyDescent="0.2">
      <c r="A16" s="95"/>
      <c r="B16" s="95"/>
      <c r="C16" s="95"/>
      <c r="D16" s="95"/>
      <c r="E16" s="95"/>
      <c r="F16" s="95"/>
      <c r="G16" s="95"/>
      <c r="H16" s="95"/>
      <c r="I16" s="95"/>
      <c r="J16" s="95"/>
      <c r="K16" s="95"/>
      <c r="L16" s="95"/>
      <c r="M16" s="95"/>
    </row>
    <row r="17" spans="1:13" x14ac:dyDescent="0.2">
      <c r="A17" s="95"/>
      <c r="B17" s="95"/>
      <c r="C17" s="95"/>
      <c r="D17" s="95"/>
      <c r="E17" s="95"/>
      <c r="F17" s="95"/>
      <c r="G17" s="95"/>
      <c r="H17" s="95"/>
      <c r="I17" s="95"/>
      <c r="J17" s="95"/>
      <c r="K17" s="95"/>
      <c r="L17" s="95"/>
      <c r="M17" s="95"/>
    </row>
    <row r="18" spans="1:13" x14ac:dyDescent="0.2">
      <c r="A18" s="95"/>
      <c r="B18" s="95"/>
      <c r="C18" s="95"/>
      <c r="D18" s="95"/>
      <c r="E18" s="95"/>
      <c r="F18" s="95"/>
      <c r="G18" s="95"/>
      <c r="H18" s="95"/>
      <c r="I18" s="95"/>
      <c r="J18" s="95"/>
      <c r="K18" s="95"/>
      <c r="L18" s="95"/>
      <c r="M18" s="95"/>
    </row>
    <row r="19" spans="1:13" x14ac:dyDescent="0.2">
      <c r="A19" s="95"/>
      <c r="B19" s="95"/>
      <c r="C19" s="95"/>
      <c r="D19" s="95"/>
      <c r="E19" s="95"/>
      <c r="F19" s="95"/>
      <c r="G19" s="95"/>
      <c r="H19" s="95"/>
      <c r="I19" s="95"/>
      <c r="J19" s="95"/>
      <c r="K19" s="95"/>
      <c r="L19" s="95"/>
      <c r="M19" s="95"/>
    </row>
    <row r="20" spans="1:13" x14ac:dyDescent="0.2">
      <c r="A20" s="95"/>
      <c r="B20" s="95"/>
      <c r="C20" s="95"/>
      <c r="D20" s="95"/>
      <c r="E20" s="95"/>
      <c r="F20" s="95"/>
      <c r="G20" s="95"/>
      <c r="H20" s="95"/>
      <c r="I20" s="95"/>
      <c r="J20" s="95"/>
      <c r="K20" s="95"/>
      <c r="L20" s="95"/>
      <c r="M20" s="95"/>
    </row>
    <row r="21" spans="1:13" x14ac:dyDescent="0.2">
      <c r="A21" s="95"/>
      <c r="B21" s="95"/>
      <c r="C21" s="95"/>
      <c r="D21" s="95"/>
      <c r="E21" s="95"/>
      <c r="F21" s="95"/>
      <c r="G21" s="95"/>
      <c r="H21" s="95"/>
      <c r="I21" s="95"/>
      <c r="J21" s="95"/>
      <c r="K21" s="95"/>
      <c r="L21" s="95"/>
      <c r="M21" s="95"/>
    </row>
    <row r="22" spans="1:13" x14ac:dyDescent="0.2">
      <c r="A22" s="95"/>
      <c r="B22" s="95"/>
      <c r="C22" s="95"/>
      <c r="D22" s="95"/>
      <c r="E22" s="95"/>
      <c r="F22" s="95"/>
      <c r="G22" s="95"/>
      <c r="H22" s="95"/>
      <c r="I22" s="95"/>
      <c r="J22" s="95"/>
      <c r="K22" s="95"/>
      <c r="L22" s="95"/>
      <c r="M22" s="95"/>
    </row>
    <row r="23" spans="1:13" x14ac:dyDescent="0.2">
      <c r="A23" s="95"/>
      <c r="B23" s="95"/>
      <c r="C23" s="95"/>
      <c r="D23" s="95"/>
      <c r="E23" s="95"/>
      <c r="F23" s="95"/>
      <c r="G23" s="95"/>
      <c r="H23" s="95"/>
      <c r="I23" s="95"/>
      <c r="J23" s="95"/>
      <c r="K23" s="95"/>
      <c r="L23" s="95"/>
      <c r="M23" s="95"/>
    </row>
    <row r="24" spans="1:13" x14ac:dyDescent="0.2">
      <c r="A24" s="95"/>
      <c r="B24" s="95"/>
      <c r="C24" s="95"/>
      <c r="D24" s="95"/>
      <c r="E24" s="95"/>
      <c r="F24" s="95"/>
      <c r="G24" s="95"/>
      <c r="H24" s="95"/>
      <c r="I24" s="95"/>
      <c r="J24" s="95"/>
      <c r="K24" s="95"/>
      <c r="L24" s="95"/>
      <c r="M24" s="95"/>
    </row>
    <row r="25" spans="1:13" x14ac:dyDescent="0.2">
      <c r="A25" s="95"/>
      <c r="B25" s="95"/>
      <c r="C25" s="95"/>
      <c r="D25" s="95"/>
      <c r="E25" s="95"/>
      <c r="F25" s="95"/>
      <c r="G25" s="95"/>
      <c r="H25" s="95"/>
      <c r="I25" s="95"/>
      <c r="J25" s="95"/>
      <c r="K25" s="95"/>
      <c r="L25" s="95"/>
      <c r="M25" s="95"/>
    </row>
    <row r="26" spans="1:13" ht="16" thickBot="1" x14ac:dyDescent="0.25">
      <c r="A26" s="242" t="s">
        <v>1151</v>
      </c>
      <c r="B26" s="242"/>
      <c r="C26" s="242"/>
      <c r="D26" s="242"/>
      <c r="E26" s="95"/>
      <c r="F26" s="95"/>
      <c r="G26" s="95"/>
      <c r="H26" s="95"/>
      <c r="I26" s="95"/>
      <c r="J26" s="95"/>
      <c r="K26" s="95"/>
      <c r="L26" s="95"/>
      <c r="M26" s="95"/>
    </row>
    <row r="27" spans="1:13" ht="17" thickBot="1" x14ac:dyDescent="0.25">
      <c r="A27" s="243" t="s">
        <v>129</v>
      </c>
      <c r="B27" s="243" t="s">
        <v>1092</v>
      </c>
      <c r="C27" s="244" t="s">
        <v>1075</v>
      </c>
      <c r="D27" s="244" t="s">
        <v>1073</v>
      </c>
      <c r="E27" s="95"/>
      <c r="F27" s="95"/>
      <c r="G27" s="95"/>
      <c r="H27" s="95"/>
      <c r="I27" s="95"/>
      <c r="J27" s="95"/>
      <c r="K27" s="95"/>
      <c r="L27" s="95"/>
      <c r="M27" s="95"/>
    </row>
    <row r="28" spans="1:13" ht="17" thickBot="1" x14ac:dyDescent="0.25">
      <c r="A28" s="165" t="s">
        <v>1074</v>
      </c>
      <c r="B28" s="165"/>
      <c r="C28" s="165"/>
      <c r="D28" s="128">
        <v>5000</v>
      </c>
      <c r="E28" s="95"/>
      <c r="F28" s="95"/>
      <c r="G28" s="95"/>
      <c r="H28" s="95"/>
      <c r="I28" s="95"/>
      <c r="J28" s="95"/>
      <c r="K28" s="95"/>
      <c r="L28" s="95"/>
      <c r="M28" s="95"/>
    </row>
    <row r="29" spans="1:13" ht="17" thickBot="1" x14ac:dyDescent="0.25">
      <c r="A29" s="166" t="s">
        <v>1130</v>
      </c>
      <c r="B29" s="122" t="s">
        <v>1093</v>
      </c>
      <c r="C29" s="167">
        <v>3</v>
      </c>
      <c r="D29" s="168">
        <f>C29*D28</f>
        <v>15000</v>
      </c>
      <c r="E29" s="95"/>
      <c r="F29" s="95"/>
      <c r="G29" s="95"/>
      <c r="H29" s="95"/>
      <c r="I29" s="95"/>
      <c r="J29" s="95"/>
      <c r="K29" s="95"/>
      <c r="L29" s="95"/>
      <c r="M29" s="95"/>
    </row>
    <row r="30" spans="1:13" ht="17" thickBot="1" x14ac:dyDescent="0.25">
      <c r="A30" s="166" t="s">
        <v>1128</v>
      </c>
      <c r="B30" s="122" t="s">
        <v>1093</v>
      </c>
      <c r="C30" s="167">
        <f>J5</f>
        <v>4</v>
      </c>
      <c r="D30" s="168">
        <f>C30*D28</f>
        <v>20000</v>
      </c>
      <c r="E30" s="95"/>
      <c r="F30" s="95"/>
      <c r="G30" s="95"/>
      <c r="H30" s="95"/>
      <c r="I30" s="95"/>
      <c r="J30" s="95"/>
      <c r="K30" s="95"/>
      <c r="L30" s="95"/>
      <c r="M30" s="95"/>
    </row>
    <row r="31" spans="1:13" ht="17" thickBot="1" x14ac:dyDescent="0.25">
      <c r="A31" s="166" t="s">
        <v>1131</v>
      </c>
      <c r="B31" s="122" t="s">
        <v>1093</v>
      </c>
      <c r="C31" s="167">
        <f>J8</f>
        <v>13</v>
      </c>
      <c r="D31" s="168">
        <f>C31*D28</f>
        <v>65000</v>
      </c>
      <c r="E31" s="95"/>
      <c r="F31" s="95"/>
      <c r="G31" s="95"/>
      <c r="H31" s="95"/>
      <c r="I31" s="95"/>
      <c r="J31" s="95"/>
      <c r="K31" s="95"/>
      <c r="L31" s="95"/>
      <c r="M31" s="95"/>
    </row>
    <row r="32" spans="1:13" ht="17" thickBot="1" x14ac:dyDescent="0.25">
      <c r="A32" s="126" t="s">
        <v>6</v>
      </c>
      <c r="B32" s="126"/>
      <c r="C32" s="143">
        <f>SUM(C29:C31)</f>
        <v>20</v>
      </c>
      <c r="D32" s="128">
        <f>SUM(D29:D31)</f>
        <v>100000</v>
      </c>
      <c r="E32" s="95"/>
      <c r="F32" s="95"/>
      <c r="G32" s="95"/>
      <c r="H32" s="95"/>
      <c r="I32" s="95"/>
      <c r="J32" s="95"/>
      <c r="K32" s="95"/>
      <c r="L32" s="95"/>
      <c r="M32" s="95"/>
    </row>
    <row r="33" spans="1:13" ht="16" thickBot="1" x14ac:dyDescent="0.25">
      <c r="A33" s="95"/>
      <c r="B33" s="95"/>
      <c r="C33" s="95"/>
      <c r="D33" s="95"/>
      <c r="E33" s="95"/>
      <c r="F33" s="95"/>
      <c r="G33" s="95"/>
      <c r="H33" s="95"/>
      <c r="I33" s="95"/>
      <c r="J33" s="95"/>
      <c r="K33" s="95"/>
      <c r="L33" s="95"/>
      <c r="M33" s="95"/>
    </row>
    <row r="34" spans="1:13" ht="17" thickBot="1" x14ac:dyDescent="0.25">
      <c r="A34" s="243" t="s">
        <v>129</v>
      </c>
      <c r="B34" s="243" t="s">
        <v>1092</v>
      </c>
      <c r="C34" s="244" t="s">
        <v>1075</v>
      </c>
      <c r="D34" s="244" t="s">
        <v>1073</v>
      </c>
      <c r="E34" s="95"/>
      <c r="F34" s="95"/>
      <c r="G34" s="95"/>
      <c r="H34" s="95"/>
      <c r="I34" s="95"/>
      <c r="J34" s="95"/>
      <c r="K34" s="95"/>
      <c r="L34" s="95"/>
      <c r="M34" s="95"/>
    </row>
    <row r="35" spans="1:13" ht="17" thickBot="1" x14ac:dyDescent="0.25">
      <c r="A35" s="165" t="s">
        <v>1074</v>
      </c>
      <c r="B35" s="165"/>
      <c r="C35" s="165"/>
      <c r="D35" s="128">
        <v>1600</v>
      </c>
      <c r="E35" s="95"/>
      <c r="F35" s="95"/>
      <c r="G35" s="95"/>
      <c r="H35" s="95"/>
      <c r="I35" s="95"/>
      <c r="J35" s="95"/>
      <c r="K35" s="95"/>
      <c r="L35" s="95"/>
      <c r="M35" s="95"/>
    </row>
    <row r="36" spans="1:13" ht="17" thickBot="1" x14ac:dyDescent="0.25">
      <c r="A36" s="166" t="s">
        <v>1134</v>
      </c>
      <c r="B36" s="122" t="s">
        <v>1093</v>
      </c>
      <c r="C36" s="167">
        <f>J11</f>
        <v>7</v>
      </c>
      <c r="D36" s="168">
        <f>C36*D35</f>
        <v>11200</v>
      </c>
      <c r="E36" s="95"/>
      <c r="F36" s="95"/>
      <c r="G36" s="95"/>
      <c r="H36" s="95"/>
      <c r="I36" s="95"/>
      <c r="J36" s="95"/>
      <c r="K36" s="95"/>
      <c r="L36" s="95"/>
      <c r="M36" s="95"/>
    </row>
    <row r="37" spans="1:13" ht="17" thickBot="1" x14ac:dyDescent="0.25">
      <c r="A37" s="126" t="s">
        <v>6</v>
      </c>
      <c r="B37" s="126"/>
      <c r="C37" s="143">
        <f>SUM(C36)</f>
        <v>7</v>
      </c>
      <c r="D37" s="128">
        <f>SUM(D36)</f>
        <v>11200</v>
      </c>
      <c r="E37" s="95"/>
      <c r="F37" s="95"/>
      <c r="G37" s="95"/>
      <c r="H37" s="95"/>
      <c r="I37" s="95"/>
      <c r="J37" s="95"/>
      <c r="K37" s="95"/>
      <c r="L37" s="95"/>
      <c r="M37" s="95"/>
    </row>
    <row r="38" spans="1:13" ht="16" thickBot="1" x14ac:dyDescent="0.25">
      <c r="A38" s="95"/>
      <c r="B38" s="95"/>
      <c r="C38" s="95"/>
      <c r="D38" s="95"/>
      <c r="E38" s="95"/>
      <c r="F38" s="95"/>
      <c r="G38" s="95"/>
      <c r="H38" s="95"/>
      <c r="I38" s="95"/>
      <c r="J38" s="95"/>
      <c r="K38" s="95"/>
      <c r="L38" s="95"/>
      <c r="M38" s="95"/>
    </row>
    <row r="39" spans="1:13" ht="16" thickBot="1" x14ac:dyDescent="0.25">
      <c r="A39" s="172" t="s">
        <v>1139</v>
      </c>
      <c r="B39" s="173">
        <f>C37+C32</f>
        <v>27</v>
      </c>
      <c r="C39" s="95"/>
      <c r="D39" s="95"/>
      <c r="E39" s="95"/>
      <c r="F39" s="95"/>
      <c r="G39" s="95"/>
      <c r="H39" s="95"/>
      <c r="I39" s="95"/>
      <c r="J39" s="95"/>
      <c r="K39" s="95"/>
      <c r="L39" s="95"/>
      <c r="M39" s="95"/>
    </row>
    <row r="40" spans="1:13" x14ac:dyDescent="0.2">
      <c r="A40" s="95"/>
      <c r="B40" s="95"/>
      <c r="C40" s="95"/>
      <c r="D40" s="95"/>
      <c r="E40" s="95"/>
      <c r="F40" s="95"/>
      <c r="G40" s="95"/>
      <c r="H40" s="95"/>
      <c r="I40" s="95"/>
      <c r="J40" s="95"/>
      <c r="K40" s="95"/>
      <c r="L40" s="95"/>
      <c r="M40" s="95"/>
    </row>
    <row r="41" spans="1:13" x14ac:dyDescent="0.2">
      <c r="A41" s="95"/>
      <c r="B41" s="95"/>
      <c r="C41" s="95"/>
      <c r="D41" s="95"/>
      <c r="E41" s="95"/>
      <c r="F41" s="95"/>
      <c r="G41" s="95"/>
      <c r="H41" s="95"/>
      <c r="I41" s="95"/>
      <c r="J41" s="95"/>
      <c r="K41" s="95"/>
      <c r="L41" s="95"/>
      <c r="M41" s="95"/>
    </row>
    <row r="42" spans="1:13" x14ac:dyDescent="0.2">
      <c r="A42" s="95"/>
      <c r="B42" s="95"/>
      <c r="C42" s="95"/>
      <c r="D42" s="95"/>
      <c r="E42" s="95"/>
      <c r="F42" s="95"/>
      <c r="G42" s="95"/>
      <c r="H42" s="95"/>
      <c r="I42" s="95"/>
      <c r="J42" s="95"/>
      <c r="K42" s="95"/>
      <c r="L42" s="95"/>
      <c r="M42" s="95"/>
    </row>
    <row r="43" spans="1:13" x14ac:dyDescent="0.2">
      <c r="A43" s="95"/>
      <c r="B43" s="95"/>
      <c r="C43" s="95"/>
      <c r="D43" s="95"/>
      <c r="E43" s="95"/>
      <c r="F43" s="95"/>
      <c r="G43" s="95"/>
      <c r="H43" s="95"/>
      <c r="I43" s="95"/>
      <c r="J43" s="95"/>
      <c r="K43" s="95"/>
      <c r="L43" s="95"/>
      <c r="M43" s="95"/>
    </row>
    <row r="44" spans="1:13" ht="16" x14ac:dyDescent="0.2">
      <c r="A44" s="245" t="s">
        <v>1056</v>
      </c>
      <c r="B44" s="245"/>
      <c r="C44" s="245"/>
      <c r="D44" s="95"/>
      <c r="E44" s="95"/>
      <c r="F44" s="95"/>
      <c r="G44" s="95"/>
      <c r="H44" s="95"/>
      <c r="I44" s="95"/>
      <c r="J44" s="95"/>
      <c r="K44" s="95"/>
      <c r="L44" s="95"/>
      <c r="M44" s="95"/>
    </row>
    <row r="45" spans="1:13" x14ac:dyDescent="0.2">
      <c r="A45" s="95"/>
      <c r="B45" s="95"/>
      <c r="C45" s="95"/>
      <c r="D45" s="95"/>
      <c r="E45" s="95"/>
      <c r="F45" s="95"/>
      <c r="G45" s="95"/>
      <c r="H45" s="95"/>
      <c r="I45" s="95"/>
      <c r="J45" s="95"/>
      <c r="K45" s="95"/>
      <c r="L45" s="95"/>
      <c r="M45" s="95"/>
    </row>
    <row r="46" spans="1:13" x14ac:dyDescent="0.2">
      <c r="A46" s="95"/>
      <c r="B46" s="95"/>
      <c r="C46" s="95"/>
      <c r="D46" s="95"/>
      <c r="E46" s="95"/>
      <c r="F46" s="95"/>
      <c r="G46" s="95"/>
      <c r="H46" s="95"/>
      <c r="I46" s="95"/>
      <c r="J46" s="95"/>
      <c r="K46" s="95"/>
      <c r="L46" s="95"/>
      <c r="M46" s="95"/>
    </row>
    <row r="47" spans="1:13" x14ac:dyDescent="0.2">
      <c r="A47" s="95"/>
      <c r="B47" s="95"/>
      <c r="C47" s="95"/>
      <c r="D47" s="95"/>
      <c r="E47" s="95"/>
      <c r="F47" s="95"/>
      <c r="G47" s="95"/>
      <c r="H47" s="95"/>
      <c r="I47" s="95"/>
      <c r="J47" s="95"/>
      <c r="K47" s="95"/>
      <c r="L47" s="95"/>
      <c r="M47" s="95"/>
    </row>
    <row r="48" spans="1:13" x14ac:dyDescent="0.2">
      <c r="A48" s="95"/>
      <c r="B48" s="95"/>
      <c r="C48" s="95"/>
      <c r="D48" s="95"/>
      <c r="E48" s="95"/>
      <c r="F48" s="95"/>
      <c r="G48" s="95"/>
      <c r="H48" s="95"/>
      <c r="I48" s="95"/>
      <c r="J48" s="95"/>
      <c r="K48" s="95"/>
      <c r="L48" s="95"/>
      <c r="M48" s="95"/>
    </row>
    <row r="49" spans="1:13" x14ac:dyDescent="0.2">
      <c r="A49" s="95"/>
      <c r="B49" s="95"/>
      <c r="C49" s="95"/>
      <c r="D49" s="95"/>
      <c r="E49" s="95"/>
      <c r="F49" s="95"/>
      <c r="G49" s="95"/>
      <c r="H49" s="95"/>
      <c r="I49" s="95"/>
      <c r="J49" s="95"/>
      <c r="K49" s="95"/>
      <c r="L49" s="95"/>
      <c r="M49" s="95"/>
    </row>
    <row r="50" spans="1:13" x14ac:dyDescent="0.2">
      <c r="A50" s="95"/>
      <c r="B50" s="95"/>
      <c r="C50" s="95"/>
      <c r="D50" s="95"/>
      <c r="E50" s="95"/>
      <c r="F50" s="95"/>
      <c r="G50" s="95"/>
      <c r="H50" s="95"/>
      <c r="I50" s="95"/>
      <c r="J50" s="95"/>
      <c r="K50" s="95"/>
      <c r="L50" s="95"/>
      <c r="M50" s="95"/>
    </row>
    <row r="51" spans="1:13" x14ac:dyDescent="0.2">
      <c r="A51" s="95"/>
      <c r="B51" s="95"/>
      <c r="C51" s="95"/>
      <c r="D51" s="95"/>
      <c r="E51" s="95"/>
      <c r="F51" s="95"/>
      <c r="G51" s="95"/>
      <c r="H51" s="95"/>
      <c r="I51" s="95"/>
      <c r="J51" s="95"/>
      <c r="K51" s="95"/>
      <c r="L51" s="95"/>
      <c r="M51" s="95"/>
    </row>
    <row r="52" spans="1:13" x14ac:dyDescent="0.2">
      <c r="A52" s="95"/>
      <c r="B52" s="95"/>
      <c r="C52" s="95"/>
      <c r="D52" s="95"/>
      <c r="E52" s="95"/>
      <c r="F52" s="95"/>
      <c r="G52" s="95"/>
      <c r="H52" s="95"/>
      <c r="I52" s="95"/>
      <c r="J52" s="95"/>
      <c r="K52" s="95"/>
      <c r="L52" s="95"/>
      <c r="M52" s="95"/>
    </row>
  </sheetData>
  <mergeCells count="3">
    <mergeCell ref="A26:D26"/>
    <mergeCell ref="A28:C28"/>
    <mergeCell ref="A35:C35"/>
  </mergeCells>
  <hyperlinks>
    <hyperlink ref="A44:C44" location="'ВЫБОР РАЙОНА'!A1" display="Назад к выбору района" xr:uid="{00000000-0004-0000-0900-000000000000}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C000"/>
  </sheetPr>
  <dimension ref="A1:W144"/>
  <sheetViews>
    <sheetView showGridLines="0" showRowColHeaders="0" zoomScale="59" workbookViewId="0">
      <selection activeCell="J25" sqref="J25"/>
    </sheetView>
  </sheetViews>
  <sheetFormatPr baseColWidth="10" defaultColWidth="9.1640625" defaultRowHeight="14" x14ac:dyDescent="0.15"/>
  <cols>
    <col min="1" max="1" width="26.83203125" style="6" customWidth="1"/>
    <col min="2" max="2" width="18.5" style="6" customWidth="1"/>
    <col min="3" max="3" width="17.6640625" style="6" customWidth="1"/>
    <col min="4" max="4" width="19" style="6" customWidth="1"/>
    <col min="5" max="5" width="17.5" style="6" customWidth="1"/>
    <col min="6" max="6" width="17.6640625" style="6" customWidth="1"/>
    <col min="7" max="8" width="9.1640625" style="6"/>
    <col min="9" max="9" width="5" style="7" customWidth="1"/>
    <col min="10" max="10" width="26.1640625" style="7" customWidth="1"/>
    <col min="11" max="11" width="24.33203125" style="7" customWidth="1"/>
    <col min="12" max="12" width="13.1640625" style="7" customWidth="1"/>
    <col min="13" max="13" width="8.5" style="7" customWidth="1"/>
    <col min="14" max="14" width="12.5" style="7" customWidth="1"/>
    <col min="15" max="15" width="9.1640625" style="7"/>
    <col min="16" max="16" width="6.5" style="7" customWidth="1"/>
    <col min="17" max="17" width="20" style="7" customWidth="1"/>
    <col min="18" max="18" width="27.5" style="7" customWidth="1"/>
    <col min="19" max="19" width="12.1640625" style="7" customWidth="1"/>
    <col min="20" max="20" width="9.1640625" style="7"/>
    <col min="21" max="21" width="13.1640625" style="7" customWidth="1"/>
    <col min="22" max="16384" width="9.1640625" style="6"/>
  </cols>
  <sheetData>
    <row r="1" spans="1:23" ht="17" thickBot="1" x14ac:dyDescent="0.25">
      <c r="A1" s="129"/>
      <c r="B1" s="129"/>
      <c r="C1" s="129"/>
      <c r="D1" s="129"/>
      <c r="E1" s="129"/>
      <c r="F1" s="129"/>
      <c r="G1" s="129"/>
      <c r="H1" s="129"/>
      <c r="I1" s="160" t="s">
        <v>42</v>
      </c>
      <c r="J1" s="160" t="s">
        <v>41</v>
      </c>
      <c r="K1" s="160" t="s">
        <v>40</v>
      </c>
      <c r="L1" s="160" t="s">
        <v>39</v>
      </c>
      <c r="M1" s="160" t="s">
        <v>23</v>
      </c>
      <c r="N1" s="160" t="s">
        <v>38</v>
      </c>
      <c r="O1" s="222"/>
      <c r="P1" s="109" t="s">
        <v>42</v>
      </c>
      <c r="Q1" s="109" t="s">
        <v>41</v>
      </c>
      <c r="R1" s="109" t="s">
        <v>40</v>
      </c>
      <c r="S1" s="109" t="s">
        <v>39</v>
      </c>
      <c r="T1" s="109" t="s">
        <v>23</v>
      </c>
      <c r="U1" s="109" t="s">
        <v>38</v>
      </c>
      <c r="V1" s="129"/>
      <c r="W1" s="129"/>
    </row>
    <row r="2" spans="1:23" ht="18" thickBot="1" x14ac:dyDescent="0.25">
      <c r="A2" s="129"/>
      <c r="B2" s="129"/>
      <c r="C2" s="129"/>
      <c r="D2" s="129"/>
      <c r="E2" s="129"/>
      <c r="F2" s="129"/>
      <c r="G2" s="129"/>
      <c r="H2" s="129"/>
      <c r="I2" s="230">
        <v>1</v>
      </c>
      <c r="J2" s="231" t="s">
        <v>11</v>
      </c>
      <c r="K2" s="232" t="s">
        <v>1029</v>
      </c>
      <c r="L2" s="233" t="s">
        <v>1031</v>
      </c>
      <c r="M2" s="233">
        <v>6</v>
      </c>
      <c r="N2" s="233">
        <v>275</v>
      </c>
      <c r="O2" s="222"/>
      <c r="P2" s="111">
        <v>1</v>
      </c>
      <c r="Q2" s="112" t="s">
        <v>799</v>
      </c>
      <c r="R2" s="112" t="s">
        <v>765</v>
      </c>
      <c r="S2" s="235" t="s">
        <v>847</v>
      </c>
      <c r="T2" s="112">
        <v>2</v>
      </c>
      <c r="U2" s="111">
        <f t="shared" ref="U2:U35" si="0">T2*36</f>
        <v>72</v>
      </c>
      <c r="V2" s="129"/>
      <c r="W2" s="129"/>
    </row>
    <row r="3" spans="1:23" ht="18" thickBot="1" x14ac:dyDescent="0.25">
      <c r="A3" s="129"/>
      <c r="B3" s="129"/>
      <c r="C3" s="129"/>
      <c r="D3" s="129"/>
      <c r="E3" s="129"/>
      <c r="F3" s="129"/>
      <c r="G3" s="129"/>
      <c r="H3" s="129"/>
      <c r="I3" s="230">
        <v>2</v>
      </c>
      <c r="J3" s="231" t="s">
        <v>11</v>
      </c>
      <c r="K3" s="232" t="s">
        <v>1029</v>
      </c>
      <c r="L3" s="233" t="s">
        <v>1030</v>
      </c>
      <c r="M3" s="233">
        <v>6</v>
      </c>
      <c r="N3" s="233">
        <v>250</v>
      </c>
      <c r="O3" s="222"/>
      <c r="P3" s="111">
        <v>2</v>
      </c>
      <c r="Q3" s="112" t="s">
        <v>799</v>
      </c>
      <c r="R3" s="112" t="s">
        <v>765</v>
      </c>
      <c r="S3" s="235" t="s">
        <v>846</v>
      </c>
      <c r="T3" s="112">
        <v>2</v>
      </c>
      <c r="U3" s="111">
        <f t="shared" si="0"/>
        <v>72</v>
      </c>
      <c r="V3" s="129"/>
      <c r="W3" s="129"/>
    </row>
    <row r="4" spans="1:23" ht="18" thickBot="1" x14ac:dyDescent="0.25">
      <c r="A4" s="129"/>
      <c r="B4" s="129"/>
      <c r="C4" s="129"/>
      <c r="D4" s="129"/>
      <c r="E4" s="129"/>
      <c r="F4" s="129"/>
      <c r="G4" s="129"/>
      <c r="H4" s="129"/>
      <c r="I4" s="230">
        <v>3</v>
      </c>
      <c r="J4" s="231" t="s">
        <v>11</v>
      </c>
      <c r="K4" s="232" t="s">
        <v>1029</v>
      </c>
      <c r="L4" s="233" t="s">
        <v>1028</v>
      </c>
      <c r="M4" s="233">
        <v>6</v>
      </c>
      <c r="N4" s="233">
        <v>480</v>
      </c>
      <c r="O4" s="222"/>
      <c r="P4" s="111">
        <v>3</v>
      </c>
      <c r="Q4" s="112" t="s">
        <v>799</v>
      </c>
      <c r="R4" s="112" t="s">
        <v>765</v>
      </c>
      <c r="S4" s="235" t="s">
        <v>844</v>
      </c>
      <c r="T4" s="112">
        <v>3</v>
      </c>
      <c r="U4" s="111">
        <f t="shared" si="0"/>
        <v>108</v>
      </c>
      <c r="V4" s="129"/>
      <c r="W4" s="129"/>
    </row>
    <row r="5" spans="1:23" ht="17" thickBot="1" x14ac:dyDescent="0.25">
      <c r="A5" s="129"/>
      <c r="B5" s="129"/>
      <c r="C5" s="129"/>
      <c r="D5" s="129"/>
      <c r="E5" s="129"/>
      <c r="F5" s="129"/>
      <c r="G5" s="129"/>
      <c r="H5" s="129"/>
      <c r="I5" s="230"/>
      <c r="J5" s="234"/>
      <c r="K5" s="233"/>
      <c r="L5" s="233"/>
      <c r="M5" s="239">
        <f>SUM(M2:M4)</f>
        <v>18</v>
      </c>
      <c r="N5" s="239">
        <f>SUM(N2:N4)</f>
        <v>1005</v>
      </c>
      <c r="O5" s="222"/>
      <c r="P5" s="111">
        <v>4</v>
      </c>
      <c r="Q5" s="112" t="s">
        <v>799</v>
      </c>
      <c r="R5" s="112" t="s">
        <v>765</v>
      </c>
      <c r="S5" s="235" t="s">
        <v>843</v>
      </c>
      <c r="T5" s="112">
        <v>1</v>
      </c>
      <c r="U5" s="111">
        <f t="shared" si="0"/>
        <v>36</v>
      </c>
      <c r="V5" s="129"/>
      <c r="W5" s="129"/>
    </row>
    <row r="6" spans="1:23" ht="16" thickBot="1" x14ac:dyDescent="0.25">
      <c r="A6" s="129"/>
      <c r="B6" s="129"/>
      <c r="C6" s="129"/>
      <c r="D6" s="129"/>
      <c r="E6" s="129"/>
      <c r="F6" s="129"/>
      <c r="G6" s="129"/>
      <c r="H6" s="129"/>
      <c r="I6" s="222"/>
      <c r="J6" s="222"/>
      <c r="K6" s="222"/>
      <c r="L6" s="222"/>
      <c r="M6" s="222"/>
      <c r="N6" s="222"/>
      <c r="O6" s="222"/>
      <c r="P6" s="111">
        <v>5</v>
      </c>
      <c r="Q6" s="112" t="s">
        <v>799</v>
      </c>
      <c r="R6" s="112" t="s">
        <v>765</v>
      </c>
      <c r="S6" s="235" t="s">
        <v>841</v>
      </c>
      <c r="T6" s="112">
        <v>1</v>
      </c>
      <c r="U6" s="111">
        <f t="shared" si="0"/>
        <v>36</v>
      </c>
      <c r="V6" s="129"/>
      <c r="W6" s="129"/>
    </row>
    <row r="7" spans="1:23" ht="16" thickBot="1" x14ac:dyDescent="0.25">
      <c r="A7" s="129"/>
      <c r="B7" s="129"/>
      <c r="C7" s="129"/>
      <c r="D7" s="129"/>
      <c r="E7" s="129"/>
      <c r="F7" s="129"/>
      <c r="G7" s="129"/>
      <c r="H7" s="129"/>
      <c r="I7" s="109" t="s">
        <v>42</v>
      </c>
      <c r="J7" s="109" t="s">
        <v>41</v>
      </c>
      <c r="K7" s="109" t="s">
        <v>40</v>
      </c>
      <c r="L7" s="109" t="s">
        <v>39</v>
      </c>
      <c r="M7" s="109" t="s">
        <v>23</v>
      </c>
      <c r="N7" s="109" t="s">
        <v>38</v>
      </c>
      <c r="O7" s="222"/>
      <c r="P7" s="111">
        <v>6</v>
      </c>
      <c r="Q7" s="112" t="s">
        <v>799</v>
      </c>
      <c r="R7" s="112" t="s">
        <v>765</v>
      </c>
      <c r="S7" s="235" t="s">
        <v>814</v>
      </c>
      <c r="T7" s="112">
        <v>1</v>
      </c>
      <c r="U7" s="111">
        <f t="shared" si="0"/>
        <v>36</v>
      </c>
      <c r="V7" s="129"/>
      <c r="W7" s="129"/>
    </row>
    <row r="8" spans="1:23" ht="16" thickBot="1" x14ac:dyDescent="0.25">
      <c r="A8" s="129"/>
      <c r="B8" s="129"/>
      <c r="C8" s="129"/>
      <c r="D8" s="129"/>
      <c r="E8" s="129"/>
      <c r="F8" s="129"/>
      <c r="G8" s="129"/>
      <c r="H8" s="129"/>
      <c r="I8" s="111">
        <v>1</v>
      </c>
      <c r="J8" s="111" t="s">
        <v>816</v>
      </c>
      <c r="K8" s="112" t="s">
        <v>810</v>
      </c>
      <c r="L8" s="235" t="s">
        <v>755</v>
      </c>
      <c r="M8" s="112">
        <v>16</v>
      </c>
      <c r="N8" s="111">
        <f t="shared" ref="N8:N28" si="1">M8*36</f>
        <v>576</v>
      </c>
      <c r="O8" s="222"/>
      <c r="P8" s="111">
        <v>7</v>
      </c>
      <c r="Q8" s="112" t="s">
        <v>799</v>
      </c>
      <c r="R8" s="112" t="s">
        <v>765</v>
      </c>
      <c r="S8" s="235" t="s">
        <v>370</v>
      </c>
      <c r="T8" s="112">
        <v>1</v>
      </c>
      <c r="U8" s="111">
        <f t="shared" si="0"/>
        <v>36</v>
      </c>
      <c r="V8" s="129"/>
      <c r="W8" s="129"/>
    </row>
    <row r="9" spans="1:23" ht="16" thickBot="1" x14ac:dyDescent="0.25">
      <c r="A9" s="129"/>
      <c r="B9" s="129"/>
      <c r="C9" s="129"/>
      <c r="D9" s="129"/>
      <c r="E9" s="129"/>
      <c r="F9" s="129"/>
      <c r="G9" s="129"/>
      <c r="H9" s="129"/>
      <c r="I9" s="111">
        <v>2</v>
      </c>
      <c r="J9" s="111" t="s">
        <v>816</v>
      </c>
      <c r="K9" s="112" t="s">
        <v>810</v>
      </c>
      <c r="L9" s="235" t="s">
        <v>845</v>
      </c>
      <c r="M9" s="112">
        <v>2</v>
      </c>
      <c r="N9" s="111">
        <f t="shared" si="1"/>
        <v>72</v>
      </c>
      <c r="O9" s="222"/>
      <c r="P9" s="111">
        <v>8</v>
      </c>
      <c r="Q9" s="112" t="s">
        <v>799</v>
      </c>
      <c r="R9" s="112" t="s">
        <v>769</v>
      </c>
      <c r="S9" s="235" t="s">
        <v>43</v>
      </c>
      <c r="T9" s="112">
        <v>5</v>
      </c>
      <c r="U9" s="111">
        <f t="shared" si="0"/>
        <v>180</v>
      </c>
      <c r="V9" s="129"/>
      <c r="W9" s="129"/>
    </row>
    <row r="10" spans="1:23" ht="16" thickBot="1" x14ac:dyDescent="0.25">
      <c r="A10" s="129"/>
      <c r="B10" s="129"/>
      <c r="C10" s="129"/>
      <c r="D10" s="129"/>
      <c r="E10" s="129"/>
      <c r="F10" s="129"/>
      <c r="G10" s="129"/>
      <c r="H10" s="129"/>
      <c r="I10" s="111">
        <v>3</v>
      </c>
      <c r="J10" s="111" t="s">
        <v>816</v>
      </c>
      <c r="K10" s="112" t="s">
        <v>810</v>
      </c>
      <c r="L10" s="235" t="s">
        <v>842</v>
      </c>
      <c r="M10" s="112">
        <v>3</v>
      </c>
      <c r="N10" s="111">
        <f t="shared" si="1"/>
        <v>108</v>
      </c>
      <c r="O10" s="222"/>
      <c r="P10" s="111">
        <v>9</v>
      </c>
      <c r="Q10" s="112" t="s">
        <v>799</v>
      </c>
      <c r="R10" s="112" t="s">
        <v>769</v>
      </c>
      <c r="S10" s="235" t="s">
        <v>837</v>
      </c>
      <c r="T10" s="112">
        <v>4</v>
      </c>
      <c r="U10" s="111">
        <f t="shared" si="0"/>
        <v>144</v>
      </c>
      <c r="V10" s="129"/>
      <c r="W10" s="129"/>
    </row>
    <row r="11" spans="1:23" ht="16" thickBot="1" x14ac:dyDescent="0.25">
      <c r="A11" s="129"/>
      <c r="B11" s="129"/>
      <c r="C11" s="129"/>
      <c r="D11" s="129"/>
      <c r="E11" s="129"/>
      <c r="F11" s="129"/>
      <c r="G11" s="129"/>
      <c r="H11" s="129"/>
      <c r="I11" s="111">
        <v>4</v>
      </c>
      <c r="J11" s="111" t="s">
        <v>816</v>
      </c>
      <c r="K11" s="112" t="s">
        <v>780</v>
      </c>
      <c r="L11" s="235" t="s">
        <v>840</v>
      </c>
      <c r="M11" s="112">
        <v>6</v>
      </c>
      <c r="N11" s="111">
        <f t="shared" si="1"/>
        <v>216</v>
      </c>
      <c r="O11" s="222"/>
      <c r="P11" s="111">
        <v>10</v>
      </c>
      <c r="Q11" s="112" t="s">
        <v>799</v>
      </c>
      <c r="R11" s="112" t="s">
        <v>836</v>
      </c>
      <c r="S11" s="235" t="s">
        <v>835</v>
      </c>
      <c r="T11" s="112">
        <v>3</v>
      </c>
      <c r="U11" s="111">
        <f t="shared" si="0"/>
        <v>108</v>
      </c>
      <c r="V11" s="129"/>
      <c r="W11" s="129"/>
    </row>
    <row r="12" spans="1:23" ht="16" thickBot="1" x14ac:dyDescent="0.25">
      <c r="A12" s="129"/>
      <c r="B12" s="129"/>
      <c r="C12" s="129"/>
      <c r="D12" s="129"/>
      <c r="E12" s="129"/>
      <c r="F12" s="129"/>
      <c r="G12" s="129"/>
      <c r="H12" s="129"/>
      <c r="I12" s="111">
        <v>5</v>
      </c>
      <c r="J12" s="111" t="s">
        <v>816</v>
      </c>
      <c r="K12" s="112" t="s">
        <v>780</v>
      </c>
      <c r="L12" s="235" t="s">
        <v>839</v>
      </c>
      <c r="M12" s="112">
        <v>3</v>
      </c>
      <c r="N12" s="111">
        <f t="shared" si="1"/>
        <v>108</v>
      </c>
      <c r="O12" s="222"/>
      <c r="P12" s="111">
        <v>11</v>
      </c>
      <c r="Q12" s="112" t="s">
        <v>799</v>
      </c>
      <c r="R12" s="112" t="s">
        <v>765</v>
      </c>
      <c r="S12" s="235" t="s">
        <v>833</v>
      </c>
      <c r="T12" s="112">
        <v>0</v>
      </c>
      <c r="U12" s="111">
        <f t="shared" si="0"/>
        <v>0</v>
      </c>
      <c r="V12" s="129"/>
      <c r="W12" s="129"/>
    </row>
    <row r="13" spans="1:23" ht="16" thickBot="1" x14ac:dyDescent="0.25">
      <c r="A13" s="129"/>
      <c r="B13" s="129"/>
      <c r="C13" s="129"/>
      <c r="D13" s="129"/>
      <c r="E13" s="129"/>
      <c r="F13" s="129"/>
      <c r="G13" s="129"/>
      <c r="H13" s="129"/>
      <c r="I13" s="111">
        <v>6</v>
      </c>
      <c r="J13" s="111" t="s">
        <v>816</v>
      </c>
      <c r="K13" s="112" t="s">
        <v>765</v>
      </c>
      <c r="L13" s="235" t="s">
        <v>756</v>
      </c>
      <c r="M13" s="112">
        <v>6</v>
      </c>
      <c r="N13" s="111">
        <f t="shared" si="1"/>
        <v>216</v>
      </c>
      <c r="O13" s="222"/>
      <c r="P13" s="111">
        <v>12</v>
      </c>
      <c r="Q13" s="112" t="s">
        <v>799</v>
      </c>
      <c r="R13" s="112" t="s">
        <v>765</v>
      </c>
      <c r="S13" s="235" t="s">
        <v>43</v>
      </c>
      <c r="T13" s="112">
        <v>4</v>
      </c>
      <c r="U13" s="111">
        <f t="shared" si="0"/>
        <v>144</v>
      </c>
      <c r="V13" s="129"/>
      <c r="W13" s="129"/>
    </row>
    <row r="14" spans="1:23" ht="19.5" customHeight="1" thickBot="1" x14ac:dyDescent="0.25">
      <c r="A14" s="129"/>
      <c r="B14" s="129"/>
      <c r="C14" s="129"/>
      <c r="D14" s="129"/>
      <c r="E14" s="129"/>
      <c r="F14" s="129"/>
      <c r="G14" s="129"/>
      <c r="H14" s="129"/>
      <c r="I14" s="111">
        <v>7</v>
      </c>
      <c r="J14" s="111" t="s">
        <v>816</v>
      </c>
      <c r="K14" s="112" t="s">
        <v>834</v>
      </c>
      <c r="L14" s="235" t="s">
        <v>360</v>
      </c>
      <c r="M14" s="112">
        <v>5</v>
      </c>
      <c r="N14" s="111">
        <f t="shared" si="1"/>
        <v>180</v>
      </c>
      <c r="O14" s="222"/>
      <c r="P14" s="111">
        <v>13</v>
      </c>
      <c r="Q14" s="112" t="s">
        <v>799</v>
      </c>
      <c r="R14" s="112" t="s">
        <v>765</v>
      </c>
      <c r="S14" s="235" t="s">
        <v>830</v>
      </c>
      <c r="T14" s="112">
        <v>6</v>
      </c>
      <c r="U14" s="111">
        <f t="shared" si="0"/>
        <v>216</v>
      </c>
      <c r="V14" s="129"/>
      <c r="W14" s="129"/>
    </row>
    <row r="15" spans="1:23" ht="16" thickBot="1" x14ac:dyDescent="0.25">
      <c r="A15" s="129"/>
      <c r="B15" s="129"/>
      <c r="C15" s="129"/>
      <c r="D15" s="129"/>
      <c r="E15" s="129"/>
      <c r="F15" s="129"/>
      <c r="G15" s="129"/>
      <c r="H15" s="129"/>
      <c r="I15" s="111">
        <v>8</v>
      </c>
      <c r="J15" s="111" t="s">
        <v>816</v>
      </c>
      <c r="K15" s="112" t="s">
        <v>753</v>
      </c>
      <c r="L15" s="235" t="s">
        <v>832</v>
      </c>
      <c r="M15" s="112">
        <v>5</v>
      </c>
      <c r="N15" s="111">
        <f t="shared" si="1"/>
        <v>180</v>
      </c>
      <c r="O15" s="222"/>
      <c r="P15" s="111">
        <v>14</v>
      </c>
      <c r="Q15" s="112" t="s">
        <v>799</v>
      </c>
      <c r="R15" s="112" t="s">
        <v>821</v>
      </c>
      <c r="S15" s="235" t="s">
        <v>390</v>
      </c>
      <c r="T15" s="112">
        <v>5</v>
      </c>
      <c r="U15" s="111">
        <f t="shared" si="0"/>
        <v>180</v>
      </c>
      <c r="V15" s="129"/>
      <c r="W15" s="129"/>
    </row>
    <row r="16" spans="1:23" ht="16" thickBot="1" x14ac:dyDescent="0.25">
      <c r="A16" s="129"/>
      <c r="B16" s="129"/>
      <c r="C16" s="129"/>
      <c r="D16" s="129"/>
      <c r="E16" s="129"/>
      <c r="F16" s="129"/>
      <c r="G16" s="129"/>
      <c r="H16" s="129"/>
      <c r="I16" s="111">
        <v>9</v>
      </c>
      <c r="J16" s="111" t="s">
        <v>816</v>
      </c>
      <c r="K16" s="112" t="s">
        <v>753</v>
      </c>
      <c r="L16" s="235" t="s">
        <v>831</v>
      </c>
      <c r="M16" s="112">
        <v>7</v>
      </c>
      <c r="N16" s="111">
        <f t="shared" si="1"/>
        <v>252</v>
      </c>
      <c r="O16" s="222"/>
      <c r="P16" s="111">
        <v>15</v>
      </c>
      <c r="Q16" s="112" t="s">
        <v>799</v>
      </c>
      <c r="R16" s="112" t="s">
        <v>821</v>
      </c>
      <c r="S16" s="235" t="s">
        <v>63</v>
      </c>
      <c r="T16" s="112">
        <v>5</v>
      </c>
      <c r="U16" s="111">
        <f t="shared" si="0"/>
        <v>180</v>
      </c>
      <c r="V16" s="129"/>
      <c r="W16" s="129"/>
    </row>
    <row r="17" spans="1:23" ht="16" thickBot="1" x14ac:dyDescent="0.25">
      <c r="A17" s="129"/>
      <c r="B17" s="129"/>
      <c r="C17" s="129"/>
      <c r="D17" s="129"/>
      <c r="E17" s="129"/>
      <c r="F17" s="129"/>
      <c r="G17" s="129"/>
      <c r="H17" s="129"/>
      <c r="I17" s="111">
        <v>10</v>
      </c>
      <c r="J17" s="111" t="s">
        <v>816</v>
      </c>
      <c r="K17" s="112" t="s">
        <v>753</v>
      </c>
      <c r="L17" s="235" t="s">
        <v>829</v>
      </c>
      <c r="M17" s="112">
        <v>0</v>
      </c>
      <c r="N17" s="111">
        <f t="shared" si="1"/>
        <v>0</v>
      </c>
      <c r="O17" s="222"/>
      <c r="P17" s="111">
        <v>16</v>
      </c>
      <c r="Q17" s="112" t="s">
        <v>799</v>
      </c>
      <c r="R17" s="112" t="s">
        <v>821</v>
      </c>
      <c r="S17" s="235" t="s">
        <v>803</v>
      </c>
      <c r="T17" s="112">
        <v>2</v>
      </c>
      <c r="U17" s="111">
        <f t="shared" si="0"/>
        <v>72</v>
      </c>
      <c r="V17" s="129"/>
      <c r="W17" s="129"/>
    </row>
    <row r="18" spans="1:23" ht="16" thickBot="1" x14ac:dyDescent="0.25">
      <c r="A18" s="129"/>
      <c r="B18" s="129"/>
      <c r="C18" s="129"/>
      <c r="D18" s="129"/>
      <c r="E18" s="129"/>
      <c r="F18" s="129"/>
      <c r="G18" s="129"/>
      <c r="H18" s="129"/>
      <c r="I18" s="111">
        <v>11</v>
      </c>
      <c r="J18" s="111" t="s">
        <v>816</v>
      </c>
      <c r="K18" s="112" t="s">
        <v>780</v>
      </c>
      <c r="L18" s="235" t="s">
        <v>828</v>
      </c>
      <c r="M18" s="112">
        <v>4</v>
      </c>
      <c r="N18" s="111">
        <f t="shared" si="1"/>
        <v>144</v>
      </c>
      <c r="O18" s="222"/>
      <c r="P18" s="111">
        <v>17</v>
      </c>
      <c r="Q18" s="112" t="s">
        <v>799</v>
      </c>
      <c r="R18" s="112" t="s">
        <v>821</v>
      </c>
      <c r="S18" s="235" t="s">
        <v>826</v>
      </c>
      <c r="T18" s="112">
        <v>1</v>
      </c>
      <c r="U18" s="111">
        <f t="shared" si="0"/>
        <v>36</v>
      </c>
      <c r="V18" s="129"/>
      <c r="W18" s="129"/>
    </row>
    <row r="19" spans="1:23" ht="16" thickBot="1" x14ac:dyDescent="0.25">
      <c r="A19" s="129"/>
      <c r="B19" s="129"/>
      <c r="C19" s="129"/>
      <c r="D19" s="129"/>
      <c r="E19" s="129"/>
      <c r="F19" s="129"/>
      <c r="G19" s="129"/>
      <c r="H19" s="129"/>
      <c r="I19" s="111">
        <v>12</v>
      </c>
      <c r="J19" s="111" t="s">
        <v>816</v>
      </c>
      <c r="K19" s="112" t="s">
        <v>780</v>
      </c>
      <c r="L19" s="235" t="s">
        <v>827</v>
      </c>
      <c r="M19" s="112">
        <v>7</v>
      </c>
      <c r="N19" s="111">
        <f t="shared" si="1"/>
        <v>252</v>
      </c>
      <c r="O19" s="222"/>
      <c r="P19" s="111">
        <v>18</v>
      </c>
      <c r="Q19" s="112" t="s">
        <v>799</v>
      </c>
      <c r="R19" s="112" t="s">
        <v>821</v>
      </c>
      <c r="S19" s="235" t="s">
        <v>818</v>
      </c>
      <c r="T19" s="112">
        <v>2</v>
      </c>
      <c r="U19" s="111">
        <f t="shared" si="0"/>
        <v>72</v>
      </c>
      <c r="V19" s="129"/>
      <c r="W19" s="129"/>
    </row>
    <row r="20" spans="1:23" ht="16" thickBot="1" x14ac:dyDescent="0.25">
      <c r="A20" s="129"/>
      <c r="B20" s="129"/>
      <c r="C20" s="129"/>
      <c r="D20" s="129"/>
      <c r="E20" s="129"/>
      <c r="F20" s="129"/>
      <c r="G20" s="129"/>
      <c r="H20" s="129"/>
      <c r="I20" s="111">
        <v>13</v>
      </c>
      <c r="J20" s="111" t="s">
        <v>816</v>
      </c>
      <c r="K20" s="112" t="s">
        <v>780</v>
      </c>
      <c r="L20" s="235" t="s">
        <v>805</v>
      </c>
      <c r="M20" s="112">
        <v>2</v>
      </c>
      <c r="N20" s="111">
        <f t="shared" si="1"/>
        <v>72</v>
      </c>
      <c r="O20" s="222"/>
      <c r="P20" s="111">
        <v>19</v>
      </c>
      <c r="Q20" s="112" t="s">
        <v>799</v>
      </c>
      <c r="R20" s="112" t="s">
        <v>821</v>
      </c>
      <c r="S20" s="235" t="s">
        <v>815</v>
      </c>
      <c r="T20" s="112">
        <v>0</v>
      </c>
      <c r="U20" s="111">
        <f t="shared" si="0"/>
        <v>0</v>
      </c>
      <c r="V20" s="129"/>
      <c r="W20" s="129"/>
    </row>
    <row r="21" spans="1:23" ht="16" thickBot="1" x14ac:dyDescent="0.25">
      <c r="A21" s="129"/>
      <c r="B21" s="129"/>
      <c r="C21" s="129"/>
      <c r="D21" s="129"/>
      <c r="E21" s="129"/>
      <c r="F21" s="129"/>
      <c r="G21" s="129"/>
      <c r="H21" s="129"/>
      <c r="I21" s="111">
        <v>14</v>
      </c>
      <c r="J21" s="111" t="s">
        <v>816</v>
      </c>
      <c r="K21" s="112" t="s">
        <v>780</v>
      </c>
      <c r="L21" s="235" t="s">
        <v>825</v>
      </c>
      <c r="M21" s="112">
        <v>3</v>
      </c>
      <c r="N21" s="111">
        <f t="shared" si="1"/>
        <v>108</v>
      </c>
      <c r="O21" s="222"/>
      <c r="P21" s="111">
        <v>20</v>
      </c>
      <c r="Q21" s="112" t="s">
        <v>799</v>
      </c>
      <c r="R21" s="112" t="s">
        <v>821</v>
      </c>
      <c r="S21" s="235" t="s">
        <v>820</v>
      </c>
      <c r="T21" s="112">
        <v>3</v>
      </c>
      <c r="U21" s="111">
        <f t="shared" si="0"/>
        <v>108</v>
      </c>
      <c r="V21" s="129"/>
      <c r="W21" s="129"/>
    </row>
    <row r="22" spans="1:23" ht="16" thickBot="1" x14ac:dyDescent="0.25">
      <c r="A22" s="129"/>
      <c r="B22" s="129"/>
      <c r="C22" s="129"/>
      <c r="D22" s="129"/>
      <c r="E22" s="129"/>
      <c r="F22" s="129"/>
      <c r="G22" s="129"/>
      <c r="H22" s="129"/>
      <c r="I22" s="111">
        <v>15</v>
      </c>
      <c r="J22" s="111" t="s">
        <v>816</v>
      </c>
      <c r="K22" s="112" t="s">
        <v>780</v>
      </c>
      <c r="L22" s="235" t="s">
        <v>824</v>
      </c>
      <c r="M22" s="112">
        <v>1</v>
      </c>
      <c r="N22" s="111">
        <f t="shared" si="1"/>
        <v>36</v>
      </c>
      <c r="O22" s="222"/>
      <c r="P22" s="111">
        <v>21</v>
      </c>
      <c r="Q22" s="112" t="s">
        <v>799</v>
      </c>
      <c r="R22" s="112" t="s">
        <v>807</v>
      </c>
      <c r="S22" s="235" t="s">
        <v>390</v>
      </c>
      <c r="T22" s="112">
        <v>3</v>
      </c>
      <c r="U22" s="111">
        <f t="shared" si="0"/>
        <v>108</v>
      </c>
      <c r="V22" s="129"/>
      <c r="W22" s="129"/>
    </row>
    <row r="23" spans="1:23" ht="16" thickBot="1" x14ac:dyDescent="0.25">
      <c r="A23" s="129"/>
      <c r="B23" s="129"/>
      <c r="C23" s="129"/>
      <c r="D23" s="129"/>
      <c r="E23" s="129"/>
      <c r="F23" s="129"/>
      <c r="G23" s="129"/>
      <c r="H23" s="129"/>
      <c r="I23" s="111">
        <v>16</v>
      </c>
      <c r="J23" s="111" t="s">
        <v>816</v>
      </c>
      <c r="K23" s="112" t="s">
        <v>753</v>
      </c>
      <c r="L23" s="235" t="s">
        <v>822</v>
      </c>
      <c r="M23" s="112">
        <v>2</v>
      </c>
      <c r="N23" s="111">
        <f t="shared" si="1"/>
        <v>72</v>
      </c>
      <c r="O23" s="222"/>
      <c r="P23" s="111">
        <v>22</v>
      </c>
      <c r="Q23" s="112" t="s">
        <v>799</v>
      </c>
      <c r="R23" s="112" t="s">
        <v>807</v>
      </c>
      <c r="S23" s="235" t="s">
        <v>817</v>
      </c>
      <c r="T23" s="112">
        <v>3</v>
      </c>
      <c r="U23" s="111">
        <f t="shared" si="0"/>
        <v>108</v>
      </c>
      <c r="V23" s="129"/>
      <c r="W23" s="129"/>
    </row>
    <row r="24" spans="1:23" ht="17" thickBot="1" x14ac:dyDescent="0.25">
      <c r="A24" s="118" t="s">
        <v>823</v>
      </c>
      <c r="B24" s="118"/>
      <c r="C24" s="118"/>
      <c r="D24" s="118"/>
      <c r="E24" s="118"/>
      <c r="F24" s="118"/>
      <c r="G24" s="129"/>
      <c r="H24" s="129"/>
      <c r="I24" s="111">
        <v>17</v>
      </c>
      <c r="J24" s="111" t="s">
        <v>816</v>
      </c>
      <c r="K24" s="112" t="s">
        <v>753</v>
      </c>
      <c r="L24" s="235" t="s">
        <v>819</v>
      </c>
      <c r="M24" s="112">
        <v>4</v>
      </c>
      <c r="N24" s="111">
        <f t="shared" si="1"/>
        <v>144</v>
      </c>
      <c r="O24" s="222"/>
      <c r="P24" s="111">
        <v>23</v>
      </c>
      <c r="Q24" s="112" t="s">
        <v>799</v>
      </c>
      <c r="R24" s="112" t="s">
        <v>807</v>
      </c>
      <c r="S24" s="235" t="s">
        <v>404</v>
      </c>
      <c r="T24" s="112">
        <v>5</v>
      </c>
      <c r="U24" s="111">
        <f t="shared" si="0"/>
        <v>180</v>
      </c>
      <c r="V24" s="129"/>
      <c r="W24" s="129"/>
    </row>
    <row r="25" spans="1:23" ht="30" customHeight="1" thickBot="1" x14ac:dyDescent="0.25">
      <c r="A25" s="119" t="s">
        <v>129</v>
      </c>
      <c r="B25" s="119" t="s">
        <v>1092</v>
      </c>
      <c r="C25" s="119" t="s">
        <v>128</v>
      </c>
      <c r="D25" s="119" t="s">
        <v>127</v>
      </c>
      <c r="E25" s="119" t="s">
        <v>126</v>
      </c>
      <c r="F25" s="119" t="s">
        <v>125</v>
      </c>
      <c r="G25" s="129"/>
      <c r="H25" s="129"/>
      <c r="I25" s="111">
        <v>18</v>
      </c>
      <c r="J25" s="111" t="s">
        <v>816</v>
      </c>
      <c r="K25" s="112" t="s">
        <v>753</v>
      </c>
      <c r="L25" s="235" t="s">
        <v>818</v>
      </c>
      <c r="M25" s="112">
        <v>3</v>
      </c>
      <c r="N25" s="111">
        <f t="shared" si="1"/>
        <v>108</v>
      </c>
      <c r="O25" s="222"/>
      <c r="P25" s="111">
        <v>24</v>
      </c>
      <c r="Q25" s="112" t="s">
        <v>799</v>
      </c>
      <c r="R25" s="112" t="s">
        <v>807</v>
      </c>
      <c r="S25" s="235" t="s">
        <v>813</v>
      </c>
      <c r="T25" s="112">
        <v>0</v>
      </c>
      <c r="U25" s="111">
        <f t="shared" si="0"/>
        <v>0</v>
      </c>
      <c r="V25" s="129"/>
      <c r="W25" s="129"/>
    </row>
    <row r="26" spans="1:23" ht="17" thickBot="1" x14ac:dyDescent="0.25">
      <c r="A26" s="120" t="s">
        <v>122</v>
      </c>
      <c r="B26" s="120"/>
      <c r="C26" s="120"/>
      <c r="D26" s="121">
        <v>600</v>
      </c>
      <c r="E26" s="121">
        <v>350</v>
      </c>
      <c r="F26" s="121">
        <v>210</v>
      </c>
      <c r="G26" s="129"/>
      <c r="H26" s="129"/>
      <c r="I26" s="111">
        <v>19</v>
      </c>
      <c r="J26" s="111" t="s">
        <v>816</v>
      </c>
      <c r="K26" s="112" t="s">
        <v>753</v>
      </c>
      <c r="L26" s="235" t="s">
        <v>815</v>
      </c>
      <c r="M26" s="112">
        <v>2</v>
      </c>
      <c r="N26" s="111">
        <f t="shared" si="1"/>
        <v>72</v>
      </c>
      <c r="O26" s="222"/>
      <c r="P26" s="111">
        <v>25</v>
      </c>
      <c r="Q26" s="112" t="s">
        <v>799</v>
      </c>
      <c r="R26" s="112" t="s">
        <v>807</v>
      </c>
      <c r="S26" s="235" t="s">
        <v>811</v>
      </c>
      <c r="T26" s="112">
        <v>5</v>
      </c>
      <c r="U26" s="111">
        <f t="shared" si="0"/>
        <v>180</v>
      </c>
      <c r="V26" s="129"/>
      <c r="W26" s="129"/>
    </row>
    <row r="27" spans="1:23" ht="17" thickBot="1" x14ac:dyDescent="0.25">
      <c r="A27" s="122" t="s">
        <v>816</v>
      </c>
      <c r="B27" s="123" t="s">
        <v>1150</v>
      </c>
      <c r="C27" s="124">
        <f>M32</f>
        <v>103</v>
      </c>
      <c r="D27" s="125">
        <f>C27*D26</f>
        <v>61800</v>
      </c>
      <c r="E27" s="125">
        <f>C27*E26</f>
        <v>36050</v>
      </c>
      <c r="F27" s="125">
        <f>C27*F26</f>
        <v>21630</v>
      </c>
      <c r="G27" s="129"/>
      <c r="H27" s="129"/>
      <c r="I27" s="111">
        <v>20</v>
      </c>
      <c r="J27" s="111" t="s">
        <v>816</v>
      </c>
      <c r="K27" s="112" t="s">
        <v>789</v>
      </c>
      <c r="L27" s="235" t="s">
        <v>790</v>
      </c>
      <c r="M27" s="112">
        <v>6</v>
      </c>
      <c r="N27" s="111">
        <f t="shared" si="1"/>
        <v>216</v>
      </c>
      <c r="O27" s="222"/>
      <c r="P27" s="111">
        <v>26</v>
      </c>
      <c r="Q27" s="112" t="s">
        <v>799</v>
      </c>
      <c r="R27" s="112" t="s">
        <v>807</v>
      </c>
      <c r="S27" s="235" t="s">
        <v>435</v>
      </c>
      <c r="T27" s="112">
        <v>5</v>
      </c>
      <c r="U27" s="111">
        <f t="shared" si="0"/>
        <v>180</v>
      </c>
      <c r="V27" s="129"/>
      <c r="W27" s="129"/>
    </row>
    <row r="28" spans="1:23" ht="17" thickBot="1" x14ac:dyDescent="0.25">
      <c r="A28" s="122" t="s">
        <v>799</v>
      </c>
      <c r="B28" s="123" t="s">
        <v>1150</v>
      </c>
      <c r="C28" s="124">
        <f>T36</f>
        <v>103</v>
      </c>
      <c r="D28" s="125">
        <f>C28*D26</f>
        <v>61800</v>
      </c>
      <c r="E28" s="125">
        <f>C28*E26</f>
        <v>36050</v>
      </c>
      <c r="F28" s="125">
        <f>C28*F26</f>
        <v>21630</v>
      </c>
      <c r="G28" s="129"/>
      <c r="H28" s="129"/>
      <c r="I28" s="111">
        <v>21</v>
      </c>
      <c r="J28" s="111" t="s">
        <v>816</v>
      </c>
      <c r="K28" s="112" t="s">
        <v>789</v>
      </c>
      <c r="L28" s="235" t="s">
        <v>782</v>
      </c>
      <c r="M28" s="112">
        <v>2</v>
      </c>
      <c r="N28" s="111">
        <f t="shared" si="1"/>
        <v>72</v>
      </c>
      <c r="O28" s="222"/>
      <c r="P28" s="111">
        <v>27</v>
      </c>
      <c r="Q28" s="112" t="s">
        <v>799</v>
      </c>
      <c r="R28" s="112" t="s">
        <v>807</v>
      </c>
      <c r="S28" s="235" t="s">
        <v>368</v>
      </c>
      <c r="T28" s="112">
        <v>1</v>
      </c>
      <c r="U28" s="111">
        <f t="shared" si="0"/>
        <v>36</v>
      </c>
      <c r="V28" s="129"/>
      <c r="W28" s="129"/>
    </row>
    <row r="29" spans="1:23" ht="17" thickBot="1" x14ac:dyDescent="0.25">
      <c r="A29" s="122" t="s">
        <v>777</v>
      </c>
      <c r="B29" s="123" t="s">
        <v>1150</v>
      </c>
      <c r="C29" s="238">
        <f>T72</f>
        <v>87</v>
      </c>
      <c r="D29" s="125">
        <f>D26*C29</f>
        <v>52200</v>
      </c>
      <c r="E29" s="125">
        <f>E26*C29</f>
        <v>30450</v>
      </c>
      <c r="F29" s="125">
        <f>F26*C29</f>
        <v>18270</v>
      </c>
      <c r="G29" s="129"/>
      <c r="H29" s="129"/>
      <c r="I29" s="111">
        <v>22</v>
      </c>
      <c r="J29" s="111" t="s">
        <v>816</v>
      </c>
      <c r="K29" s="112" t="s">
        <v>810</v>
      </c>
      <c r="L29" s="235" t="s">
        <v>812</v>
      </c>
      <c r="M29" s="112">
        <v>8</v>
      </c>
      <c r="N29" s="111">
        <f t="shared" ref="N29:N31" si="2">M29*36</f>
        <v>288</v>
      </c>
      <c r="O29" s="222"/>
      <c r="P29" s="111">
        <v>28</v>
      </c>
      <c r="Q29" s="112" t="s">
        <v>799</v>
      </c>
      <c r="R29" s="112" t="s">
        <v>798</v>
      </c>
      <c r="S29" s="235" t="s">
        <v>806</v>
      </c>
      <c r="T29" s="112">
        <v>2</v>
      </c>
      <c r="U29" s="111">
        <f t="shared" si="0"/>
        <v>72</v>
      </c>
      <c r="V29" s="129"/>
      <c r="W29" s="129"/>
    </row>
    <row r="30" spans="1:23" ht="17" thickBot="1" x14ac:dyDescent="0.25">
      <c r="A30" s="122" t="s">
        <v>750</v>
      </c>
      <c r="B30" s="123" t="s">
        <v>1150</v>
      </c>
      <c r="C30" s="238">
        <f>M61</f>
        <v>117</v>
      </c>
      <c r="D30" s="125">
        <f>D26*C30</f>
        <v>70200</v>
      </c>
      <c r="E30" s="125">
        <f>E26*C30</f>
        <v>40950</v>
      </c>
      <c r="F30" s="125">
        <f>F26*C30</f>
        <v>24570</v>
      </c>
      <c r="G30" s="129"/>
      <c r="H30" s="129"/>
      <c r="I30" s="111">
        <v>23</v>
      </c>
      <c r="J30" s="111" t="s">
        <v>816</v>
      </c>
      <c r="K30" s="112" t="s">
        <v>810</v>
      </c>
      <c r="L30" s="235" t="s">
        <v>809</v>
      </c>
      <c r="M30" s="112">
        <v>2</v>
      </c>
      <c r="N30" s="111">
        <f t="shared" si="2"/>
        <v>72</v>
      </c>
      <c r="O30" s="222"/>
      <c r="P30" s="111">
        <v>29</v>
      </c>
      <c r="Q30" s="112" t="s">
        <v>799</v>
      </c>
      <c r="R30" s="112" t="s">
        <v>798</v>
      </c>
      <c r="S30" s="235" t="s">
        <v>805</v>
      </c>
      <c r="T30" s="112">
        <v>6</v>
      </c>
      <c r="U30" s="111">
        <f t="shared" si="0"/>
        <v>216</v>
      </c>
      <c r="V30" s="129"/>
      <c r="W30" s="129"/>
    </row>
    <row r="31" spans="1:23" ht="17" thickBot="1" x14ac:dyDescent="0.25">
      <c r="A31" s="126" t="s">
        <v>6</v>
      </c>
      <c r="B31" s="126"/>
      <c r="C31" s="127">
        <f>SUM(C27:C30)</f>
        <v>410</v>
      </c>
      <c r="D31" s="128">
        <f>SUM(D27:D30)</f>
        <v>246000</v>
      </c>
      <c r="E31" s="128">
        <f>SUM(E27:E30)</f>
        <v>143500</v>
      </c>
      <c r="F31" s="128">
        <f>SUM(F27:F30)</f>
        <v>86100</v>
      </c>
      <c r="G31" s="129"/>
      <c r="H31" s="129"/>
      <c r="I31" s="111">
        <v>24</v>
      </c>
      <c r="J31" s="111" t="s">
        <v>816</v>
      </c>
      <c r="K31" s="112" t="s">
        <v>808</v>
      </c>
      <c r="L31" s="235" t="s">
        <v>135</v>
      </c>
      <c r="M31" s="112">
        <v>4</v>
      </c>
      <c r="N31" s="111">
        <f t="shared" si="2"/>
        <v>144</v>
      </c>
      <c r="O31" s="222"/>
      <c r="P31" s="111">
        <v>30</v>
      </c>
      <c r="Q31" s="112" t="s">
        <v>799</v>
      </c>
      <c r="R31" s="112" t="s">
        <v>798</v>
      </c>
      <c r="S31" s="235" t="s">
        <v>804</v>
      </c>
      <c r="T31" s="112">
        <v>4</v>
      </c>
      <c r="U31" s="111">
        <f t="shared" si="0"/>
        <v>144</v>
      </c>
      <c r="V31" s="129"/>
      <c r="W31" s="129"/>
    </row>
    <row r="32" spans="1:23" ht="17" thickBot="1" x14ac:dyDescent="0.25">
      <c r="A32" s="120" t="s">
        <v>122</v>
      </c>
      <c r="B32" s="120"/>
      <c r="C32" s="120"/>
      <c r="D32" s="121">
        <v>1150</v>
      </c>
      <c r="E32" s="121">
        <v>640</v>
      </c>
      <c r="F32" s="121">
        <v>360</v>
      </c>
      <c r="G32" s="129"/>
      <c r="H32" s="129"/>
      <c r="I32" s="111"/>
      <c r="J32" s="236"/>
      <c r="K32" s="236"/>
      <c r="L32" s="236"/>
      <c r="M32" s="240">
        <f>SUM(M8:M31)</f>
        <v>103</v>
      </c>
      <c r="N32" s="240">
        <f>SUM(N8:N31)</f>
        <v>3708</v>
      </c>
      <c r="O32" s="222"/>
      <c r="P32" s="111">
        <v>31</v>
      </c>
      <c r="Q32" s="112" t="s">
        <v>799</v>
      </c>
      <c r="R32" s="112" t="s">
        <v>798</v>
      </c>
      <c r="S32" s="235" t="s">
        <v>802</v>
      </c>
      <c r="T32" s="112">
        <v>5</v>
      </c>
      <c r="U32" s="111">
        <f t="shared" si="0"/>
        <v>180</v>
      </c>
      <c r="V32" s="129"/>
      <c r="W32" s="129"/>
    </row>
    <row r="33" spans="1:23" ht="17" thickBot="1" x14ac:dyDescent="0.25">
      <c r="A33" s="122" t="s">
        <v>1027</v>
      </c>
      <c r="B33" s="123" t="s">
        <v>1150</v>
      </c>
      <c r="C33" s="124">
        <f>M5</f>
        <v>18</v>
      </c>
      <c r="D33" s="125">
        <f>C33*D32</f>
        <v>20700</v>
      </c>
      <c r="E33" s="125">
        <f>C33*E32</f>
        <v>11520</v>
      </c>
      <c r="F33" s="125">
        <f>C33*F32</f>
        <v>6480</v>
      </c>
      <c r="G33" s="129"/>
      <c r="H33" s="129"/>
      <c r="I33" s="129"/>
      <c r="J33" s="129"/>
      <c r="K33" s="129"/>
      <c r="L33" s="129"/>
      <c r="M33" s="129"/>
      <c r="N33" s="129"/>
      <c r="O33" s="222"/>
      <c r="P33" s="111">
        <v>32</v>
      </c>
      <c r="Q33" s="112" t="s">
        <v>799</v>
      </c>
      <c r="R33" s="112" t="s">
        <v>798</v>
      </c>
      <c r="S33" s="235" t="s">
        <v>364</v>
      </c>
      <c r="T33" s="112">
        <v>5</v>
      </c>
      <c r="U33" s="111">
        <f t="shared" si="0"/>
        <v>180</v>
      </c>
      <c r="V33" s="129"/>
      <c r="W33" s="129"/>
    </row>
    <row r="34" spans="1:23" ht="17" thickBot="1" x14ac:dyDescent="0.25">
      <c r="A34" s="126" t="s">
        <v>6</v>
      </c>
      <c r="B34" s="126"/>
      <c r="C34" s="143">
        <f>SUM(C33:C33)</f>
        <v>18</v>
      </c>
      <c r="D34" s="128">
        <f>SUM(D33:D33)</f>
        <v>20700</v>
      </c>
      <c r="E34" s="128">
        <f>SUM(E33:E33)</f>
        <v>11520</v>
      </c>
      <c r="F34" s="128">
        <f>SUM(F33:F33)</f>
        <v>6480</v>
      </c>
      <c r="G34" s="129"/>
      <c r="H34" s="129"/>
      <c r="I34" s="109" t="s">
        <v>42</v>
      </c>
      <c r="J34" s="109" t="s">
        <v>41</v>
      </c>
      <c r="K34" s="109" t="s">
        <v>40</v>
      </c>
      <c r="L34" s="109" t="s">
        <v>39</v>
      </c>
      <c r="M34" s="109" t="s">
        <v>23</v>
      </c>
      <c r="N34" s="109" t="s">
        <v>38</v>
      </c>
      <c r="O34" s="222"/>
      <c r="P34" s="111">
        <v>33</v>
      </c>
      <c r="Q34" s="112" t="s">
        <v>799</v>
      </c>
      <c r="R34" s="112" t="s">
        <v>798</v>
      </c>
      <c r="S34" s="235" t="s">
        <v>800</v>
      </c>
      <c r="T34" s="112">
        <v>5</v>
      </c>
      <c r="U34" s="111">
        <f t="shared" si="0"/>
        <v>180</v>
      </c>
      <c r="V34" s="129"/>
      <c r="W34" s="129"/>
    </row>
    <row r="35" spans="1:23" ht="16" thickBot="1" x14ac:dyDescent="0.25">
      <c r="A35" s="129"/>
      <c r="B35" s="129"/>
      <c r="C35" s="129"/>
      <c r="D35" s="129"/>
      <c r="E35" s="129"/>
      <c r="F35" s="129"/>
      <c r="G35" s="129"/>
      <c r="H35" s="129"/>
      <c r="I35" s="111">
        <v>1</v>
      </c>
      <c r="J35" s="112" t="s">
        <v>750</v>
      </c>
      <c r="K35" s="112" t="s">
        <v>773</v>
      </c>
      <c r="L35" s="235" t="s">
        <v>45</v>
      </c>
      <c r="M35" s="112">
        <v>4</v>
      </c>
      <c r="N35" s="111">
        <f t="shared" ref="N35:N54" si="3">M35*36</f>
        <v>144</v>
      </c>
      <c r="O35" s="222"/>
      <c r="P35" s="111">
        <v>34</v>
      </c>
      <c r="Q35" s="112" t="s">
        <v>799</v>
      </c>
      <c r="R35" s="112" t="s">
        <v>798</v>
      </c>
      <c r="S35" s="235" t="s">
        <v>96</v>
      </c>
      <c r="T35" s="112">
        <v>3</v>
      </c>
      <c r="U35" s="111">
        <f t="shared" si="0"/>
        <v>108</v>
      </c>
      <c r="V35" s="129"/>
      <c r="W35" s="129"/>
    </row>
    <row r="36" spans="1:23" ht="17.25" customHeight="1" thickBot="1" x14ac:dyDescent="0.25">
      <c r="A36" s="129"/>
      <c r="B36" s="129"/>
      <c r="C36" s="129"/>
      <c r="D36" s="129"/>
      <c r="E36" s="129"/>
      <c r="F36" s="129"/>
      <c r="G36" s="129"/>
      <c r="H36" s="129"/>
      <c r="I36" s="111">
        <v>2</v>
      </c>
      <c r="J36" s="112" t="s">
        <v>750</v>
      </c>
      <c r="K36" s="112" t="s">
        <v>769</v>
      </c>
      <c r="L36" s="235" t="s">
        <v>772</v>
      </c>
      <c r="M36" s="112">
        <v>9</v>
      </c>
      <c r="N36" s="111">
        <f t="shared" si="3"/>
        <v>324</v>
      </c>
      <c r="O36" s="222"/>
      <c r="P36" s="237"/>
      <c r="Q36" s="236"/>
      <c r="R36" s="236"/>
      <c r="S36" s="236"/>
      <c r="T36" s="240">
        <f>SUM(T2:T35)</f>
        <v>103</v>
      </c>
      <c r="U36" s="240">
        <f>SUM(U2:U35)</f>
        <v>3708</v>
      </c>
      <c r="V36" s="129"/>
      <c r="W36" s="129"/>
    </row>
    <row r="37" spans="1:23" ht="32.25" customHeight="1" thickBot="1" x14ac:dyDescent="0.25">
      <c r="A37" s="172" t="s">
        <v>1139</v>
      </c>
      <c r="B37" s="173">
        <f>C34+C31</f>
        <v>428</v>
      </c>
      <c r="C37" s="129"/>
      <c r="D37" s="129"/>
      <c r="E37" s="129"/>
      <c r="F37" s="129"/>
      <c r="G37" s="226"/>
      <c r="H37" s="226"/>
      <c r="I37" s="111">
        <v>3</v>
      </c>
      <c r="J37" s="112" t="s">
        <v>750</v>
      </c>
      <c r="K37" s="112" t="s">
        <v>769</v>
      </c>
      <c r="L37" s="235" t="s">
        <v>771</v>
      </c>
      <c r="M37" s="112">
        <v>5</v>
      </c>
      <c r="N37" s="111">
        <f t="shared" si="3"/>
        <v>180</v>
      </c>
      <c r="O37" s="222"/>
      <c r="P37" s="222"/>
      <c r="Q37" s="222"/>
      <c r="R37" s="222"/>
      <c r="S37" s="222"/>
      <c r="T37" s="222"/>
      <c r="U37" s="222"/>
      <c r="V37" s="222"/>
      <c r="W37" s="129"/>
    </row>
    <row r="38" spans="1:23" ht="16" thickBot="1" x14ac:dyDescent="0.25">
      <c r="A38" s="129"/>
      <c r="B38" s="129"/>
      <c r="C38" s="129"/>
      <c r="D38" s="129"/>
      <c r="E38" s="129"/>
      <c r="F38" s="129"/>
      <c r="G38" s="129"/>
      <c r="H38" s="129"/>
      <c r="I38" s="111">
        <v>4</v>
      </c>
      <c r="J38" s="112" t="s">
        <v>750</v>
      </c>
      <c r="K38" s="112" t="s">
        <v>769</v>
      </c>
      <c r="L38" s="235" t="s">
        <v>768</v>
      </c>
      <c r="M38" s="112">
        <v>1</v>
      </c>
      <c r="N38" s="111">
        <f t="shared" si="3"/>
        <v>36</v>
      </c>
      <c r="O38" s="222"/>
      <c r="P38" s="109" t="s">
        <v>42</v>
      </c>
      <c r="Q38" s="109" t="s">
        <v>41</v>
      </c>
      <c r="R38" s="109" t="s">
        <v>40</v>
      </c>
      <c r="S38" s="109" t="s">
        <v>39</v>
      </c>
      <c r="T38" s="109" t="s">
        <v>23</v>
      </c>
      <c r="U38" s="109" t="s">
        <v>38</v>
      </c>
      <c r="V38" s="129"/>
      <c r="W38" s="129"/>
    </row>
    <row r="39" spans="1:23" ht="16" thickBot="1" x14ac:dyDescent="0.25">
      <c r="A39" s="129"/>
      <c r="B39" s="129"/>
      <c r="C39" s="129"/>
      <c r="D39" s="129"/>
      <c r="E39" s="129"/>
      <c r="F39" s="129"/>
      <c r="G39" s="129"/>
      <c r="H39" s="129"/>
      <c r="I39" s="111">
        <v>5</v>
      </c>
      <c r="J39" s="112" t="s">
        <v>750</v>
      </c>
      <c r="K39" s="112" t="s">
        <v>763</v>
      </c>
      <c r="L39" s="235" t="s">
        <v>766</v>
      </c>
      <c r="M39" s="112">
        <v>3</v>
      </c>
      <c r="N39" s="111">
        <f t="shared" si="3"/>
        <v>108</v>
      </c>
      <c r="O39" s="222"/>
      <c r="P39" s="237">
        <v>1</v>
      </c>
      <c r="Q39" s="112" t="s">
        <v>777</v>
      </c>
      <c r="R39" s="112" t="s">
        <v>783</v>
      </c>
      <c r="S39" s="235" t="s">
        <v>791</v>
      </c>
      <c r="T39" s="112">
        <v>0</v>
      </c>
      <c r="U39" s="111">
        <f t="shared" ref="U39:U53" si="4">T39*36</f>
        <v>0</v>
      </c>
      <c r="V39" s="129"/>
      <c r="W39" s="129"/>
    </row>
    <row r="40" spans="1:23" ht="18.75" customHeight="1" thickBot="1" x14ac:dyDescent="0.25">
      <c r="A40" s="130" t="s">
        <v>1056</v>
      </c>
      <c r="B40" s="130"/>
      <c r="C40" s="131"/>
      <c r="D40" s="129"/>
      <c r="E40" s="129"/>
      <c r="F40" s="129"/>
      <c r="G40" s="129"/>
      <c r="H40" s="129"/>
      <c r="I40" s="111">
        <v>6</v>
      </c>
      <c r="J40" s="112" t="s">
        <v>750</v>
      </c>
      <c r="K40" s="112" t="s">
        <v>763</v>
      </c>
      <c r="L40" s="235" t="s">
        <v>745</v>
      </c>
      <c r="M40" s="112">
        <v>3</v>
      </c>
      <c r="N40" s="111">
        <f t="shared" si="3"/>
        <v>108</v>
      </c>
      <c r="O40" s="222"/>
      <c r="P40" s="111">
        <v>2</v>
      </c>
      <c r="Q40" s="112" t="s">
        <v>777</v>
      </c>
      <c r="R40" s="112" t="s">
        <v>783</v>
      </c>
      <c r="S40" s="235" t="s">
        <v>756</v>
      </c>
      <c r="T40" s="112">
        <v>0</v>
      </c>
      <c r="U40" s="111">
        <f t="shared" si="4"/>
        <v>0</v>
      </c>
      <c r="V40" s="129"/>
      <c r="W40" s="129"/>
    </row>
    <row r="41" spans="1:23" ht="16" thickBot="1" x14ac:dyDescent="0.25">
      <c r="A41" s="129"/>
      <c r="B41" s="129"/>
      <c r="C41" s="129"/>
      <c r="D41" s="129"/>
      <c r="E41" s="129"/>
      <c r="F41" s="129"/>
      <c r="G41" s="129"/>
      <c r="H41" s="129"/>
      <c r="I41" s="111">
        <v>7</v>
      </c>
      <c r="J41" s="112" t="s">
        <v>750</v>
      </c>
      <c r="K41" s="112" t="s">
        <v>763</v>
      </c>
      <c r="L41" s="235" t="s">
        <v>764</v>
      </c>
      <c r="M41" s="112">
        <v>4</v>
      </c>
      <c r="N41" s="111">
        <f t="shared" si="3"/>
        <v>144</v>
      </c>
      <c r="O41" s="222"/>
      <c r="P41" s="237">
        <v>3</v>
      </c>
      <c r="Q41" s="112" t="s">
        <v>777</v>
      </c>
      <c r="R41" s="112" t="s">
        <v>769</v>
      </c>
      <c r="S41" s="235" t="s">
        <v>788</v>
      </c>
      <c r="T41" s="112">
        <v>2</v>
      </c>
      <c r="U41" s="111">
        <f t="shared" si="4"/>
        <v>72</v>
      </c>
      <c r="V41" s="129"/>
      <c r="W41" s="129"/>
    </row>
    <row r="42" spans="1:23" ht="16" thickBot="1" x14ac:dyDescent="0.25">
      <c r="A42" s="129"/>
      <c r="B42" s="129"/>
      <c r="C42" s="129"/>
      <c r="D42" s="129"/>
      <c r="E42" s="129"/>
      <c r="F42" s="129"/>
      <c r="G42" s="129"/>
      <c r="H42" s="129"/>
      <c r="I42" s="111">
        <v>8</v>
      </c>
      <c r="J42" s="112" t="s">
        <v>750</v>
      </c>
      <c r="K42" s="112" t="s">
        <v>758</v>
      </c>
      <c r="L42" s="235" t="s">
        <v>744</v>
      </c>
      <c r="M42" s="112">
        <v>12</v>
      </c>
      <c r="N42" s="111">
        <f t="shared" si="3"/>
        <v>432</v>
      </c>
      <c r="O42" s="222"/>
      <c r="P42" s="237">
        <v>4</v>
      </c>
      <c r="Q42" s="112" t="s">
        <v>777</v>
      </c>
      <c r="R42" s="112" t="s">
        <v>783</v>
      </c>
      <c r="S42" s="235" t="s">
        <v>785</v>
      </c>
      <c r="T42" s="112">
        <v>4</v>
      </c>
      <c r="U42" s="111">
        <f t="shared" si="4"/>
        <v>144</v>
      </c>
      <c r="V42" s="129"/>
      <c r="W42" s="129"/>
    </row>
    <row r="43" spans="1:23" ht="16" thickBot="1" x14ac:dyDescent="0.25">
      <c r="A43" s="129"/>
      <c r="B43" s="129"/>
      <c r="C43" s="129"/>
      <c r="D43" s="129"/>
      <c r="E43" s="129"/>
      <c r="F43" s="129"/>
      <c r="G43" s="129"/>
      <c r="H43" s="129"/>
      <c r="I43" s="111">
        <v>9</v>
      </c>
      <c r="J43" s="112" t="s">
        <v>750</v>
      </c>
      <c r="K43" s="112" t="s">
        <v>758</v>
      </c>
      <c r="L43" s="235" t="s">
        <v>761</v>
      </c>
      <c r="M43" s="112">
        <v>5</v>
      </c>
      <c r="N43" s="111">
        <f t="shared" si="3"/>
        <v>180</v>
      </c>
      <c r="O43" s="222"/>
      <c r="P43" s="237">
        <v>5</v>
      </c>
      <c r="Q43" s="112" t="s">
        <v>777</v>
      </c>
      <c r="R43" s="112" t="s">
        <v>783</v>
      </c>
      <c r="S43" s="235" t="s">
        <v>782</v>
      </c>
      <c r="T43" s="112">
        <v>1</v>
      </c>
      <c r="U43" s="111">
        <f t="shared" si="4"/>
        <v>36</v>
      </c>
      <c r="V43" s="129"/>
      <c r="W43" s="129"/>
    </row>
    <row r="44" spans="1:23" ht="16" thickBot="1" x14ac:dyDescent="0.25">
      <c r="A44" s="129"/>
      <c r="B44" s="129"/>
      <c r="C44" s="129"/>
      <c r="D44" s="129"/>
      <c r="E44" s="129"/>
      <c r="F44" s="129"/>
      <c r="G44" s="129"/>
      <c r="H44" s="129"/>
      <c r="I44" s="111">
        <v>10</v>
      </c>
      <c r="J44" s="112" t="s">
        <v>750</v>
      </c>
      <c r="K44" s="112" t="s">
        <v>758</v>
      </c>
      <c r="L44" s="235" t="s">
        <v>757</v>
      </c>
      <c r="M44" s="112">
        <v>7</v>
      </c>
      <c r="N44" s="111">
        <f t="shared" si="3"/>
        <v>252</v>
      </c>
      <c r="O44" s="222"/>
      <c r="P44" s="237">
        <v>6</v>
      </c>
      <c r="Q44" s="112" t="s">
        <v>777</v>
      </c>
      <c r="R44" s="112" t="s">
        <v>780</v>
      </c>
      <c r="S44" s="235" t="s">
        <v>781</v>
      </c>
      <c r="T44" s="112">
        <v>10</v>
      </c>
      <c r="U44" s="111">
        <f t="shared" si="4"/>
        <v>360</v>
      </c>
      <c r="V44" s="129"/>
      <c r="W44" s="129"/>
    </row>
    <row r="45" spans="1:23" ht="16" thickBot="1" x14ac:dyDescent="0.25">
      <c r="A45" s="129"/>
      <c r="B45" s="129"/>
      <c r="C45" s="129"/>
      <c r="D45" s="129"/>
      <c r="E45" s="129"/>
      <c r="F45" s="129"/>
      <c r="G45" s="129"/>
      <c r="H45" s="129"/>
      <c r="I45" s="111">
        <v>11</v>
      </c>
      <c r="J45" s="112" t="s">
        <v>750</v>
      </c>
      <c r="K45" s="112" t="s">
        <v>751</v>
      </c>
      <c r="L45" s="235" t="s">
        <v>756</v>
      </c>
      <c r="M45" s="112">
        <v>2</v>
      </c>
      <c r="N45" s="111">
        <f t="shared" si="3"/>
        <v>72</v>
      </c>
      <c r="O45" s="222"/>
      <c r="P45" s="111">
        <v>7</v>
      </c>
      <c r="Q45" s="112" t="s">
        <v>777</v>
      </c>
      <c r="R45" s="112" t="s">
        <v>780</v>
      </c>
      <c r="S45" s="235" t="s">
        <v>779</v>
      </c>
      <c r="T45" s="112">
        <v>2</v>
      </c>
      <c r="U45" s="111">
        <f t="shared" si="4"/>
        <v>72</v>
      </c>
      <c r="V45" s="129"/>
      <c r="W45" s="129"/>
    </row>
    <row r="46" spans="1:23" ht="16" thickBot="1" x14ac:dyDescent="0.25">
      <c r="A46" s="129"/>
      <c r="B46" s="129"/>
      <c r="C46" s="129"/>
      <c r="D46" s="129"/>
      <c r="E46" s="129"/>
      <c r="F46" s="129"/>
      <c r="G46" s="129"/>
      <c r="H46" s="129"/>
      <c r="I46" s="111">
        <v>12</v>
      </c>
      <c r="J46" s="112" t="s">
        <v>750</v>
      </c>
      <c r="K46" s="112" t="s">
        <v>751</v>
      </c>
      <c r="L46" s="235" t="s">
        <v>755</v>
      </c>
      <c r="M46" s="112">
        <v>5</v>
      </c>
      <c r="N46" s="111">
        <f t="shared" si="3"/>
        <v>180</v>
      </c>
      <c r="O46" s="222"/>
      <c r="P46" s="237">
        <v>8</v>
      </c>
      <c r="Q46" s="112" t="s">
        <v>777</v>
      </c>
      <c r="R46" s="112" t="s">
        <v>769</v>
      </c>
      <c r="S46" s="235" t="s">
        <v>778</v>
      </c>
      <c r="T46" s="112">
        <v>1</v>
      </c>
      <c r="U46" s="111">
        <f t="shared" si="4"/>
        <v>36</v>
      </c>
      <c r="V46" s="129"/>
      <c r="W46" s="129"/>
    </row>
    <row r="47" spans="1:23" ht="16" thickBot="1" x14ac:dyDescent="0.25">
      <c r="A47" s="129"/>
      <c r="B47" s="129"/>
      <c r="C47" s="129"/>
      <c r="D47" s="129"/>
      <c r="E47" s="129"/>
      <c r="F47" s="129"/>
      <c r="G47" s="129"/>
      <c r="H47" s="129"/>
      <c r="I47" s="111">
        <v>13</v>
      </c>
      <c r="J47" s="112" t="s">
        <v>750</v>
      </c>
      <c r="K47" s="112" t="s">
        <v>751</v>
      </c>
      <c r="L47" s="235" t="s">
        <v>140</v>
      </c>
      <c r="M47" s="112">
        <v>3</v>
      </c>
      <c r="N47" s="111">
        <f t="shared" si="3"/>
        <v>108</v>
      </c>
      <c r="O47" s="222"/>
      <c r="P47" s="237">
        <v>9</v>
      </c>
      <c r="Q47" s="112" t="s">
        <v>777</v>
      </c>
      <c r="R47" s="112" t="s">
        <v>769</v>
      </c>
      <c r="S47" s="235" t="s">
        <v>774</v>
      </c>
      <c r="T47" s="112">
        <v>4</v>
      </c>
      <c r="U47" s="111">
        <f t="shared" si="4"/>
        <v>144</v>
      </c>
      <c r="V47" s="129"/>
      <c r="W47" s="129"/>
    </row>
    <row r="48" spans="1:23" ht="16" thickBot="1" x14ac:dyDescent="0.25">
      <c r="A48" s="129"/>
      <c r="B48" s="129"/>
      <c r="C48" s="129"/>
      <c r="D48" s="129"/>
      <c r="E48" s="129"/>
      <c r="F48" s="129"/>
      <c r="G48" s="129"/>
      <c r="H48" s="129"/>
      <c r="I48" s="111">
        <v>14</v>
      </c>
      <c r="J48" s="112" t="s">
        <v>750</v>
      </c>
      <c r="K48" s="112" t="s">
        <v>751</v>
      </c>
      <c r="L48" s="235" t="s">
        <v>374</v>
      </c>
      <c r="M48" s="112">
        <v>2</v>
      </c>
      <c r="N48" s="111">
        <f t="shared" si="3"/>
        <v>72</v>
      </c>
      <c r="O48" s="222"/>
      <c r="P48" s="237">
        <v>11</v>
      </c>
      <c r="Q48" s="112" t="s">
        <v>777</v>
      </c>
      <c r="R48" s="112" t="s">
        <v>765</v>
      </c>
      <c r="S48" s="235" t="s">
        <v>745</v>
      </c>
      <c r="T48" s="112">
        <v>5</v>
      </c>
      <c r="U48" s="111">
        <f t="shared" si="4"/>
        <v>180</v>
      </c>
      <c r="V48" s="129"/>
      <c r="W48" s="129"/>
    </row>
    <row r="49" spans="1:23" ht="16" thickBot="1" x14ac:dyDescent="0.25">
      <c r="A49" s="129"/>
      <c r="B49" s="129"/>
      <c r="C49" s="129"/>
      <c r="D49" s="129"/>
      <c r="E49" s="129"/>
      <c r="F49" s="129"/>
      <c r="G49" s="129"/>
      <c r="H49" s="129"/>
      <c r="I49" s="111">
        <v>15</v>
      </c>
      <c r="J49" s="112" t="s">
        <v>750</v>
      </c>
      <c r="K49" s="112" t="s">
        <v>743</v>
      </c>
      <c r="L49" s="235" t="s">
        <v>748</v>
      </c>
      <c r="M49" s="112">
        <v>7</v>
      </c>
      <c r="N49" s="111">
        <f t="shared" si="3"/>
        <v>252</v>
      </c>
      <c r="O49" s="222"/>
      <c r="P49" s="237">
        <v>12</v>
      </c>
      <c r="Q49" s="112" t="s">
        <v>777</v>
      </c>
      <c r="R49" s="112" t="s">
        <v>765</v>
      </c>
      <c r="S49" s="235" t="s">
        <v>764</v>
      </c>
      <c r="T49" s="112">
        <v>5</v>
      </c>
      <c r="U49" s="111">
        <f t="shared" si="4"/>
        <v>180</v>
      </c>
      <c r="V49" s="129"/>
      <c r="W49" s="129"/>
    </row>
    <row r="50" spans="1:23" ht="16" thickBot="1" x14ac:dyDescent="0.25">
      <c r="A50" s="129"/>
      <c r="B50" s="129"/>
      <c r="C50" s="129"/>
      <c r="D50" s="129"/>
      <c r="E50" s="129"/>
      <c r="F50" s="129"/>
      <c r="G50" s="129"/>
      <c r="H50" s="129"/>
      <c r="I50" s="111">
        <v>16</v>
      </c>
      <c r="J50" s="112" t="s">
        <v>750</v>
      </c>
      <c r="K50" s="112" t="s">
        <v>743</v>
      </c>
      <c r="L50" s="235" t="s">
        <v>747</v>
      </c>
      <c r="M50" s="112">
        <v>5</v>
      </c>
      <c r="N50" s="111">
        <f t="shared" si="3"/>
        <v>180</v>
      </c>
      <c r="O50" s="222"/>
      <c r="P50" s="237">
        <v>13</v>
      </c>
      <c r="Q50" s="112" t="s">
        <v>777</v>
      </c>
      <c r="R50" s="112" t="s">
        <v>765</v>
      </c>
      <c r="S50" s="235" t="s">
        <v>770</v>
      </c>
      <c r="T50" s="112">
        <v>4</v>
      </c>
      <c r="U50" s="111">
        <f t="shared" si="4"/>
        <v>144</v>
      </c>
      <c r="V50" s="129"/>
      <c r="W50" s="129"/>
    </row>
    <row r="51" spans="1:23" ht="16" thickBot="1" x14ac:dyDescent="0.25">
      <c r="A51" s="129"/>
      <c r="B51" s="129"/>
      <c r="C51" s="129"/>
      <c r="D51" s="129"/>
      <c r="E51" s="129"/>
      <c r="F51" s="129"/>
      <c r="G51" s="129"/>
      <c r="H51" s="129"/>
      <c r="I51" s="111">
        <v>17</v>
      </c>
      <c r="J51" s="112" t="s">
        <v>750</v>
      </c>
      <c r="K51" s="112" t="s">
        <v>743</v>
      </c>
      <c r="L51" s="235" t="s">
        <v>746</v>
      </c>
      <c r="M51" s="112">
        <v>1</v>
      </c>
      <c r="N51" s="111">
        <f t="shared" si="3"/>
        <v>36</v>
      </c>
      <c r="O51" s="222"/>
      <c r="P51" s="237">
        <v>14</v>
      </c>
      <c r="Q51" s="112" t="s">
        <v>777</v>
      </c>
      <c r="R51" s="112" t="s">
        <v>765</v>
      </c>
      <c r="S51" s="235" t="s">
        <v>767</v>
      </c>
      <c r="T51" s="112">
        <v>3</v>
      </c>
      <c r="U51" s="111">
        <f t="shared" si="4"/>
        <v>108</v>
      </c>
      <c r="V51" s="129"/>
      <c r="W51" s="129"/>
    </row>
    <row r="52" spans="1:23" ht="16" thickBot="1" x14ac:dyDescent="0.25">
      <c r="A52" s="129"/>
      <c r="B52" s="129"/>
      <c r="C52" s="129"/>
      <c r="D52" s="129"/>
      <c r="E52" s="129"/>
      <c r="F52" s="129"/>
      <c r="G52" s="129"/>
      <c r="H52" s="129"/>
      <c r="I52" s="111">
        <v>18</v>
      </c>
      <c r="J52" s="112" t="s">
        <v>750</v>
      </c>
      <c r="K52" s="112" t="s">
        <v>743</v>
      </c>
      <c r="L52" s="235" t="s">
        <v>745</v>
      </c>
      <c r="M52" s="112">
        <v>6</v>
      </c>
      <c r="N52" s="111">
        <f t="shared" si="3"/>
        <v>216</v>
      </c>
      <c r="O52" s="222"/>
      <c r="P52" s="237">
        <v>20</v>
      </c>
      <c r="Q52" s="112" t="s">
        <v>777</v>
      </c>
      <c r="R52" s="112" t="s">
        <v>753</v>
      </c>
      <c r="S52" s="235" t="s">
        <v>754</v>
      </c>
      <c r="T52" s="112">
        <v>4</v>
      </c>
      <c r="U52" s="111">
        <f t="shared" si="4"/>
        <v>144</v>
      </c>
      <c r="V52" s="129"/>
      <c r="W52" s="129"/>
    </row>
    <row r="53" spans="1:23" ht="16" thickBot="1" x14ac:dyDescent="0.25">
      <c r="A53" s="129"/>
      <c r="B53" s="129"/>
      <c r="C53" s="129"/>
      <c r="D53" s="129"/>
      <c r="E53" s="129"/>
      <c r="F53" s="129"/>
      <c r="G53" s="129"/>
      <c r="H53" s="129"/>
      <c r="I53" s="111">
        <v>19</v>
      </c>
      <c r="J53" s="112" t="s">
        <v>750</v>
      </c>
      <c r="K53" s="112" t="s">
        <v>743</v>
      </c>
      <c r="L53" s="235" t="s">
        <v>744</v>
      </c>
      <c r="M53" s="112">
        <v>4</v>
      </c>
      <c r="N53" s="111">
        <f t="shared" si="3"/>
        <v>144</v>
      </c>
      <c r="O53" s="222"/>
      <c r="P53" s="237">
        <v>21</v>
      </c>
      <c r="Q53" s="112" t="s">
        <v>777</v>
      </c>
      <c r="R53" s="112" t="s">
        <v>753</v>
      </c>
      <c r="S53" s="235" t="s">
        <v>752</v>
      </c>
      <c r="T53" s="112">
        <v>4</v>
      </c>
      <c r="U53" s="111">
        <f t="shared" si="4"/>
        <v>144</v>
      </c>
      <c r="V53" s="129"/>
      <c r="W53" s="129"/>
    </row>
    <row r="54" spans="1:23" ht="16" thickBot="1" x14ac:dyDescent="0.25">
      <c r="A54" s="129"/>
      <c r="B54" s="129"/>
      <c r="C54" s="129"/>
      <c r="D54" s="129"/>
      <c r="E54" s="129"/>
      <c r="F54" s="129"/>
      <c r="G54" s="129"/>
      <c r="H54" s="129"/>
      <c r="I54" s="111">
        <v>20</v>
      </c>
      <c r="J54" s="112" t="s">
        <v>750</v>
      </c>
      <c r="K54" s="112" t="s">
        <v>743</v>
      </c>
      <c r="L54" s="235" t="s">
        <v>742</v>
      </c>
      <c r="M54" s="112">
        <v>2</v>
      </c>
      <c r="N54" s="111">
        <f t="shared" si="3"/>
        <v>72</v>
      </c>
      <c r="O54" s="222"/>
      <c r="P54" s="111">
        <v>4</v>
      </c>
      <c r="Q54" s="112" t="s">
        <v>777</v>
      </c>
      <c r="R54" s="112" t="s">
        <v>801</v>
      </c>
      <c r="S54" s="235" t="s">
        <v>120</v>
      </c>
      <c r="T54" s="112">
        <v>6</v>
      </c>
      <c r="U54" s="111">
        <f t="shared" ref="U54:U71" si="5">T54*36</f>
        <v>216</v>
      </c>
      <c r="V54" s="129"/>
      <c r="W54" s="129"/>
    </row>
    <row r="55" spans="1:23" ht="16" thickBot="1" x14ac:dyDescent="0.25">
      <c r="A55" s="129"/>
      <c r="B55" s="129"/>
      <c r="C55" s="129"/>
      <c r="D55" s="129"/>
      <c r="E55" s="129"/>
      <c r="F55" s="129"/>
      <c r="G55" s="129"/>
      <c r="H55" s="129"/>
      <c r="I55" s="111">
        <v>21</v>
      </c>
      <c r="J55" s="112" t="s">
        <v>750</v>
      </c>
      <c r="K55" s="112" t="s">
        <v>769</v>
      </c>
      <c r="L55" s="235" t="s">
        <v>377</v>
      </c>
      <c r="M55" s="112">
        <v>6</v>
      </c>
      <c r="N55" s="111">
        <f t="shared" ref="N55:N60" si="6">M55*36</f>
        <v>216</v>
      </c>
      <c r="O55" s="222"/>
      <c r="P55" s="111">
        <v>5</v>
      </c>
      <c r="Q55" s="112" t="s">
        <v>777</v>
      </c>
      <c r="R55" s="112" t="s">
        <v>787</v>
      </c>
      <c r="S55" s="235" t="s">
        <v>408</v>
      </c>
      <c r="T55" s="112">
        <v>2</v>
      </c>
      <c r="U55" s="111">
        <f t="shared" si="5"/>
        <v>72</v>
      </c>
      <c r="V55" s="129"/>
      <c r="W55" s="129"/>
    </row>
    <row r="56" spans="1:23" ht="16" thickBot="1" x14ac:dyDescent="0.25">
      <c r="A56" s="129"/>
      <c r="B56" s="129"/>
      <c r="C56" s="129"/>
      <c r="D56" s="129"/>
      <c r="E56" s="129"/>
      <c r="F56" s="129"/>
      <c r="G56" s="129"/>
      <c r="H56" s="129"/>
      <c r="I56" s="111">
        <v>22</v>
      </c>
      <c r="J56" s="112" t="s">
        <v>750</v>
      </c>
      <c r="K56" s="112" t="s">
        <v>765</v>
      </c>
      <c r="L56" s="235" t="s">
        <v>91</v>
      </c>
      <c r="M56" s="112">
        <v>4</v>
      </c>
      <c r="N56" s="111">
        <f t="shared" si="6"/>
        <v>144</v>
      </c>
      <c r="O56" s="222"/>
      <c r="P56" s="111">
        <v>6</v>
      </c>
      <c r="Q56" s="112" t="s">
        <v>777</v>
      </c>
      <c r="R56" s="112" t="s">
        <v>801</v>
      </c>
      <c r="S56" s="235" t="s">
        <v>749</v>
      </c>
      <c r="T56" s="112">
        <v>0</v>
      </c>
      <c r="U56" s="111">
        <f t="shared" si="5"/>
        <v>0</v>
      </c>
      <c r="V56" s="129"/>
      <c r="W56" s="129"/>
    </row>
    <row r="57" spans="1:23" ht="16" thickBot="1" x14ac:dyDescent="0.25">
      <c r="A57" s="129"/>
      <c r="B57" s="129"/>
      <c r="C57" s="129"/>
      <c r="D57" s="129"/>
      <c r="E57" s="129"/>
      <c r="F57" s="129"/>
      <c r="G57" s="129"/>
      <c r="H57" s="129"/>
      <c r="I57" s="111">
        <v>23</v>
      </c>
      <c r="J57" s="112" t="s">
        <v>750</v>
      </c>
      <c r="K57" s="112" t="s">
        <v>763</v>
      </c>
      <c r="L57" s="235" t="s">
        <v>80</v>
      </c>
      <c r="M57" s="112">
        <v>7</v>
      </c>
      <c r="N57" s="111">
        <f t="shared" si="6"/>
        <v>252</v>
      </c>
      <c r="O57" s="222"/>
      <c r="P57" s="111">
        <v>7</v>
      </c>
      <c r="Q57" s="112" t="s">
        <v>777</v>
      </c>
      <c r="R57" s="112" t="s">
        <v>776</v>
      </c>
      <c r="S57" s="235" t="s">
        <v>803</v>
      </c>
      <c r="T57" s="112">
        <v>3</v>
      </c>
      <c r="U57" s="111">
        <f t="shared" si="5"/>
        <v>108</v>
      </c>
      <c r="V57" s="129"/>
      <c r="W57" s="129"/>
    </row>
    <row r="58" spans="1:23" ht="16" thickBot="1" x14ac:dyDescent="0.25">
      <c r="A58" s="129"/>
      <c r="B58" s="129"/>
      <c r="C58" s="129"/>
      <c r="D58" s="129"/>
      <c r="E58" s="129"/>
      <c r="F58" s="129"/>
      <c r="G58" s="129"/>
      <c r="H58" s="129"/>
      <c r="I58" s="111">
        <v>24</v>
      </c>
      <c r="J58" s="112" t="s">
        <v>750</v>
      </c>
      <c r="K58" s="112" t="s">
        <v>763</v>
      </c>
      <c r="L58" s="235" t="s">
        <v>762</v>
      </c>
      <c r="M58" s="112">
        <v>3</v>
      </c>
      <c r="N58" s="111">
        <f t="shared" si="6"/>
        <v>108</v>
      </c>
      <c r="O58" s="222"/>
      <c r="P58" s="111">
        <v>8</v>
      </c>
      <c r="Q58" s="112" t="s">
        <v>777</v>
      </c>
      <c r="R58" s="112" t="s">
        <v>801</v>
      </c>
      <c r="S58" s="235" t="s">
        <v>135</v>
      </c>
      <c r="T58" s="112">
        <v>1</v>
      </c>
      <c r="U58" s="111">
        <f t="shared" si="5"/>
        <v>36</v>
      </c>
      <c r="V58" s="129"/>
      <c r="W58" s="129"/>
    </row>
    <row r="59" spans="1:23" ht="16" thickBot="1" x14ac:dyDescent="0.25">
      <c r="A59" s="129"/>
      <c r="B59" s="129"/>
      <c r="C59" s="129"/>
      <c r="D59" s="129"/>
      <c r="E59" s="129"/>
      <c r="F59" s="129"/>
      <c r="G59" s="129"/>
      <c r="H59" s="129"/>
      <c r="I59" s="111">
        <v>25</v>
      </c>
      <c r="J59" s="112" t="s">
        <v>750</v>
      </c>
      <c r="K59" s="112" t="s">
        <v>758</v>
      </c>
      <c r="L59" s="235" t="s">
        <v>760</v>
      </c>
      <c r="M59" s="112">
        <v>5</v>
      </c>
      <c r="N59" s="111">
        <f t="shared" si="6"/>
        <v>180</v>
      </c>
      <c r="O59" s="222"/>
      <c r="P59" s="111">
        <v>9</v>
      </c>
      <c r="Q59" s="112" t="s">
        <v>777</v>
      </c>
      <c r="R59" s="112" t="s">
        <v>797</v>
      </c>
      <c r="S59" s="235" t="s">
        <v>135</v>
      </c>
      <c r="T59" s="112">
        <v>0</v>
      </c>
      <c r="U59" s="111">
        <f t="shared" si="5"/>
        <v>0</v>
      </c>
      <c r="V59" s="129"/>
      <c r="W59" s="129"/>
    </row>
    <row r="60" spans="1:23" ht="15" customHeight="1" thickBot="1" x14ac:dyDescent="0.25">
      <c r="A60" s="129"/>
      <c r="B60" s="129"/>
      <c r="C60" s="129"/>
      <c r="D60" s="129"/>
      <c r="E60" s="129"/>
      <c r="F60" s="129"/>
      <c r="G60" s="129"/>
      <c r="H60" s="129"/>
      <c r="I60" s="111">
        <v>26</v>
      </c>
      <c r="J60" s="112" t="s">
        <v>750</v>
      </c>
      <c r="K60" s="112" t="s">
        <v>758</v>
      </c>
      <c r="L60" s="235" t="s">
        <v>759</v>
      </c>
      <c r="M60" s="112">
        <v>2</v>
      </c>
      <c r="N60" s="111">
        <f t="shared" si="6"/>
        <v>72</v>
      </c>
      <c r="O60" s="222"/>
      <c r="P60" s="111">
        <v>10</v>
      </c>
      <c r="Q60" s="112" t="s">
        <v>777</v>
      </c>
      <c r="R60" s="112" t="s">
        <v>797</v>
      </c>
      <c r="S60" s="235" t="s">
        <v>748</v>
      </c>
      <c r="T60" s="112">
        <v>0</v>
      </c>
      <c r="U60" s="111">
        <f t="shared" si="5"/>
        <v>0</v>
      </c>
      <c r="V60" s="129"/>
      <c r="W60" s="129"/>
    </row>
    <row r="61" spans="1:23" ht="16" thickBot="1" x14ac:dyDescent="0.25">
      <c r="A61" s="129"/>
      <c r="B61" s="129"/>
      <c r="C61" s="129"/>
      <c r="D61" s="129"/>
      <c r="E61" s="129"/>
      <c r="F61" s="129"/>
      <c r="G61" s="129"/>
      <c r="H61" s="129"/>
      <c r="I61" s="237"/>
      <c r="J61" s="236"/>
      <c r="K61" s="236"/>
      <c r="L61" s="236"/>
      <c r="M61" s="240">
        <f>SUM(M35:M60)</f>
        <v>117</v>
      </c>
      <c r="N61" s="240">
        <f>SUM(N35:N60)</f>
        <v>4212</v>
      </c>
      <c r="O61" s="222"/>
      <c r="P61" s="111">
        <v>11</v>
      </c>
      <c r="Q61" s="112" t="s">
        <v>777</v>
      </c>
      <c r="R61" s="112" t="s">
        <v>797</v>
      </c>
      <c r="S61" s="235" t="s">
        <v>766</v>
      </c>
      <c r="T61" s="112">
        <v>0</v>
      </c>
      <c r="U61" s="111">
        <f t="shared" si="5"/>
        <v>0</v>
      </c>
      <c r="V61" s="129"/>
      <c r="W61" s="129"/>
    </row>
    <row r="62" spans="1:23" ht="16" thickBot="1" x14ac:dyDescent="0.25">
      <c r="A62" s="129"/>
      <c r="B62" s="129"/>
      <c r="C62" s="129"/>
      <c r="D62" s="129"/>
      <c r="E62" s="129"/>
      <c r="F62" s="129"/>
      <c r="G62" s="129"/>
      <c r="H62" s="129"/>
      <c r="I62" s="222"/>
      <c r="J62" s="222"/>
      <c r="K62" s="222"/>
      <c r="L62" s="222"/>
      <c r="M62" s="222"/>
      <c r="N62" s="222"/>
      <c r="O62" s="222"/>
      <c r="P62" s="111">
        <v>12</v>
      </c>
      <c r="Q62" s="112" t="s">
        <v>777</v>
      </c>
      <c r="R62" s="112" t="s">
        <v>797</v>
      </c>
      <c r="S62" s="235" t="s">
        <v>796</v>
      </c>
      <c r="T62" s="112">
        <v>6</v>
      </c>
      <c r="U62" s="111">
        <f t="shared" si="5"/>
        <v>216</v>
      </c>
      <c r="V62" s="129"/>
      <c r="W62" s="129"/>
    </row>
    <row r="63" spans="1:23" ht="16" thickBot="1" x14ac:dyDescent="0.25">
      <c r="A63" s="129"/>
      <c r="B63" s="129"/>
      <c r="C63" s="129"/>
      <c r="D63" s="129"/>
      <c r="E63" s="129"/>
      <c r="F63" s="129"/>
      <c r="G63" s="129"/>
      <c r="H63" s="129"/>
      <c r="I63" s="222"/>
      <c r="J63" s="222"/>
      <c r="K63" s="222"/>
      <c r="L63" s="222"/>
      <c r="M63" s="222"/>
      <c r="N63" s="222"/>
      <c r="O63" s="222"/>
      <c r="P63" s="111">
        <v>13</v>
      </c>
      <c r="Q63" s="112" t="s">
        <v>777</v>
      </c>
      <c r="R63" s="112" t="s">
        <v>753</v>
      </c>
      <c r="S63" s="235" t="s">
        <v>795</v>
      </c>
      <c r="T63" s="112">
        <v>4</v>
      </c>
      <c r="U63" s="111">
        <f t="shared" si="5"/>
        <v>144</v>
      </c>
      <c r="V63" s="129"/>
      <c r="W63" s="129"/>
    </row>
    <row r="64" spans="1:23" ht="16" thickBot="1" x14ac:dyDescent="0.25">
      <c r="A64" s="129"/>
      <c r="B64" s="129"/>
      <c r="C64" s="129"/>
      <c r="D64" s="129"/>
      <c r="E64" s="129"/>
      <c r="F64" s="129"/>
      <c r="G64" s="129"/>
      <c r="H64" s="129"/>
      <c r="I64" s="222"/>
      <c r="J64" s="222"/>
      <c r="K64" s="222"/>
      <c r="L64" s="222"/>
      <c r="M64" s="222"/>
      <c r="N64" s="222"/>
      <c r="O64" s="222"/>
      <c r="P64" s="111">
        <v>14</v>
      </c>
      <c r="Q64" s="112" t="s">
        <v>777</v>
      </c>
      <c r="R64" s="112" t="s">
        <v>794</v>
      </c>
      <c r="S64" s="235" t="s">
        <v>793</v>
      </c>
      <c r="T64" s="112">
        <v>6</v>
      </c>
      <c r="U64" s="111">
        <f t="shared" si="5"/>
        <v>216</v>
      </c>
      <c r="V64" s="129"/>
      <c r="W64" s="129"/>
    </row>
    <row r="65" spans="1:23" ht="16" thickBot="1" x14ac:dyDescent="0.25">
      <c r="A65" s="129"/>
      <c r="B65" s="129"/>
      <c r="C65" s="129"/>
      <c r="D65" s="129"/>
      <c r="E65" s="129"/>
      <c r="F65" s="129"/>
      <c r="G65" s="129"/>
      <c r="H65" s="129"/>
      <c r="I65" s="222"/>
      <c r="J65" s="222"/>
      <c r="K65" s="222"/>
      <c r="L65" s="222"/>
      <c r="M65" s="222"/>
      <c r="N65" s="222"/>
      <c r="O65" s="222"/>
      <c r="P65" s="111">
        <v>15</v>
      </c>
      <c r="Q65" s="112" t="s">
        <v>777</v>
      </c>
      <c r="R65" s="112" t="s">
        <v>792</v>
      </c>
      <c r="S65" s="235" t="s">
        <v>748</v>
      </c>
      <c r="T65" s="112">
        <v>2</v>
      </c>
      <c r="U65" s="111">
        <f t="shared" si="5"/>
        <v>72</v>
      </c>
      <c r="V65" s="129"/>
      <c r="W65" s="129"/>
    </row>
    <row r="66" spans="1:23" ht="16" thickBot="1" x14ac:dyDescent="0.25">
      <c r="A66" s="129"/>
      <c r="B66" s="129"/>
      <c r="C66" s="129"/>
      <c r="D66" s="129"/>
      <c r="E66" s="129"/>
      <c r="F66" s="129"/>
      <c r="G66" s="129"/>
      <c r="H66" s="129"/>
      <c r="I66" s="222"/>
      <c r="J66" s="222"/>
      <c r="K66" s="222"/>
      <c r="L66" s="222"/>
      <c r="M66" s="222"/>
      <c r="N66" s="222"/>
      <c r="O66" s="222"/>
      <c r="P66" s="111">
        <v>18</v>
      </c>
      <c r="Q66" s="112" t="s">
        <v>777</v>
      </c>
      <c r="R66" s="112" t="s">
        <v>787</v>
      </c>
      <c r="S66" s="235" t="s">
        <v>786</v>
      </c>
      <c r="T66" s="112">
        <v>3</v>
      </c>
      <c r="U66" s="111">
        <f t="shared" si="5"/>
        <v>108</v>
      </c>
      <c r="V66" s="129"/>
      <c r="W66" s="129"/>
    </row>
    <row r="67" spans="1:23" ht="16" thickBot="1" x14ac:dyDescent="0.25">
      <c r="A67" s="129"/>
      <c r="B67" s="129"/>
      <c r="C67" s="129"/>
      <c r="D67" s="129"/>
      <c r="E67" s="129"/>
      <c r="F67" s="129"/>
      <c r="G67" s="129"/>
      <c r="H67" s="129"/>
      <c r="I67" s="222"/>
      <c r="J67" s="222"/>
      <c r="K67" s="222"/>
      <c r="L67" s="222"/>
      <c r="M67" s="222"/>
      <c r="N67" s="222"/>
      <c r="O67" s="222"/>
      <c r="P67" s="111">
        <v>19</v>
      </c>
      <c r="Q67" s="112" t="s">
        <v>777</v>
      </c>
      <c r="R67" s="112" t="s">
        <v>784</v>
      </c>
      <c r="S67" s="235" t="s">
        <v>360</v>
      </c>
      <c r="T67" s="112">
        <v>1</v>
      </c>
      <c r="U67" s="111">
        <f t="shared" si="5"/>
        <v>36</v>
      </c>
      <c r="V67" s="129"/>
      <c r="W67" s="129"/>
    </row>
    <row r="68" spans="1:23" ht="16" thickBot="1" x14ac:dyDescent="0.25">
      <c r="A68" s="129"/>
      <c r="B68" s="129"/>
      <c r="C68" s="129"/>
      <c r="D68" s="129"/>
      <c r="E68" s="129"/>
      <c r="F68" s="129"/>
      <c r="G68" s="129"/>
      <c r="H68" s="129"/>
      <c r="I68" s="222"/>
      <c r="J68" s="222"/>
      <c r="K68" s="222"/>
      <c r="L68" s="222"/>
      <c r="M68" s="222"/>
      <c r="N68" s="222"/>
      <c r="O68" s="222"/>
      <c r="P68" s="111">
        <v>20</v>
      </c>
      <c r="Q68" s="112" t="s">
        <v>777</v>
      </c>
      <c r="R68" s="112" t="s">
        <v>776</v>
      </c>
      <c r="S68" s="235" t="s">
        <v>747</v>
      </c>
      <c r="T68" s="112">
        <v>0</v>
      </c>
      <c r="U68" s="111">
        <f t="shared" si="5"/>
        <v>0</v>
      </c>
      <c r="V68" s="129"/>
      <c r="W68" s="129"/>
    </row>
    <row r="69" spans="1:23" ht="16" thickBot="1" x14ac:dyDescent="0.25">
      <c r="A69" s="129"/>
      <c r="B69" s="129"/>
      <c r="C69" s="129"/>
      <c r="D69" s="129"/>
      <c r="E69" s="129"/>
      <c r="F69" s="129"/>
      <c r="G69" s="129"/>
      <c r="H69" s="129"/>
      <c r="I69" s="222"/>
      <c r="J69" s="222"/>
      <c r="K69" s="222"/>
      <c r="L69" s="222"/>
      <c r="M69" s="222"/>
      <c r="N69" s="222"/>
      <c r="O69" s="222"/>
      <c r="P69" s="111">
        <v>21</v>
      </c>
      <c r="Q69" s="112" t="s">
        <v>777</v>
      </c>
      <c r="R69" s="112" t="s">
        <v>776</v>
      </c>
      <c r="S69" s="235" t="s">
        <v>772</v>
      </c>
      <c r="T69" s="112">
        <v>2</v>
      </c>
      <c r="U69" s="111">
        <f t="shared" si="5"/>
        <v>72</v>
      </c>
      <c r="V69" s="129"/>
      <c r="W69" s="129"/>
    </row>
    <row r="70" spans="1:23" ht="16" thickBot="1" x14ac:dyDescent="0.25">
      <c r="A70" s="129"/>
      <c r="B70" s="129"/>
      <c r="C70" s="129"/>
      <c r="D70" s="129"/>
      <c r="E70" s="129"/>
      <c r="F70" s="129"/>
      <c r="G70" s="129"/>
      <c r="H70" s="129"/>
      <c r="I70" s="222"/>
      <c r="J70" s="222"/>
      <c r="K70" s="222"/>
      <c r="L70" s="222"/>
      <c r="M70" s="222"/>
      <c r="N70" s="222"/>
      <c r="O70" s="222"/>
      <c r="P70" s="111">
        <v>22</v>
      </c>
      <c r="Q70" s="112" t="s">
        <v>777</v>
      </c>
      <c r="R70" s="112" t="s">
        <v>776</v>
      </c>
      <c r="S70" s="235" t="s">
        <v>771</v>
      </c>
      <c r="T70" s="112">
        <v>0</v>
      </c>
      <c r="U70" s="111">
        <f t="shared" si="5"/>
        <v>0</v>
      </c>
      <c r="V70" s="129"/>
      <c r="W70" s="129"/>
    </row>
    <row r="71" spans="1:23" ht="16" thickBot="1" x14ac:dyDescent="0.25">
      <c r="A71" s="129"/>
      <c r="B71" s="129"/>
      <c r="C71" s="129"/>
      <c r="D71" s="129"/>
      <c r="E71" s="129"/>
      <c r="F71" s="129"/>
      <c r="G71" s="129"/>
      <c r="H71" s="129"/>
      <c r="I71" s="222"/>
      <c r="J71" s="222"/>
      <c r="K71" s="228"/>
      <c r="L71" s="228"/>
      <c r="M71" s="228"/>
      <c r="N71" s="229"/>
      <c r="O71" s="222"/>
      <c r="P71" s="111">
        <v>23</v>
      </c>
      <c r="Q71" s="112" t="s">
        <v>777</v>
      </c>
      <c r="R71" s="112" t="s">
        <v>776</v>
      </c>
      <c r="S71" s="235" t="s">
        <v>775</v>
      </c>
      <c r="T71" s="112">
        <v>2</v>
      </c>
      <c r="U71" s="111">
        <f t="shared" si="5"/>
        <v>72</v>
      </c>
      <c r="V71" s="129"/>
      <c r="W71" s="129"/>
    </row>
    <row r="72" spans="1:23" ht="16" thickBot="1" x14ac:dyDescent="0.25">
      <c r="A72" s="129"/>
      <c r="B72" s="129"/>
      <c r="C72" s="129"/>
      <c r="D72" s="129"/>
      <c r="E72" s="129"/>
      <c r="F72" s="129"/>
      <c r="G72" s="129"/>
      <c r="H72" s="129"/>
      <c r="I72" s="222"/>
      <c r="J72" s="222"/>
      <c r="K72" s="222"/>
      <c r="L72" s="222"/>
      <c r="M72" s="222"/>
      <c r="N72" s="222"/>
      <c r="O72" s="222"/>
      <c r="P72" s="111"/>
      <c r="Q72" s="236"/>
      <c r="R72" s="236"/>
      <c r="S72" s="236"/>
      <c r="T72" s="240">
        <f>SUM(T39:T71)</f>
        <v>87</v>
      </c>
      <c r="U72" s="240">
        <f>SUM(U39:U71)</f>
        <v>3132</v>
      </c>
      <c r="V72" s="129"/>
      <c r="W72" s="129"/>
    </row>
    <row r="73" spans="1:23" x14ac:dyDescent="0.15">
      <c r="R73" s="23"/>
      <c r="S73" s="23"/>
      <c r="T73" s="23"/>
      <c r="U73" s="22"/>
    </row>
    <row r="74" spans="1:23" x14ac:dyDescent="0.15">
      <c r="R74" s="23"/>
      <c r="S74" s="23"/>
      <c r="T74" s="23"/>
      <c r="U74" s="22"/>
    </row>
    <row r="75" spans="1:23" x14ac:dyDescent="0.15">
      <c r="R75" s="23"/>
      <c r="S75" s="23"/>
      <c r="T75" s="23"/>
      <c r="U75" s="22"/>
    </row>
    <row r="76" spans="1:23" x14ac:dyDescent="0.15">
      <c r="R76" s="23"/>
      <c r="S76" s="23"/>
      <c r="T76" s="23"/>
      <c r="U76" s="22"/>
    </row>
    <row r="77" spans="1:23" x14ac:dyDescent="0.15">
      <c r="R77" s="23"/>
      <c r="S77" s="23"/>
      <c r="T77" s="23"/>
      <c r="U77" s="22"/>
    </row>
    <row r="78" spans="1:23" x14ac:dyDescent="0.15">
      <c r="R78" s="23"/>
      <c r="S78" s="23"/>
      <c r="T78" s="23"/>
      <c r="U78" s="22"/>
    </row>
    <row r="79" spans="1:23" x14ac:dyDescent="0.15">
      <c r="O79" s="6"/>
      <c r="R79" s="23"/>
      <c r="S79" s="23"/>
      <c r="T79" s="23"/>
      <c r="U79" s="22"/>
    </row>
    <row r="80" spans="1:23" x14ac:dyDescent="0.15">
      <c r="R80" s="23"/>
      <c r="S80" s="23"/>
      <c r="T80" s="23"/>
      <c r="U80" s="22"/>
    </row>
    <row r="81" spans="17:21" x14ac:dyDescent="0.15">
      <c r="R81" s="23"/>
      <c r="S81" s="23"/>
      <c r="T81" s="23"/>
      <c r="U81" s="22"/>
    </row>
    <row r="82" spans="17:21" x14ac:dyDescent="0.15">
      <c r="R82" s="23"/>
      <c r="S82" s="23"/>
      <c r="T82" s="23"/>
      <c r="U82" s="22"/>
    </row>
    <row r="83" spans="17:21" x14ac:dyDescent="0.15">
      <c r="Q83" s="14"/>
      <c r="R83" s="14"/>
      <c r="S83" s="14"/>
      <c r="T83" s="21"/>
      <c r="U83" s="14"/>
    </row>
    <row r="84" spans="17:21" x14ac:dyDescent="0.15">
      <c r="Q84" s="14"/>
      <c r="R84" s="14"/>
      <c r="S84" s="14"/>
      <c r="T84" s="14"/>
      <c r="U84" s="14"/>
    </row>
    <row r="85" spans="17:21" x14ac:dyDescent="0.15">
      <c r="Q85" s="14"/>
      <c r="R85" s="20"/>
      <c r="S85" s="20"/>
      <c r="T85" s="20"/>
      <c r="U85" s="14"/>
    </row>
    <row r="86" spans="17:21" ht="17.25" customHeight="1" x14ac:dyDescent="0.15">
      <c r="Q86" s="14"/>
      <c r="R86" s="20"/>
      <c r="S86" s="20"/>
      <c r="T86" s="20"/>
      <c r="U86" s="14"/>
    </row>
    <row r="87" spans="17:21" x14ac:dyDescent="0.15">
      <c r="Q87" s="14"/>
      <c r="R87" s="17"/>
      <c r="S87" s="20"/>
      <c r="T87" s="20"/>
      <c r="U87" s="14"/>
    </row>
    <row r="88" spans="17:21" x14ac:dyDescent="0.15">
      <c r="Q88" s="14"/>
      <c r="R88" s="17"/>
      <c r="S88" s="20"/>
      <c r="T88" s="20"/>
      <c r="U88" s="14"/>
    </row>
    <row r="89" spans="17:21" x14ac:dyDescent="0.15">
      <c r="Q89" s="14"/>
      <c r="R89" s="17"/>
      <c r="S89" s="20"/>
      <c r="T89" s="20"/>
      <c r="U89" s="14"/>
    </row>
    <row r="90" spans="17:21" x14ac:dyDescent="0.15">
      <c r="Q90" s="8"/>
      <c r="R90" s="8"/>
      <c r="S90" s="8"/>
      <c r="T90" s="29"/>
      <c r="U90" s="8"/>
    </row>
    <row r="91" spans="17:21" x14ac:dyDescent="0.15">
      <c r="Q91" s="14"/>
      <c r="R91" s="13"/>
      <c r="S91" s="12"/>
      <c r="T91" s="12"/>
    </row>
    <row r="92" spans="17:21" x14ac:dyDescent="0.15">
      <c r="Q92" s="14"/>
      <c r="R92" s="13"/>
      <c r="S92" s="12"/>
      <c r="T92" s="12"/>
    </row>
    <row r="93" spans="17:21" x14ac:dyDescent="0.15">
      <c r="Q93" s="14"/>
      <c r="R93" s="13"/>
      <c r="S93" s="12"/>
      <c r="T93" s="12"/>
    </row>
    <row r="94" spans="17:21" x14ac:dyDescent="0.15">
      <c r="Q94" s="14"/>
      <c r="R94" s="13"/>
      <c r="S94" s="12"/>
      <c r="T94" s="12"/>
    </row>
    <row r="95" spans="17:21" x14ac:dyDescent="0.15">
      <c r="Q95" s="14"/>
      <c r="R95" s="13"/>
      <c r="S95" s="12"/>
      <c r="T95" s="12"/>
    </row>
    <row r="96" spans="17:21" x14ac:dyDescent="0.15">
      <c r="Q96" s="14"/>
      <c r="R96" s="13"/>
      <c r="S96" s="12"/>
      <c r="T96" s="12"/>
    </row>
    <row r="97" spans="17:20" x14ac:dyDescent="0.15">
      <c r="Q97" s="14"/>
      <c r="R97" s="13"/>
      <c r="S97" s="12"/>
      <c r="T97" s="12"/>
    </row>
    <row r="98" spans="17:20" x14ac:dyDescent="0.15">
      <c r="Q98" s="14"/>
      <c r="R98" s="13"/>
      <c r="S98" s="12"/>
      <c r="T98" s="12"/>
    </row>
    <row r="99" spans="17:20" x14ac:dyDescent="0.15">
      <c r="Q99" s="14"/>
      <c r="R99" s="13"/>
      <c r="S99" s="12"/>
      <c r="T99" s="12"/>
    </row>
    <row r="100" spans="17:20" x14ac:dyDescent="0.15">
      <c r="Q100" s="14"/>
      <c r="R100" s="13"/>
      <c r="S100" s="12"/>
      <c r="T100" s="12"/>
    </row>
    <row r="101" spans="17:20" x14ac:dyDescent="0.15">
      <c r="Q101" s="14"/>
      <c r="R101" s="13"/>
      <c r="S101" s="12"/>
      <c r="T101" s="12"/>
    </row>
    <row r="102" spans="17:20" x14ac:dyDescent="0.15">
      <c r="Q102" s="14"/>
      <c r="R102" s="13"/>
      <c r="S102" s="12"/>
      <c r="T102" s="12"/>
    </row>
    <row r="103" spans="17:20" x14ac:dyDescent="0.15">
      <c r="Q103" s="14"/>
      <c r="R103" s="13"/>
      <c r="S103" s="12"/>
      <c r="T103" s="12"/>
    </row>
    <row r="104" spans="17:20" x14ac:dyDescent="0.15">
      <c r="Q104" s="14"/>
      <c r="R104" s="13"/>
      <c r="S104" s="12"/>
      <c r="T104" s="12"/>
    </row>
    <row r="105" spans="17:20" x14ac:dyDescent="0.15">
      <c r="Q105" s="14"/>
      <c r="R105" s="13"/>
      <c r="S105" s="12"/>
      <c r="T105" s="12"/>
    </row>
    <row r="106" spans="17:20" x14ac:dyDescent="0.15">
      <c r="Q106" s="14"/>
      <c r="R106" s="13"/>
      <c r="S106" s="12"/>
      <c r="T106" s="12"/>
    </row>
    <row r="107" spans="17:20" x14ac:dyDescent="0.15">
      <c r="Q107" s="14"/>
      <c r="R107" s="13"/>
      <c r="S107" s="12"/>
      <c r="T107" s="12"/>
    </row>
    <row r="108" spans="17:20" x14ac:dyDescent="0.15">
      <c r="Q108" s="14"/>
      <c r="R108" s="13"/>
      <c r="S108" s="12"/>
      <c r="T108" s="12"/>
    </row>
    <row r="109" spans="17:20" x14ac:dyDescent="0.15">
      <c r="Q109" s="14"/>
      <c r="R109" s="13"/>
      <c r="S109" s="12"/>
      <c r="T109" s="12"/>
    </row>
    <row r="110" spans="17:20" x14ac:dyDescent="0.15">
      <c r="Q110" s="14"/>
      <c r="R110" s="13"/>
      <c r="S110" s="12"/>
      <c r="T110" s="12"/>
    </row>
    <row r="111" spans="17:20" x14ac:dyDescent="0.15">
      <c r="Q111" s="14"/>
      <c r="R111" s="13"/>
      <c r="S111" s="12"/>
      <c r="T111" s="12"/>
    </row>
    <row r="112" spans="17:20" x14ac:dyDescent="0.15">
      <c r="Q112" s="14"/>
      <c r="R112" s="13"/>
      <c r="S112" s="12"/>
      <c r="T112" s="12"/>
    </row>
    <row r="113" spans="17:20" x14ac:dyDescent="0.15">
      <c r="Q113" s="14"/>
      <c r="R113" s="13"/>
      <c r="S113" s="12"/>
      <c r="T113" s="12"/>
    </row>
    <row r="114" spans="17:20" x14ac:dyDescent="0.15">
      <c r="Q114" s="14"/>
      <c r="R114" s="13"/>
      <c r="S114" s="12"/>
      <c r="T114" s="12"/>
    </row>
    <row r="115" spans="17:20" x14ac:dyDescent="0.15">
      <c r="Q115" s="14"/>
      <c r="R115" s="13"/>
      <c r="S115" s="12"/>
      <c r="T115" s="12"/>
    </row>
    <row r="116" spans="17:20" x14ac:dyDescent="0.15">
      <c r="Q116" s="14"/>
      <c r="R116" s="13"/>
      <c r="S116" s="12"/>
      <c r="T116" s="12"/>
    </row>
    <row r="117" spans="17:20" x14ac:dyDescent="0.15">
      <c r="Q117" s="14"/>
      <c r="R117" s="13"/>
      <c r="S117" s="12"/>
      <c r="T117" s="12"/>
    </row>
    <row r="118" spans="17:20" x14ac:dyDescent="0.15">
      <c r="Q118" s="14"/>
      <c r="R118" s="13"/>
      <c r="S118" s="12"/>
      <c r="T118" s="12"/>
    </row>
    <row r="119" spans="17:20" x14ac:dyDescent="0.15">
      <c r="Q119" s="14"/>
      <c r="R119" s="13"/>
      <c r="S119" s="12"/>
      <c r="T119" s="12"/>
    </row>
    <row r="120" spans="17:20" x14ac:dyDescent="0.15">
      <c r="Q120" s="14"/>
      <c r="R120" s="13"/>
      <c r="S120" s="12"/>
      <c r="T120" s="12"/>
    </row>
    <row r="121" spans="17:20" x14ac:dyDescent="0.15">
      <c r="Q121" s="14"/>
      <c r="R121" s="13"/>
      <c r="S121" s="12"/>
      <c r="T121" s="12"/>
    </row>
    <row r="122" spans="17:20" x14ac:dyDescent="0.15">
      <c r="Q122" s="14"/>
      <c r="R122" s="13"/>
      <c r="S122" s="12"/>
      <c r="T122" s="12"/>
    </row>
    <row r="123" spans="17:20" x14ac:dyDescent="0.15">
      <c r="Q123" s="14"/>
      <c r="R123" s="13"/>
      <c r="S123" s="12"/>
      <c r="T123" s="12"/>
    </row>
    <row r="124" spans="17:20" x14ac:dyDescent="0.15">
      <c r="Q124" s="14"/>
      <c r="R124" s="13"/>
      <c r="S124" s="12"/>
      <c r="T124" s="12"/>
    </row>
    <row r="125" spans="17:20" x14ac:dyDescent="0.15">
      <c r="Q125" s="14"/>
      <c r="R125" s="13"/>
      <c r="S125" s="12"/>
      <c r="T125" s="12"/>
    </row>
    <row r="126" spans="17:20" x14ac:dyDescent="0.15">
      <c r="Q126" s="14"/>
      <c r="R126" s="13"/>
      <c r="S126" s="12"/>
      <c r="T126" s="12"/>
    </row>
    <row r="127" spans="17:20" x14ac:dyDescent="0.15">
      <c r="Q127" s="14"/>
      <c r="R127" s="13"/>
      <c r="S127" s="12"/>
      <c r="T127" s="12"/>
    </row>
    <row r="128" spans="17:20" x14ac:dyDescent="0.15">
      <c r="Q128" s="14"/>
      <c r="R128" s="13"/>
      <c r="S128" s="12"/>
      <c r="T128" s="12"/>
    </row>
    <row r="129" spans="17:21" x14ac:dyDescent="0.15">
      <c r="Q129" s="14"/>
      <c r="R129" s="13"/>
      <c r="S129" s="12"/>
      <c r="T129" s="12"/>
    </row>
    <row r="130" spans="17:21" x14ac:dyDescent="0.15">
      <c r="Q130" s="14"/>
      <c r="R130" s="13"/>
      <c r="S130" s="12"/>
      <c r="T130" s="12"/>
    </row>
    <row r="131" spans="17:21" x14ac:dyDescent="0.15">
      <c r="Q131" s="14"/>
      <c r="R131" s="13"/>
      <c r="S131" s="12"/>
      <c r="T131" s="12"/>
    </row>
    <row r="132" spans="17:21" x14ac:dyDescent="0.15">
      <c r="Q132" s="14"/>
      <c r="R132" s="13"/>
      <c r="S132" s="12"/>
      <c r="T132" s="12"/>
    </row>
    <row r="133" spans="17:21" x14ac:dyDescent="0.15">
      <c r="Q133" s="14"/>
      <c r="R133" s="13"/>
      <c r="S133" s="12"/>
      <c r="T133" s="12"/>
    </row>
    <row r="134" spans="17:21" x14ac:dyDescent="0.15">
      <c r="Q134" s="14"/>
      <c r="R134" s="13"/>
      <c r="S134" s="12"/>
      <c r="T134" s="12"/>
    </row>
    <row r="135" spans="17:21" x14ac:dyDescent="0.15">
      <c r="Q135" s="14"/>
      <c r="R135" s="13"/>
      <c r="S135" s="12"/>
      <c r="T135" s="12"/>
    </row>
    <row r="136" spans="17:21" x14ac:dyDescent="0.15">
      <c r="Q136" s="14"/>
      <c r="R136" s="13"/>
      <c r="S136" s="12"/>
      <c r="T136" s="12"/>
    </row>
    <row r="137" spans="17:21" x14ac:dyDescent="0.15">
      <c r="Q137" s="14"/>
      <c r="R137" s="13"/>
      <c r="S137" s="12"/>
      <c r="T137" s="12"/>
    </row>
    <row r="138" spans="17:21" x14ac:dyDescent="0.15">
      <c r="Q138" s="14"/>
      <c r="R138" s="13"/>
      <c r="S138" s="12"/>
      <c r="T138" s="12"/>
    </row>
    <row r="139" spans="17:21" x14ac:dyDescent="0.15">
      <c r="Q139" s="14"/>
      <c r="R139" s="13"/>
      <c r="S139" s="12"/>
      <c r="T139" s="12"/>
    </row>
    <row r="140" spans="17:21" x14ac:dyDescent="0.15">
      <c r="Q140" s="14"/>
      <c r="R140" s="13"/>
      <c r="S140" s="12"/>
      <c r="T140" s="12"/>
    </row>
    <row r="141" spans="17:21" x14ac:dyDescent="0.15">
      <c r="Q141" s="14"/>
      <c r="R141" s="13"/>
      <c r="S141" s="12"/>
      <c r="T141" s="12"/>
    </row>
    <row r="142" spans="17:21" x14ac:dyDescent="0.15">
      <c r="Q142" s="14"/>
      <c r="R142" s="13"/>
      <c r="S142" s="12"/>
      <c r="T142" s="12"/>
    </row>
    <row r="143" spans="17:21" x14ac:dyDescent="0.15">
      <c r="Q143" s="14"/>
      <c r="R143" s="13"/>
      <c r="S143" s="12"/>
      <c r="T143" s="12"/>
    </row>
    <row r="144" spans="17:21" x14ac:dyDescent="0.15">
      <c r="R144" s="11"/>
      <c r="S144" s="10"/>
      <c r="T144" s="9"/>
      <c r="U144" s="8"/>
    </row>
  </sheetData>
  <mergeCells count="4">
    <mergeCell ref="A24:F24"/>
    <mergeCell ref="A26:C26"/>
    <mergeCell ref="A40:C40"/>
    <mergeCell ref="A32:C32"/>
  </mergeCells>
  <hyperlinks>
    <hyperlink ref="A40:C40" location="'ВЫБОР РАЙОНА'!A1" display="Назад к выбору района" xr:uid="{00000000-0004-0000-0A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FFC000"/>
  </sheetPr>
  <dimension ref="A1:N701"/>
  <sheetViews>
    <sheetView showGridLines="0" zoomScale="50" workbookViewId="0">
      <selection activeCell="J24" sqref="J24"/>
    </sheetView>
  </sheetViews>
  <sheetFormatPr baseColWidth="10" defaultColWidth="9.1640625" defaultRowHeight="14" x14ac:dyDescent="0.15"/>
  <cols>
    <col min="1" max="1" width="25.83203125" style="6" customWidth="1"/>
    <col min="2" max="2" width="17" style="6" customWidth="1"/>
    <col min="3" max="3" width="17.1640625" style="6" customWidth="1"/>
    <col min="4" max="4" width="18.1640625" style="6" customWidth="1"/>
    <col min="5" max="6" width="17.5" style="6" customWidth="1"/>
    <col min="7" max="8" width="9.1640625" style="6"/>
    <col min="9" max="9" width="9.1640625" style="7"/>
    <col min="10" max="10" width="20" style="7" customWidth="1"/>
    <col min="11" max="11" width="23.6640625" style="7" customWidth="1"/>
    <col min="12" max="13" width="9.1640625" style="7"/>
    <col min="14" max="14" width="13.1640625" style="7" customWidth="1"/>
    <col min="15" max="16384" width="9.1640625" style="6"/>
  </cols>
  <sheetData>
    <row r="1" spans="9:14" ht="15" thickBot="1" x14ac:dyDescent="0.2">
      <c r="I1" s="107" t="s">
        <v>42</v>
      </c>
      <c r="J1" s="107" t="s">
        <v>41</v>
      </c>
      <c r="K1" s="107" t="s">
        <v>40</v>
      </c>
      <c r="L1" s="107" t="s">
        <v>39</v>
      </c>
      <c r="M1" s="107" t="s">
        <v>23</v>
      </c>
      <c r="N1" s="107" t="s">
        <v>38</v>
      </c>
    </row>
    <row r="2" spans="9:14" ht="15" thickBot="1" x14ac:dyDescent="0.2">
      <c r="I2" s="108">
        <v>1</v>
      </c>
      <c r="J2" s="199" t="s">
        <v>860</v>
      </c>
      <c r="K2" s="200" t="s">
        <v>885</v>
      </c>
      <c r="L2" s="200" t="s">
        <v>92</v>
      </c>
      <c r="M2" s="200">
        <v>6</v>
      </c>
      <c r="N2" s="199">
        <f t="shared" ref="N2:N31" si="0">M2*36</f>
        <v>216</v>
      </c>
    </row>
    <row r="3" spans="9:14" ht="15" thickBot="1" x14ac:dyDescent="0.2">
      <c r="I3" s="108">
        <v>2</v>
      </c>
      <c r="J3" s="199" t="s">
        <v>860</v>
      </c>
      <c r="K3" s="200" t="s">
        <v>885</v>
      </c>
      <c r="L3" s="200" t="s">
        <v>396</v>
      </c>
      <c r="M3" s="200">
        <v>8</v>
      </c>
      <c r="N3" s="199">
        <f t="shared" si="0"/>
        <v>288</v>
      </c>
    </row>
    <row r="4" spans="9:14" ht="15" thickBot="1" x14ac:dyDescent="0.2">
      <c r="I4" s="108">
        <v>3</v>
      </c>
      <c r="J4" s="199" t="s">
        <v>860</v>
      </c>
      <c r="K4" s="200" t="s">
        <v>885</v>
      </c>
      <c r="L4" s="200" t="s">
        <v>888</v>
      </c>
      <c r="M4" s="200">
        <v>1</v>
      </c>
      <c r="N4" s="199">
        <f t="shared" si="0"/>
        <v>36</v>
      </c>
    </row>
    <row r="5" spans="9:14" ht="15" thickBot="1" x14ac:dyDescent="0.2">
      <c r="I5" s="108">
        <v>4</v>
      </c>
      <c r="J5" s="199" t="s">
        <v>860</v>
      </c>
      <c r="K5" s="200" t="s">
        <v>885</v>
      </c>
      <c r="L5" s="200" t="s">
        <v>887</v>
      </c>
      <c r="M5" s="200">
        <v>1</v>
      </c>
      <c r="N5" s="199">
        <f t="shared" si="0"/>
        <v>36</v>
      </c>
    </row>
    <row r="6" spans="9:14" ht="15" thickBot="1" x14ac:dyDescent="0.2">
      <c r="I6" s="108">
        <v>5</v>
      </c>
      <c r="J6" s="199" t="s">
        <v>860</v>
      </c>
      <c r="K6" s="200" t="s">
        <v>885</v>
      </c>
      <c r="L6" s="200" t="s">
        <v>886</v>
      </c>
      <c r="M6" s="200">
        <v>1</v>
      </c>
      <c r="N6" s="199">
        <f t="shared" si="0"/>
        <v>36</v>
      </c>
    </row>
    <row r="7" spans="9:14" ht="15" thickBot="1" x14ac:dyDescent="0.2">
      <c r="I7" s="108">
        <v>6</v>
      </c>
      <c r="J7" s="199" t="s">
        <v>860</v>
      </c>
      <c r="K7" s="200" t="s">
        <v>885</v>
      </c>
      <c r="L7" s="200" t="s">
        <v>158</v>
      </c>
      <c r="M7" s="200">
        <v>8</v>
      </c>
      <c r="N7" s="199">
        <f t="shared" si="0"/>
        <v>288</v>
      </c>
    </row>
    <row r="8" spans="9:14" ht="15" thickBot="1" x14ac:dyDescent="0.2">
      <c r="I8" s="108">
        <v>7</v>
      </c>
      <c r="J8" s="199" t="s">
        <v>860</v>
      </c>
      <c r="K8" s="200" t="s">
        <v>885</v>
      </c>
      <c r="L8" s="200">
        <v>50</v>
      </c>
      <c r="M8" s="200">
        <v>8</v>
      </c>
      <c r="N8" s="199">
        <f t="shared" si="0"/>
        <v>288</v>
      </c>
    </row>
    <row r="9" spans="9:14" ht="15" thickBot="1" x14ac:dyDescent="0.2">
      <c r="I9" s="108">
        <v>8</v>
      </c>
      <c r="J9" s="199" t="s">
        <v>860</v>
      </c>
      <c r="K9" s="200" t="s">
        <v>861</v>
      </c>
      <c r="L9" s="200">
        <v>34</v>
      </c>
      <c r="M9" s="200">
        <v>6</v>
      </c>
      <c r="N9" s="199">
        <f t="shared" si="0"/>
        <v>216</v>
      </c>
    </row>
    <row r="10" spans="9:14" ht="15" thickBot="1" x14ac:dyDescent="0.2">
      <c r="I10" s="108">
        <v>9</v>
      </c>
      <c r="J10" s="199" t="s">
        <v>860</v>
      </c>
      <c r="K10" s="200" t="s">
        <v>861</v>
      </c>
      <c r="L10" s="200" t="s">
        <v>884</v>
      </c>
      <c r="M10" s="200">
        <v>8</v>
      </c>
      <c r="N10" s="199">
        <f t="shared" si="0"/>
        <v>288</v>
      </c>
    </row>
    <row r="11" spans="9:14" ht="15" thickBot="1" x14ac:dyDescent="0.2">
      <c r="I11" s="108">
        <v>10</v>
      </c>
      <c r="J11" s="199" t="s">
        <v>860</v>
      </c>
      <c r="K11" s="200" t="s">
        <v>861</v>
      </c>
      <c r="L11" s="200" t="s">
        <v>883</v>
      </c>
      <c r="M11" s="200">
        <v>8</v>
      </c>
      <c r="N11" s="199">
        <f t="shared" si="0"/>
        <v>288</v>
      </c>
    </row>
    <row r="12" spans="9:14" ht="15" thickBot="1" x14ac:dyDescent="0.2">
      <c r="I12" s="108">
        <v>11</v>
      </c>
      <c r="J12" s="199" t="s">
        <v>860</v>
      </c>
      <c r="K12" s="200" t="s">
        <v>861</v>
      </c>
      <c r="L12" s="200" t="s">
        <v>882</v>
      </c>
      <c r="M12" s="200">
        <v>1</v>
      </c>
      <c r="N12" s="199">
        <f t="shared" si="0"/>
        <v>36</v>
      </c>
    </row>
    <row r="13" spans="9:14" ht="15" thickBot="1" x14ac:dyDescent="0.2">
      <c r="I13" s="108">
        <v>12</v>
      </c>
      <c r="J13" s="199" t="s">
        <v>860</v>
      </c>
      <c r="K13" s="200" t="s">
        <v>859</v>
      </c>
      <c r="L13" s="200" t="s">
        <v>192</v>
      </c>
      <c r="M13" s="200">
        <v>3</v>
      </c>
      <c r="N13" s="199">
        <f t="shared" si="0"/>
        <v>108</v>
      </c>
    </row>
    <row r="14" spans="9:14" ht="13.5" customHeight="1" thickBot="1" x14ac:dyDescent="0.2">
      <c r="I14" s="108">
        <v>13</v>
      </c>
      <c r="J14" s="199" t="s">
        <v>860</v>
      </c>
      <c r="K14" s="200" t="s">
        <v>859</v>
      </c>
      <c r="L14" s="200" t="s">
        <v>183</v>
      </c>
      <c r="M14" s="200">
        <v>6</v>
      </c>
      <c r="N14" s="199">
        <f t="shared" si="0"/>
        <v>216</v>
      </c>
    </row>
    <row r="15" spans="9:14" ht="15" thickBot="1" x14ac:dyDescent="0.2">
      <c r="I15" s="108">
        <v>14</v>
      </c>
      <c r="J15" s="199" t="s">
        <v>860</v>
      </c>
      <c r="K15" s="200" t="s">
        <v>881</v>
      </c>
      <c r="L15" s="200">
        <v>10</v>
      </c>
      <c r="M15" s="200">
        <v>2</v>
      </c>
      <c r="N15" s="199">
        <f t="shared" si="0"/>
        <v>72</v>
      </c>
    </row>
    <row r="16" spans="9:14" ht="15" thickBot="1" x14ac:dyDescent="0.2">
      <c r="I16" s="108">
        <v>15</v>
      </c>
      <c r="J16" s="199" t="s">
        <v>860</v>
      </c>
      <c r="K16" s="200" t="s">
        <v>881</v>
      </c>
      <c r="L16" s="200">
        <v>13</v>
      </c>
      <c r="M16" s="200">
        <v>1</v>
      </c>
      <c r="N16" s="199">
        <f t="shared" si="0"/>
        <v>36</v>
      </c>
    </row>
    <row r="17" spans="1:14" ht="15" thickBot="1" x14ac:dyDescent="0.2">
      <c r="I17" s="108">
        <v>16</v>
      </c>
      <c r="J17" s="199" t="s">
        <v>860</v>
      </c>
      <c r="K17" s="200" t="s">
        <v>881</v>
      </c>
      <c r="L17" s="200">
        <v>34</v>
      </c>
      <c r="M17" s="200">
        <v>2</v>
      </c>
      <c r="N17" s="199">
        <f t="shared" si="0"/>
        <v>72</v>
      </c>
    </row>
    <row r="18" spans="1:14" ht="15" thickBot="1" x14ac:dyDescent="0.2">
      <c r="I18" s="108">
        <v>17</v>
      </c>
      <c r="J18" s="199" t="s">
        <v>860</v>
      </c>
      <c r="K18" s="200" t="s">
        <v>881</v>
      </c>
      <c r="L18" s="200">
        <v>51</v>
      </c>
      <c r="M18" s="200">
        <v>2</v>
      </c>
      <c r="N18" s="199">
        <f t="shared" si="0"/>
        <v>72</v>
      </c>
    </row>
    <row r="19" spans="1:14" ht="15" thickBot="1" x14ac:dyDescent="0.2">
      <c r="I19" s="108">
        <v>18</v>
      </c>
      <c r="J19" s="199" t="s">
        <v>860</v>
      </c>
      <c r="K19" s="200" t="s">
        <v>881</v>
      </c>
      <c r="L19" s="200">
        <v>59</v>
      </c>
      <c r="M19" s="200">
        <v>2</v>
      </c>
      <c r="N19" s="199">
        <f t="shared" si="0"/>
        <v>72</v>
      </c>
    </row>
    <row r="20" spans="1:14" ht="15" thickBot="1" x14ac:dyDescent="0.2">
      <c r="I20" s="108">
        <v>19</v>
      </c>
      <c r="J20" s="199" t="s">
        <v>860</v>
      </c>
      <c r="K20" s="200" t="s">
        <v>880</v>
      </c>
      <c r="L20" s="200">
        <v>4</v>
      </c>
      <c r="M20" s="200">
        <v>3</v>
      </c>
      <c r="N20" s="199">
        <f t="shared" si="0"/>
        <v>108</v>
      </c>
    </row>
    <row r="21" spans="1:14" ht="15" thickBot="1" x14ac:dyDescent="0.2">
      <c r="I21" s="108">
        <v>20</v>
      </c>
      <c r="J21" s="199" t="s">
        <v>860</v>
      </c>
      <c r="K21" s="200" t="s">
        <v>880</v>
      </c>
      <c r="L21" s="200">
        <v>5</v>
      </c>
      <c r="M21" s="200">
        <v>1</v>
      </c>
      <c r="N21" s="199">
        <f t="shared" si="0"/>
        <v>36</v>
      </c>
    </row>
    <row r="22" spans="1:14" ht="15" thickBot="1" x14ac:dyDescent="0.2">
      <c r="I22" s="108">
        <v>21</v>
      </c>
      <c r="J22" s="199" t="s">
        <v>860</v>
      </c>
      <c r="K22" s="200" t="s">
        <v>880</v>
      </c>
      <c r="L22" s="200">
        <v>6</v>
      </c>
      <c r="M22" s="200">
        <v>6</v>
      </c>
      <c r="N22" s="199">
        <f t="shared" si="0"/>
        <v>216</v>
      </c>
    </row>
    <row r="23" spans="1:14" ht="15" thickBot="1" x14ac:dyDescent="0.2">
      <c r="I23" s="108">
        <v>22</v>
      </c>
      <c r="J23" s="199" t="s">
        <v>860</v>
      </c>
      <c r="K23" s="200" t="s">
        <v>875</v>
      </c>
      <c r="L23" s="200">
        <v>84</v>
      </c>
      <c r="M23" s="200">
        <v>0</v>
      </c>
      <c r="N23" s="199">
        <f t="shared" si="0"/>
        <v>0</v>
      </c>
    </row>
    <row r="24" spans="1:14" ht="15" thickBot="1" x14ac:dyDescent="0.2">
      <c r="I24" s="108">
        <v>23</v>
      </c>
      <c r="J24" s="199" t="s">
        <v>860</v>
      </c>
      <c r="K24" s="200" t="s">
        <v>875</v>
      </c>
      <c r="L24" s="200" t="s">
        <v>878</v>
      </c>
      <c r="M24" s="200">
        <v>3</v>
      </c>
      <c r="N24" s="199">
        <f t="shared" si="0"/>
        <v>108</v>
      </c>
    </row>
    <row r="25" spans="1:14" ht="16" customHeight="1" thickBot="1" x14ac:dyDescent="0.2">
      <c r="I25" s="108">
        <v>24</v>
      </c>
      <c r="J25" s="199" t="s">
        <v>860</v>
      </c>
      <c r="K25" s="200" t="s">
        <v>875</v>
      </c>
      <c r="L25" s="200" t="s">
        <v>877</v>
      </c>
      <c r="M25" s="200">
        <v>2</v>
      </c>
      <c r="N25" s="199">
        <f t="shared" si="0"/>
        <v>72</v>
      </c>
    </row>
    <row r="26" spans="1:14" ht="15" thickBot="1" x14ac:dyDescent="0.2">
      <c r="A26" s="209" t="s">
        <v>879</v>
      </c>
      <c r="B26" s="209"/>
      <c r="C26" s="209"/>
      <c r="D26" s="209"/>
      <c r="E26" s="209"/>
      <c r="F26" s="209"/>
      <c r="I26" s="108">
        <v>25</v>
      </c>
      <c r="J26" s="199" t="s">
        <v>860</v>
      </c>
      <c r="K26" s="200" t="s">
        <v>875</v>
      </c>
      <c r="L26" s="200">
        <v>86</v>
      </c>
      <c r="M26" s="200">
        <v>3</v>
      </c>
      <c r="N26" s="199">
        <f t="shared" si="0"/>
        <v>108</v>
      </c>
    </row>
    <row r="27" spans="1:14" ht="27" customHeight="1" thickBot="1" x14ac:dyDescent="0.2">
      <c r="A27" s="210" t="s">
        <v>129</v>
      </c>
      <c r="B27" s="210" t="s">
        <v>1092</v>
      </c>
      <c r="C27" s="211" t="s">
        <v>128</v>
      </c>
      <c r="D27" s="210" t="s">
        <v>127</v>
      </c>
      <c r="E27" s="210" t="s">
        <v>126</v>
      </c>
      <c r="F27" s="210" t="s">
        <v>125</v>
      </c>
      <c r="I27" s="108">
        <v>26</v>
      </c>
      <c r="J27" s="199" t="s">
        <v>860</v>
      </c>
      <c r="K27" s="200" t="s">
        <v>875</v>
      </c>
      <c r="L27" s="200" t="s">
        <v>876</v>
      </c>
      <c r="M27" s="200">
        <v>2</v>
      </c>
      <c r="N27" s="199">
        <f t="shared" si="0"/>
        <v>72</v>
      </c>
    </row>
    <row r="28" spans="1:14" ht="15" thickBot="1" x14ac:dyDescent="0.2">
      <c r="A28" s="212" t="s">
        <v>122</v>
      </c>
      <c r="B28" s="212"/>
      <c r="C28" s="212"/>
      <c r="D28" s="213">
        <v>600</v>
      </c>
      <c r="E28" s="213">
        <v>350</v>
      </c>
      <c r="F28" s="213">
        <v>210</v>
      </c>
      <c r="I28" s="108">
        <v>27</v>
      </c>
      <c r="J28" s="199" t="s">
        <v>860</v>
      </c>
      <c r="K28" s="200" t="s">
        <v>875</v>
      </c>
      <c r="L28" s="200">
        <v>88</v>
      </c>
      <c r="M28" s="200">
        <v>1</v>
      </c>
      <c r="N28" s="199">
        <f t="shared" si="0"/>
        <v>36</v>
      </c>
    </row>
    <row r="29" spans="1:14" ht="15" thickBot="1" x14ac:dyDescent="0.2">
      <c r="A29" s="104" t="s">
        <v>16</v>
      </c>
      <c r="B29" s="104" t="s">
        <v>1150</v>
      </c>
      <c r="C29" s="214">
        <f>M59</f>
        <v>175</v>
      </c>
      <c r="D29" s="215">
        <f>C29*D28</f>
        <v>105000</v>
      </c>
      <c r="E29" s="215">
        <f>C29*E28</f>
        <v>61250</v>
      </c>
      <c r="F29" s="215">
        <f>C29*F28</f>
        <v>36750</v>
      </c>
      <c r="I29" s="108">
        <v>28</v>
      </c>
      <c r="J29" s="199" t="s">
        <v>860</v>
      </c>
      <c r="K29" s="200" t="s">
        <v>875</v>
      </c>
      <c r="L29" s="200">
        <v>92</v>
      </c>
      <c r="M29" s="200">
        <v>1</v>
      </c>
      <c r="N29" s="199">
        <f t="shared" si="0"/>
        <v>36</v>
      </c>
    </row>
    <row r="30" spans="1:14" ht="15" thickBot="1" x14ac:dyDescent="0.2">
      <c r="A30" s="216" t="s">
        <v>6</v>
      </c>
      <c r="B30" s="216"/>
      <c r="C30" s="217">
        <f>SUM(C29:C29)</f>
        <v>175</v>
      </c>
      <c r="D30" s="218">
        <f>SUM(D29:D29)</f>
        <v>105000</v>
      </c>
      <c r="E30" s="218">
        <f>SUM(E29:E29)</f>
        <v>61250</v>
      </c>
      <c r="F30" s="218">
        <f>SUM(F29:F29)</f>
        <v>36750</v>
      </c>
      <c r="I30" s="108">
        <v>29</v>
      </c>
      <c r="J30" s="199" t="s">
        <v>860</v>
      </c>
      <c r="K30" s="200" t="s">
        <v>875</v>
      </c>
      <c r="L30" s="200">
        <v>96</v>
      </c>
      <c r="M30" s="200">
        <v>3</v>
      </c>
      <c r="N30" s="199">
        <f t="shared" si="0"/>
        <v>108</v>
      </c>
    </row>
    <row r="31" spans="1:14" ht="15" thickBot="1" x14ac:dyDescent="0.2">
      <c r="I31" s="108">
        <v>30</v>
      </c>
      <c r="J31" s="199" t="s">
        <v>860</v>
      </c>
      <c r="K31" s="200" t="s">
        <v>873</v>
      </c>
      <c r="L31" s="200">
        <v>19</v>
      </c>
      <c r="M31" s="200">
        <v>1</v>
      </c>
      <c r="N31" s="199">
        <f t="shared" si="0"/>
        <v>36</v>
      </c>
    </row>
    <row r="32" spans="1:14" ht="27" customHeight="1" thickBot="1" x14ac:dyDescent="0.25">
      <c r="A32" s="101" t="s">
        <v>122</v>
      </c>
      <c r="B32" s="101"/>
      <c r="C32" s="101"/>
      <c r="D32" s="102">
        <v>1400</v>
      </c>
      <c r="E32" s="102">
        <v>750</v>
      </c>
      <c r="F32" s="102">
        <v>450</v>
      </c>
      <c r="I32" s="108">
        <v>31</v>
      </c>
      <c r="J32" s="199" t="s">
        <v>860</v>
      </c>
      <c r="K32" s="200" t="s">
        <v>873</v>
      </c>
      <c r="L32" s="200">
        <v>28</v>
      </c>
      <c r="M32" s="200">
        <v>5</v>
      </c>
      <c r="N32" s="199">
        <f t="shared" ref="N32:N58" si="1">M32*36</f>
        <v>180</v>
      </c>
    </row>
    <row r="33" spans="1:14" ht="17" thickBot="1" x14ac:dyDescent="0.25">
      <c r="A33" s="103" t="s">
        <v>1194</v>
      </c>
      <c r="B33" s="104" t="s">
        <v>1150</v>
      </c>
      <c r="C33" s="105">
        <f>M62</f>
        <v>8</v>
      </c>
      <c r="D33" s="106">
        <f>C33*D32</f>
        <v>11200</v>
      </c>
      <c r="E33" s="106">
        <f>C33*E32</f>
        <v>6000</v>
      </c>
      <c r="F33" s="106">
        <f>C33*F32</f>
        <v>3600</v>
      </c>
      <c r="I33" s="108">
        <v>32</v>
      </c>
      <c r="J33" s="199" t="s">
        <v>860</v>
      </c>
      <c r="K33" s="200" t="s">
        <v>873</v>
      </c>
      <c r="L33" s="200">
        <v>39</v>
      </c>
      <c r="M33" s="200">
        <v>2</v>
      </c>
      <c r="N33" s="199">
        <f t="shared" si="1"/>
        <v>72</v>
      </c>
    </row>
    <row r="34" spans="1:14" ht="18" thickBot="1" x14ac:dyDescent="0.25">
      <c r="A34" s="219" t="s">
        <v>6</v>
      </c>
      <c r="B34" s="219"/>
      <c r="C34" s="220">
        <f>SUM(C33:C33)</f>
        <v>8</v>
      </c>
      <c r="D34" s="221">
        <f>SUM(D33:D33)</f>
        <v>11200</v>
      </c>
      <c r="E34" s="221">
        <f>SUM(E33:E33)</f>
        <v>6000</v>
      </c>
      <c r="F34" s="221">
        <f>SUM(F33:F33)</f>
        <v>3600</v>
      </c>
      <c r="I34" s="108">
        <v>33</v>
      </c>
      <c r="J34" s="199" t="s">
        <v>860</v>
      </c>
      <c r="K34" s="200" t="s">
        <v>873</v>
      </c>
      <c r="L34" s="200" t="s">
        <v>343</v>
      </c>
      <c r="M34" s="200">
        <v>2</v>
      </c>
      <c r="N34" s="199">
        <f t="shared" si="1"/>
        <v>72</v>
      </c>
    </row>
    <row r="35" spans="1:14" ht="15" thickBot="1" x14ac:dyDescent="0.2">
      <c r="I35" s="108">
        <v>34</v>
      </c>
      <c r="J35" s="199" t="s">
        <v>860</v>
      </c>
      <c r="K35" s="200" t="s">
        <v>873</v>
      </c>
      <c r="L35" s="200" t="s">
        <v>874</v>
      </c>
      <c r="M35" s="200">
        <v>1</v>
      </c>
      <c r="N35" s="199">
        <f t="shared" si="1"/>
        <v>36</v>
      </c>
    </row>
    <row r="36" spans="1:14" ht="15" thickBot="1" x14ac:dyDescent="0.2">
      <c r="A36" s="157" t="s">
        <v>1139</v>
      </c>
      <c r="B36" s="158">
        <f>C42+C30+C34</f>
        <v>183</v>
      </c>
      <c r="I36" s="108">
        <v>35</v>
      </c>
      <c r="J36" s="199" t="s">
        <v>860</v>
      </c>
      <c r="K36" s="200" t="s">
        <v>873</v>
      </c>
      <c r="L36" s="200">
        <v>51</v>
      </c>
      <c r="M36" s="200">
        <v>5</v>
      </c>
      <c r="N36" s="199">
        <f t="shared" si="1"/>
        <v>180</v>
      </c>
    </row>
    <row r="37" spans="1:14" ht="15" thickBot="1" x14ac:dyDescent="0.2">
      <c r="I37" s="108">
        <v>36</v>
      </c>
      <c r="J37" s="199" t="s">
        <v>860</v>
      </c>
      <c r="K37" s="200" t="s">
        <v>872</v>
      </c>
      <c r="L37" s="200">
        <v>9</v>
      </c>
      <c r="M37" s="200">
        <v>1</v>
      </c>
      <c r="N37" s="199">
        <f t="shared" si="1"/>
        <v>36</v>
      </c>
    </row>
    <row r="38" spans="1:14" ht="15" thickBot="1" x14ac:dyDescent="0.2">
      <c r="I38" s="108">
        <v>37</v>
      </c>
      <c r="J38" s="199" t="s">
        <v>860</v>
      </c>
      <c r="K38" s="200" t="s">
        <v>871</v>
      </c>
      <c r="L38" s="200" t="s">
        <v>313</v>
      </c>
      <c r="M38" s="200">
        <v>6</v>
      </c>
      <c r="N38" s="199">
        <f t="shared" si="1"/>
        <v>216</v>
      </c>
    </row>
    <row r="39" spans="1:14" ht="15" thickBot="1" x14ac:dyDescent="0.2">
      <c r="A39" s="159" t="s">
        <v>1056</v>
      </c>
      <c r="B39" s="159"/>
      <c r="C39" s="159"/>
      <c r="I39" s="108">
        <v>38</v>
      </c>
      <c r="J39" s="199" t="s">
        <v>860</v>
      </c>
      <c r="K39" s="200" t="s">
        <v>870</v>
      </c>
      <c r="L39" s="200">
        <v>10</v>
      </c>
      <c r="M39" s="200">
        <v>3</v>
      </c>
      <c r="N39" s="199">
        <f t="shared" si="1"/>
        <v>108</v>
      </c>
    </row>
    <row r="40" spans="1:14" ht="15" thickBot="1" x14ac:dyDescent="0.2">
      <c r="I40" s="108">
        <v>39</v>
      </c>
      <c r="J40" s="199" t="s">
        <v>860</v>
      </c>
      <c r="K40" s="200" t="s">
        <v>870</v>
      </c>
      <c r="L40" s="200">
        <v>8</v>
      </c>
      <c r="M40" s="200">
        <v>3</v>
      </c>
      <c r="N40" s="199">
        <f t="shared" si="1"/>
        <v>108</v>
      </c>
    </row>
    <row r="41" spans="1:14" ht="15" thickBot="1" x14ac:dyDescent="0.2">
      <c r="I41" s="108">
        <v>40</v>
      </c>
      <c r="J41" s="199" t="s">
        <v>860</v>
      </c>
      <c r="K41" s="200" t="s">
        <v>869</v>
      </c>
      <c r="L41" s="200">
        <v>4</v>
      </c>
      <c r="M41" s="200">
        <v>2</v>
      </c>
      <c r="N41" s="199">
        <f t="shared" si="1"/>
        <v>72</v>
      </c>
    </row>
    <row r="42" spans="1:14" ht="15" thickBot="1" x14ac:dyDescent="0.2">
      <c r="I42" s="108">
        <v>41</v>
      </c>
      <c r="J42" s="199" t="s">
        <v>860</v>
      </c>
      <c r="K42" s="200" t="s">
        <v>869</v>
      </c>
      <c r="L42" s="200">
        <v>6</v>
      </c>
      <c r="M42" s="200">
        <v>2</v>
      </c>
      <c r="N42" s="199">
        <f t="shared" si="1"/>
        <v>72</v>
      </c>
    </row>
    <row r="43" spans="1:14" ht="15" thickBot="1" x14ac:dyDescent="0.2">
      <c r="I43" s="108">
        <v>42</v>
      </c>
      <c r="J43" s="199" t="s">
        <v>860</v>
      </c>
      <c r="K43" s="200" t="s">
        <v>868</v>
      </c>
      <c r="L43" s="200">
        <v>6</v>
      </c>
      <c r="M43" s="200">
        <v>2</v>
      </c>
      <c r="N43" s="199">
        <f t="shared" si="1"/>
        <v>72</v>
      </c>
    </row>
    <row r="44" spans="1:14" ht="15" thickBot="1" x14ac:dyDescent="0.2">
      <c r="I44" s="108">
        <v>43</v>
      </c>
      <c r="J44" s="199" t="s">
        <v>860</v>
      </c>
      <c r="K44" s="200" t="s">
        <v>867</v>
      </c>
      <c r="L44" s="200">
        <v>5</v>
      </c>
      <c r="M44" s="200">
        <v>4</v>
      </c>
      <c r="N44" s="199">
        <f t="shared" si="1"/>
        <v>144</v>
      </c>
    </row>
    <row r="45" spans="1:14" ht="15" thickBot="1" x14ac:dyDescent="0.2">
      <c r="I45" s="108">
        <v>44</v>
      </c>
      <c r="J45" s="199" t="s">
        <v>860</v>
      </c>
      <c r="K45" s="200" t="s">
        <v>866</v>
      </c>
      <c r="L45" s="200" t="s">
        <v>213</v>
      </c>
      <c r="M45" s="200">
        <v>2</v>
      </c>
      <c r="N45" s="199">
        <f t="shared" si="1"/>
        <v>72</v>
      </c>
    </row>
    <row r="46" spans="1:14" ht="15" thickBot="1" x14ac:dyDescent="0.2">
      <c r="I46" s="108">
        <v>45</v>
      </c>
      <c r="J46" s="199" t="s">
        <v>860</v>
      </c>
      <c r="K46" s="200" t="s">
        <v>866</v>
      </c>
      <c r="L46" s="200">
        <v>19</v>
      </c>
      <c r="M46" s="200">
        <v>3</v>
      </c>
      <c r="N46" s="199">
        <f t="shared" si="1"/>
        <v>108</v>
      </c>
    </row>
    <row r="47" spans="1:14" ht="15" thickBot="1" x14ac:dyDescent="0.2">
      <c r="I47" s="108">
        <v>46</v>
      </c>
      <c r="J47" s="199" t="s">
        <v>860</v>
      </c>
      <c r="K47" s="200" t="s">
        <v>866</v>
      </c>
      <c r="L47" s="200">
        <v>5</v>
      </c>
      <c r="M47" s="200">
        <v>3</v>
      </c>
      <c r="N47" s="199">
        <f t="shared" si="1"/>
        <v>108</v>
      </c>
    </row>
    <row r="48" spans="1:14" ht="15" thickBot="1" x14ac:dyDescent="0.2">
      <c r="I48" s="108">
        <v>47</v>
      </c>
      <c r="J48" s="199" t="s">
        <v>860</v>
      </c>
      <c r="K48" s="200" t="s">
        <v>866</v>
      </c>
      <c r="L48" s="200" t="s">
        <v>865</v>
      </c>
      <c r="M48" s="200">
        <v>5</v>
      </c>
      <c r="N48" s="199">
        <f t="shared" si="1"/>
        <v>180</v>
      </c>
    </row>
    <row r="49" spans="8:14" ht="15" thickBot="1" x14ac:dyDescent="0.2">
      <c r="I49" s="108">
        <v>48</v>
      </c>
      <c r="J49" s="199" t="s">
        <v>860</v>
      </c>
      <c r="K49" s="200" t="s">
        <v>864</v>
      </c>
      <c r="L49" s="200">
        <v>6</v>
      </c>
      <c r="M49" s="200">
        <v>2</v>
      </c>
      <c r="N49" s="199">
        <f t="shared" si="1"/>
        <v>72</v>
      </c>
    </row>
    <row r="50" spans="8:14" ht="15" thickBot="1" x14ac:dyDescent="0.2">
      <c r="I50" s="108">
        <v>49</v>
      </c>
      <c r="J50" s="199" t="s">
        <v>860</v>
      </c>
      <c r="K50" s="200" t="s">
        <v>864</v>
      </c>
      <c r="L50" s="200">
        <v>8</v>
      </c>
      <c r="M50" s="200">
        <v>2</v>
      </c>
      <c r="N50" s="199">
        <f t="shared" si="1"/>
        <v>72</v>
      </c>
    </row>
    <row r="51" spans="8:14" ht="15" thickBot="1" x14ac:dyDescent="0.2">
      <c r="I51" s="108">
        <v>50</v>
      </c>
      <c r="J51" s="199" t="s">
        <v>860</v>
      </c>
      <c r="K51" s="200" t="s">
        <v>863</v>
      </c>
      <c r="L51" s="200">
        <v>9</v>
      </c>
      <c r="M51" s="200">
        <v>3</v>
      </c>
      <c r="N51" s="199">
        <f t="shared" si="1"/>
        <v>108</v>
      </c>
    </row>
    <row r="52" spans="8:14" ht="15" thickBot="1" x14ac:dyDescent="0.2">
      <c r="I52" s="108">
        <v>51</v>
      </c>
      <c r="J52" s="199" t="s">
        <v>860</v>
      </c>
      <c r="K52" s="200" t="s">
        <v>862</v>
      </c>
      <c r="L52" s="200">
        <v>1</v>
      </c>
      <c r="M52" s="200">
        <v>1</v>
      </c>
      <c r="N52" s="199">
        <f t="shared" si="1"/>
        <v>36</v>
      </c>
    </row>
    <row r="53" spans="8:14" ht="15" thickBot="1" x14ac:dyDescent="0.2">
      <c r="I53" s="108">
        <v>52</v>
      </c>
      <c r="J53" s="199" t="s">
        <v>860</v>
      </c>
      <c r="K53" s="200" t="s">
        <v>861</v>
      </c>
      <c r="L53" s="200">
        <v>33</v>
      </c>
      <c r="M53" s="200">
        <v>1</v>
      </c>
      <c r="N53" s="199">
        <f t="shared" si="1"/>
        <v>36</v>
      </c>
    </row>
    <row r="54" spans="8:14" ht="15" thickBot="1" x14ac:dyDescent="0.2">
      <c r="I54" s="108">
        <v>53</v>
      </c>
      <c r="J54" s="199" t="s">
        <v>860</v>
      </c>
      <c r="K54" s="200" t="s">
        <v>861</v>
      </c>
      <c r="L54" s="200" t="s">
        <v>234</v>
      </c>
      <c r="M54" s="200">
        <v>2</v>
      </c>
      <c r="N54" s="199">
        <f t="shared" si="1"/>
        <v>72</v>
      </c>
    </row>
    <row r="55" spans="8:14" ht="15" thickBot="1" x14ac:dyDescent="0.2">
      <c r="I55" s="108">
        <v>54</v>
      </c>
      <c r="J55" s="199" t="s">
        <v>860</v>
      </c>
      <c r="K55" s="200" t="s">
        <v>861</v>
      </c>
      <c r="L55" s="200">
        <v>41</v>
      </c>
      <c r="M55" s="200">
        <v>5</v>
      </c>
      <c r="N55" s="199">
        <f t="shared" si="1"/>
        <v>180</v>
      </c>
    </row>
    <row r="56" spans="8:14" ht="15" thickBot="1" x14ac:dyDescent="0.2">
      <c r="I56" s="108">
        <v>55</v>
      </c>
      <c r="J56" s="199" t="s">
        <v>860</v>
      </c>
      <c r="K56" s="200" t="s">
        <v>859</v>
      </c>
      <c r="L56" s="200">
        <v>14</v>
      </c>
      <c r="M56" s="200">
        <v>4</v>
      </c>
      <c r="N56" s="199">
        <f t="shared" si="1"/>
        <v>144</v>
      </c>
    </row>
    <row r="57" spans="8:14" ht="15" thickBot="1" x14ac:dyDescent="0.2">
      <c r="I57" s="108">
        <v>56</v>
      </c>
      <c r="J57" s="199" t="s">
        <v>860</v>
      </c>
      <c r="K57" s="200" t="s">
        <v>859</v>
      </c>
      <c r="L57" s="200">
        <v>15</v>
      </c>
      <c r="M57" s="200">
        <v>3</v>
      </c>
      <c r="N57" s="199">
        <f t="shared" si="1"/>
        <v>108</v>
      </c>
    </row>
    <row r="58" spans="8:14" ht="15" thickBot="1" x14ac:dyDescent="0.2">
      <c r="I58" s="108">
        <v>57</v>
      </c>
      <c r="J58" s="199" t="s">
        <v>860</v>
      </c>
      <c r="K58" s="200" t="s">
        <v>859</v>
      </c>
      <c r="L58" s="200">
        <v>19</v>
      </c>
      <c r="M58" s="200">
        <v>1</v>
      </c>
      <c r="N58" s="199">
        <f t="shared" si="1"/>
        <v>36</v>
      </c>
    </row>
    <row r="59" spans="8:14" ht="15" thickBot="1" x14ac:dyDescent="0.2">
      <c r="I59" s="108"/>
      <c r="J59" s="201"/>
      <c r="K59" s="201"/>
      <c r="L59" s="201"/>
      <c r="M59" s="208">
        <f>SUM(M2:M58)</f>
        <v>175</v>
      </c>
      <c r="N59" s="208">
        <f>SUM(N2:N58)</f>
        <v>6300</v>
      </c>
    </row>
    <row r="60" spans="8:14" ht="15" thickBot="1" x14ac:dyDescent="0.2">
      <c r="H60" s="40"/>
      <c r="I60" s="203"/>
      <c r="J60" s="204"/>
      <c r="K60" s="204"/>
      <c r="L60" s="205"/>
      <c r="M60" s="204"/>
      <c r="N60" s="204"/>
    </row>
    <row r="61" spans="8:14" ht="16" thickBot="1" x14ac:dyDescent="0.25">
      <c r="H61" s="202"/>
      <c r="I61" s="109" t="s">
        <v>42</v>
      </c>
      <c r="J61" s="109" t="s">
        <v>41</v>
      </c>
      <c r="K61" s="109" t="s">
        <v>40</v>
      </c>
      <c r="L61" s="109" t="s">
        <v>39</v>
      </c>
      <c r="M61" s="109" t="s">
        <v>23</v>
      </c>
      <c r="N61" s="109" t="s">
        <v>38</v>
      </c>
    </row>
    <row r="62" spans="8:14" ht="16" thickBot="1" x14ac:dyDescent="0.25">
      <c r="H62" s="202"/>
      <c r="I62" s="111">
        <v>1</v>
      </c>
      <c r="J62" s="152" t="s">
        <v>1194</v>
      </c>
      <c r="K62" s="152" t="s">
        <v>1196</v>
      </c>
      <c r="L62" s="206" t="s">
        <v>1195</v>
      </c>
      <c r="M62" s="152">
        <v>8</v>
      </c>
      <c r="N62" s="207">
        <v>432</v>
      </c>
    </row>
    <row r="63" spans="8:14" x14ac:dyDescent="0.15">
      <c r="H63" s="40"/>
      <c r="I63" s="61"/>
      <c r="J63" s="54"/>
      <c r="K63" s="54"/>
      <c r="L63" s="198"/>
      <c r="M63" s="54"/>
      <c r="N63" s="54"/>
    </row>
    <row r="64" spans="8:14" x14ac:dyDescent="0.15">
      <c r="H64" s="40"/>
      <c r="I64" s="39"/>
      <c r="J64" s="44"/>
      <c r="K64" s="46"/>
      <c r="L64" s="76"/>
      <c r="M64" s="44"/>
      <c r="N64" s="44"/>
    </row>
    <row r="65" spans="8:14" x14ac:dyDescent="0.15">
      <c r="H65" s="40"/>
      <c r="I65" s="39"/>
      <c r="J65" s="44"/>
      <c r="K65" s="46"/>
      <c r="L65" s="76"/>
      <c r="M65" s="44"/>
      <c r="N65" s="44"/>
    </row>
    <row r="66" spans="8:14" x14ac:dyDescent="0.15">
      <c r="H66" s="40"/>
      <c r="I66" s="39"/>
      <c r="J66" s="39"/>
      <c r="K66" s="39"/>
      <c r="L66" s="39"/>
      <c r="M66" s="77"/>
      <c r="N66" s="39"/>
    </row>
    <row r="67" spans="8:14" x14ac:dyDescent="0.15">
      <c r="H67" s="40"/>
      <c r="I67" s="39"/>
      <c r="J67" s="39"/>
      <c r="K67" s="39"/>
      <c r="L67" s="39"/>
      <c r="M67" s="53"/>
      <c r="N67" s="39"/>
    </row>
    <row r="68" spans="8:14" x14ac:dyDescent="0.15">
      <c r="H68" s="40"/>
      <c r="I68" s="52"/>
      <c r="J68" s="52"/>
      <c r="K68" s="52"/>
      <c r="L68" s="52"/>
      <c r="M68" s="52"/>
      <c r="N68" s="52"/>
    </row>
    <row r="69" spans="8:14" x14ac:dyDescent="0.15">
      <c r="H69" s="40"/>
      <c r="I69" s="39"/>
      <c r="J69" s="44"/>
      <c r="K69" s="43"/>
      <c r="L69" s="42"/>
      <c r="M69" s="42"/>
      <c r="N69" s="39"/>
    </row>
    <row r="70" spans="8:14" x14ac:dyDescent="0.15">
      <c r="H70" s="40"/>
      <c r="I70" s="39"/>
      <c r="J70" s="44"/>
      <c r="K70" s="43"/>
      <c r="L70" s="42"/>
      <c r="M70" s="42"/>
      <c r="N70" s="39"/>
    </row>
    <row r="71" spans="8:14" x14ac:dyDescent="0.15">
      <c r="H71" s="40"/>
      <c r="I71" s="39"/>
      <c r="J71" s="44"/>
      <c r="K71" s="43"/>
      <c r="L71" s="42"/>
      <c r="M71" s="42"/>
      <c r="N71" s="39"/>
    </row>
    <row r="72" spans="8:14" x14ac:dyDescent="0.15">
      <c r="H72" s="40"/>
      <c r="I72" s="39"/>
      <c r="J72" s="44"/>
      <c r="K72" s="43"/>
      <c r="L72" s="42"/>
      <c r="M72" s="42"/>
      <c r="N72" s="39"/>
    </row>
    <row r="73" spans="8:14" x14ac:dyDescent="0.15">
      <c r="H73" s="40"/>
      <c r="I73" s="39"/>
      <c r="J73" s="44"/>
      <c r="K73" s="43"/>
      <c r="L73" s="42"/>
      <c r="M73" s="42"/>
      <c r="N73" s="39"/>
    </row>
    <row r="74" spans="8:14" x14ac:dyDescent="0.15">
      <c r="H74" s="40"/>
      <c r="I74" s="39"/>
      <c r="J74" s="44"/>
      <c r="K74" s="43"/>
      <c r="L74" s="42"/>
      <c r="M74" s="42"/>
      <c r="N74" s="39"/>
    </row>
    <row r="75" spans="8:14" x14ac:dyDescent="0.15">
      <c r="H75" s="40"/>
      <c r="I75" s="39"/>
      <c r="J75" s="44"/>
      <c r="K75" s="43"/>
      <c r="L75" s="42"/>
      <c r="M75" s="42"/>
      <c r="N75" s="39"/>
    </row>
    <row r="76" spans="8:14" x14ac:dyDescent="0.15">
      <c r="H76" s="40"/>
      <c r="I76" s="39"/>
      <c r="J76" s="44"/>
      <c r="K76" s="43"/>
      <c r="L76" s="42"/>
      <c r="M76" s="42"/>
      <c r="N76" s="39"/>
    </row>
    <row r="77" spans="8:14" x14ac:dyDescent="0.15">
      <c r="H77" s="40"/>
      <c r="I77" s="39"/>
      <c r="J77" s="44"/>
      <c r="K77" s="43"/>
      <c r="L77" s="42"/>
      <c r="M77" s="42"/>
      <c r="N77" s="39"/>
    </row>
    <row r="78" spans="8:14" x14ac:dyDescent="0.15">
      <c r="H78" s="40"/>
      <c r="I78" s="39"/>
      <c r="J78" s="44"/>
      <c r="K78" s="43"/>
      <c r="L78" s="42"/>
      <c r="M78" s="42"/>
      <c r="N78" s="39"/>
    </row>
    <row r="79" spans="8:14" x14ac:dyDescent="0.15">
      <c r="H79" s="40"/>
      <c r="I79" s="39"/>
      <c r="J79" s="44"/>
      <c r="K79" s="43"/>
      <c r="L79" s="42"/>
      <c r="M79" s="42"/>
      <c r="N79" s="39"/>
    </row>
    <row r="80" spans="8:14" x14ac:dyDescent="0.15">
      <c r="H80" s="40"/>
      <c r="I80" s="39"/>
      <c r="J80" s="44"/>
      <c r="K80" s="43"/>
      <c r="L80" s="42"/>
      <c r="M80" s="42"/>
      <c r="N80" s="39"/>
    </row>
    <row r="81" spans="8:14" x14ac:dyDescent="0.15">
      <c r="H81" s="40"/>
      <c r="I81" s="39"/>
      <c r="J81" s="44"/>
      <c r="K81" s="43"/>
      <c r="L81" s="42"/>
      <c r="M81" s="42"/>
      <c r="N81" s="39"/>
    </row>
    <row r="82" spans="8:14" x14ac:dyDescent="0.15">
      <c r="H82" s="40"/>
      <c r="I82" s="39"/>
      <c r="J82" s="44"/>
      <c r="K82" s="43"/>
      <c r="L82" s="42"/>
      <c r="M82" s="42"/>
      <c r="N82" s="39"/>
    </row>
    <row r="83" spans="8:14" x14ac:dyDescent="0.15">
      <c r="H83" s="49"/>
      <c r="I83" s="39"/>
      <c r="J83" s="44"/>
      <c r="K83" s="43"/>
      <c r="L83" s="42"/>
      <c r="M83" s="42"/>
      <c r="N83" s="39"/>
    </row>
    <row r="84" spans="8:14" x14ac:dyDescent="0.15">
      <c r="H84" s="40"/>
      <c r="I84" s="40"/>
      <c r="J84" s="44"/>
      <c r="K84" s="43"/>
      <c r="L84" s="42"/>
      <c r="M84" s="42"/>
      <c r="N84" s="39"/>
    </row>
    <row r="85" spans="8:14" x14ac:dyDescent="0.15">
      <c r="H85" s="40"/>
      <c r="I85" s="40"/>
      <c r="J85" s="44"/>
      <c r="K85" s="43"/>
      <c r="L85" s="42"/>
      <c r="M85" s="42"/>
      <c r="N85" s="39"/>
    </row>
    <row r="86" spans="8:14" x14ac:dyDescent="0.15">
      <c r="H86" s="40"/>
      <c r="I86" s="40"/>
      <c r="J86" s="44"/>
      <c r="K86" s="43"/>
      <c r="L86" s="42"/>
      <c r="M86" s="42"/>
      <c r="N86" s="39"/>
    </row>
    <row r="87" spans="8:14" x14ac:dyDescent="0.15">
      <c r="H87" s="40"/>
      <c r="I87" s="40"/>
      <c r="J87" s="44"/>
      <c r="K87" s="43"/>
      <c r="L87" s="42"/>
      <c r="M87" s="42"/>
      <c r="N87" s="39"/>
    </row>
    <row r="88" spans="8:14" x14ac:dyDescent="0.15">
      <c r="H88" s="40"/>
      <c r="I88" s="40"/>
      <c r="J88" s="44"/>
      <c r="K88" s="43"/>
      <c r="L88" s="42"/>
      <c r="M88" s="42"/>
      <c r="N88" s="39"/>
    </row>
    <row r="89" spans="8:14" x14ac:dyDescent="0.15">
      <c r="H89" s="40"/>
      <c r="I89" s="40"/>
      <c r="J89" s="44"/>
      <c r="K89" s="43"/>
      <c r="L89" s="42"/>
      <c r="M89" s="42"/>
      <c r="N89" s="39"/>
    </row>
    <row r="90" spans="8:14" x14ac:dyDescent="0.15">
      <c r="H90" s="40"/>
      <c r="I90" s="40"/>
      <c r="J90" s="44"/>
      <c r="K90" s="43"/>
      <c r="L90" s="42"/>
      <c r="M90" s="42"/>
      <c r="N90" s="39"/>
    </row>
    <row r="91" spans="8:14" x14ac:dyDescent="0.15">
      <c r="H91" s="40"/>
      <c r="I91" s="40"/>
      <c r="J91" s="44"/>
      <c r="K91" s="43"/>
      <c r="L91" s="42"/>
      <c r="M91" s="42"/>
      <c r="N91" s="39"/>
    </row>
    <row r="92" spans="8:14" x14ac:dyDescent="0.15">
      <c r="H92" s="40"/>
      <c r="I92" s="40"/>
      <c r="J92" s="44"/>
      <c r="K92" s="43"/>
      <c r="L92" s="48"/>
      <c r="M92" s="42"/>
      <c r="N92" s="39"/>
    </row>
    <row r="93" spans="8:14" x14ac:dyDescent="0.15">
      <c r="H93" s="40"/>
      <c r="I93" s="40"/>
      <c r="J93" s="44"/>
      <c r="K93" s="43"/>
      <c r="L93" s="42"/>
      <c r="M93" s="42"/>
      <c r="N93" s="39"/>
    </row>
    <row r="94" spans="8:14" x14ac:dyDescent="0.15">
      <c r="H94" s="40"/>
      <c r="I94" s="40"/>
      <c r="J94" s="44"/>
      <c r="K94" s="43"/>
      <c r="L94" s="42"/>
      <c r="M94" s="42"/>
      <c r="N94" s="39"/>
    </row>
    <row r="95" spans="8:14" x14ac:dyDescent="0.15">
      <c r="H95" s="40"/>
      <c r="I95" s="40"/>
      <c r="J95" s="44"/>
      <c r="K95" s="43"/>
      <c r="L95" s="42"/>
      <c r="M95" s="42"/>
      <c r="N95" s="39"/>
    </row>
    <row r="96" spans="8:14" x14ac:dyDescent="0.15">
      <c r="H96" s="40"/>
      <c r="I96" s="40"/>
      <c r="J96" s="44"/>
      <c r="K96" s="43"/>
      <c r="L96" s="42"/>
      <c r="M96" s="42"/>
      <c r="N96" s="39"/>
    </row>
    <row r="97" spans="8:14" x14ac:dyDescent="0.15">
      <c r="H97" s="40"/>
      <c r="I97" s="40"/>
      <c r="J97" s="44"/>
      <c r="K97" s="43"/>
      <c r="L97" s="42"/>
      <c r="M97" s="42"/>
      <c r="N97" s="39"/>
    </row>
    <row r="98" spans="8:14" x14ac:dyDescent="0.15">
      <c r="H98" s="40"/>
      <c r="I98" s="40"/>
      <c r="J98" s="44"/>
      <c r="K98" s="43"/>
      <c r="L98" s="42"/>
      <c r="M98" s="42"/>
      <c r="N98" s="39"/>
    </row>
    <row r="99" spans="8:14" x14ac:dyDescent="0.15">
      <c r="H99" s="40"/>
      <c r="I99" s="40"/>
      <c r="J99" s="44"/>
      <c r="K99" s="43"/>
      <c r="L99" s="42"/>
      <c r="M99" s="42"/>
      <c r="N99" s="39"/>
    </row>
    <row r="100" spans="8:14" x14ac:dyDescent="0.15">
      <c r="H100" s="40"/>
      <c r="I100" s="40"/>
      <c r="J100" s="44"/>
      <c r="K100" s="43"/>
      <c r="L100" s="42"/>
      <c r="M100" s="42"/>
      <c r="N100" s="39"/>
    </row>
    <row r="101" spans="8:14" x14ac:dyDescent="0.15">
      <c r="H101" s="40"/>
      <c r="I101" s="40"/>
      <c r="J101" s="44"/>
      <c r="K101" s="43"/>
      <c r="L101" s="42"/>
      <c r="M101" s="42"/>
      <c r="N101" s="39"/>
    </row>
    <row r="102" spans="8:14" x14ac:dyDescent="0.15">
      <c r="H102" s="40"/>
      <c r="I102" s="40"/>
      <c r="J102" s="44"/>
      <c r="K102" s="43"/>
      <c r="L102" s="42"/>
      <c r="M102" s="42"/>
      <c r="N102" s="39"/>
    </row>
    <row r="103" spans="8:14" x14ac:dyDescent="0.15">
      <c r="H103" s="40"/>
      <c r="I103" s="40"/>
      <c r="J103" s="44"/>
      <c r="K103" s="43"/>
      <c r="L103" s="42"/>
      <c r="M103" s="42"/>
      <c r="N103" s="39"/>
    </row>
    <row r="104" spans="8:14" x14ac:dyDescent="0.15">
      <c r="H104" s="40"/>
      <c r="I104" s="40"/>
      <c r="J104" s="44"/>
      <c r="K104" s="43"/>
      <c r="L104" s="42"/>
      <c r="M104" s="42"/>
      <c r="N104" s="39"/>
    </row>
    <row r="105" spans="8:14" x14ac:dyDescent="0.15">
      <c r="H105" s="40"/>
      <c r="I105" s="40"/>
      <c r="J105" s="44"/>
      <c r="K105" s="43"/>
      <c r="L105" s="42"/>
      <c r="M105" s="42"/>
      <c r="N105" s="39"/>
    </row>
    <row r="106" spans="8:14" x14ac:dyDescent="0.15">
      <c r="H106" s="40"/>
      <c r="I106" s="40"/>
      <c r="J106" s="44"/>
      <c r="K106" s="43"/>
      <c r="L106" s="42"/>
      <c r="M106" s="42"/>
      <c r="N106" s="39"/>
    </row>
    <row r="107" spans="8:14" x14ac:dyDescent="0.15">
      <c r="H107" s="40"/>
      <c r="I107" s="40"/>
      <c r="J107" s="44"/>
      <c r="K107" s="43"/>
      <c r="L107" s="42"/>
      <c r="M107" s="42"/>
      <c r="N107" s="39"/>
    </row>
    <row r="108" spans="8:14" x14ac:dyDescent="0.15">
      <c r="H108" s="40"/>
      <c r="I108" s="40"/>
      <c r="J108" s="44"/>
      <c r="K108" s="43"/>
      <c r="L108" s="42"/>
      <c r="M108" s="42"/>
      <c r="N108" s="39"/>
    </row>
    <row r="109" spans="8:14" x14ac:dyDescent="0.15">
      <c r="H109" s="40"/>
      <c r="I109" s="40"/>
      <c r="J109" s="44"/>
      <c r="K109" s="43"/>
      <c r="L109" s="42"/>
      <c r="M109" s="42"/>
      <c r="N109" s="39"/>
    </row>
    <row r="110" spans="8:14" x14ac:dyDescent="0.15">
      <c r="H110" s="39"/>
      <c r="I110" s="40"/>
      <c r="J110" s="44"/>
      <c r="K110" s="43"/>
      <c r="L110" s="42"/>
      <c r="M110" s="42"/>
      <c r="N110" s="39"/>
    </row>
    <row r="111" spans="8:14" x14ac:dyDescent="0.15">
      <c r="H111" s="39"/>
      <c r="I111" s="40"/>
      <c r="J111" s="44"/>
      <c r="K111" s="43"/>
      <c r="L111" s="42"/>
      <c r="M111" s="42"/>
      <c r="N111" s="39"/>
    </row>
    <row r="112" spans="8:14" x14ac:dyDescent="0.15">
      <c r="H112" s="39"/>
      <c r="I112" s="40"/>
      <c r="J112" s="44"/>
      <c r="K112" s="43"/>
      <c r="L112" s="42"/>
      <c r="M112" s="42"/>
      <c r="N112" s="39"/>
    </row>
    <row r="113" spans="8:14" x14ac:dyDescent="0.15">
      <c r="H113" s="39"/>
      <c r="I113" s="40"/>
      <c r="J113" s="44"/>
      <c r="K113" s="43"/>
      <c r="L113" s="42"/>
      <c r="M113" s="42"/>
      <c r="N113" s="39"/>
    </row>
    <row r="114" spans="8:14" x14ac:dyDescent="0.15">
      <c r="H114" s="39"/>
      <c r="I114" s="40"/>
      <c r="J114" s="44"/>
      <c r="K114" s="43"/>
      <c r="L114" s="42"/>
      <c r="M114" s="42"/>
      <c r="N114" s="39"/>
    </row>
    <row r="115" spans="8:14" x14ac:dyDescent="0.15">
      <c r="H115" s="39"/>
      <c r="I115" s="40"/>
      <c r="J115" s="44"/>
      <c r="K115" s="43"/>
      <c r="L115" s="42"/>
      <c r="M115" s="42"/>
      <c r="N115" s="39"/>
    </row>
    <row r="116" spans="8:14" x14ac:dyDescent="0.15">
      <c r="H116" s="39"/>
      <c r="I116" s="40"/>
      <c r="J116" s="44"/>
      <c r="K116" s="43"/>
      <c r="L116" s="42"/>
      <c r="M116" s="42"/>
      <c r="N116" s="39"/>
    </row>
    <row r="117" spans="8:14" x14ac:dyDescent="0.15">
      <c r="H117" s="39"/>
      <c r="I117" s="40"/>
      <c r="J117" s="44"/>
      <c r="K117" s="43"/>
      <c r="L117" s="42"/>
      <c r="M117" s="42"/>
      <c r="N117" s="39"/>
    </row>
    <row r="118" spans="8:14" x14ac:dyDescent="0.15">
      <c r="H118" s="39"/>
      <c r="I118" s="40"/>
      <c r="J118" s="44"/>
      <c r="K118" s="43"/>
      <c r="L118" s="42"/>
      <c r="M118" s="42"/>
      <c r="N118" s="39"/>
    </row>
    <row r="119" spans="8:14" x14ac:dyDescent="0.15">
      <c r="H119" s="39"/>
      <c r="I119" s="40"/>
      <c r="J119" s="44"/>
      <c r="K119" s="43"/>
      <c r="L119" s="42"/>
      <c r="M119" s="42"/>
      <c r="N119" s="39"/>
    </row>
    <row r="120" spans="8:14" x14ac:dyDescent="0.15">
      <c r="H120" s="39"/>
      <c r="I120" s="40"/>
      <c r="J120" s="44"/>
      <c r="K120" s="43"/>
      <c r="L120" s="42"/>
      <c r="M120" s="42"/>
      <c r="N120" s="39"/>
    </row>
    <row r="121" spans="8:14" x14ac:dyDescent="0.15">
      <c r="H121" s="39"/>
      <c r="I121" s="40"/>
      <c r="J121" s="44"/>
      <c r="K121" s="43"/>
      <c r="L121" s="42"/>
      <c r="M121" s="42"/>
      <c r="N121" s="39"/>
    </row>
    <row r="122" spans="8:14" x14ac:dyDescent="0.15">
      <c r="H122" s="39"/>
      <c r="I122" s="40"/>
      <c r="J122" s="44"/>
      <c r="K122" s="43"/>
      <c r="L122" s="42"/>
      <c r="M122" s="42"/>
      <c r="N122" s="39"/>
    </row>
    <row r="123" spans="8:14" x14ac:dyDescent="0.15">
      <c r="H123" s="39"/>
      <c r="I123" s="40"/>
      <c r="J123" s="44"/>
      <c r="K123" s="43"/>
      <c r="L123" s="42"/>
      <c r="M123" s="42"/>
      <c r="N123" s="39"/>
    </row>
    <row r="124" spans="8:14" x14ac:dyDescent="0.15">
      <c r="H124" s="39"/>
      <c r="I124" s="40"/>
      <c r="J124" s="44"/>
      <c r="K124" s="43"/>
      <c r="L124" s="42"/>
      <c r="M124" s="42"/>
      <c r="N124" s="39"/>
    </row>
    <row r="125" spans="8:14" x14ac:dyDescent="0.15">
      <c r="H125" s="39"/>
      <c r="I125" s="40"/>
      <c r="J125" s="44"/>
      <c r="K125" s="43"/>
      <c r="L125" s="42"/>
      <c r="M125" s="42"/>
      <c r="N125" s="39"/>
    </row>
    <row r="126" spans="8:14" x14ac:dyDescent="0.15">
      <c r="H126" s="39"/>
      <c r="I126" s="40"/>
      <c r="J126" s="44"/>
      <c r="K126" s="43"/>
      <c r="L126" s="42"/>
      <c r="M126" s="42"/>
      <c r="N126" s="39"/>
    </row>
    <row r="127" spans="8:14" x14ac:dyDescent="0.15">
      <c r="H127" s="39"/>
      <c r="I127" s="40"/>
      <c r="J127" s="44"/>
      <c r="K127" s="43"/>
      <c r="L127" s="42"/>
      <c r="M127" s="42"/>
      <c r="N127" s="39"/>
    </row>
    <row r="128" spans="8:14" x14ac:dyDescent="0.15">
      <c r="H128" s="39"/>
      <c r="I128" s="40"/>
      <c r="J128" s="44"/>
      <c r="K128" s="43"/>
      <c r="L128" s="42"/>
      <c r="M128" s="42"/>
      <c r="N128" s="39"/>
    </row>
    <row r="129" spans="8:14" x14ac:dyDescent="0.15">
      <c r="H129" s="39"/>
      <c r="I129" s="40"/>
      <c r="J129" s="44"/>
      <c r="K129" s="43"/>
      <c r="L129" s="42"/>
      <c r="M129" s="42"/>
      <c r="N129" s="39"/>
    </row>
    <row r="130" spans="8:14" x14ac:dyDescent="0.15">
      <c r="H130" s="39"/>
      <c r="I130" s="40"/>
      <c r="J130" s="44"/>
      <c r="K130" s="43"/>
      <c r="L130" s="42"/>
      <c r="M130" s="42"/>
      <c r="N130" s="39"/>
    </row>
    <row r="131" spans="8:14" x14ac:dyDescent="0.15">
      <c r="H131" s="39"/>
      <c r="I131" s="40"/>
      <c r="J131" s="44"/>
      <c r="K131" s="43"/>
      <c r="L131" s="42"/>
      <c r="M131" s="42"/>
      <c r="N131" s="39"/>
    </row>
    <row r="132" spans="8:14" x14ac:dyDescent="0.15">
      <c r="H132" s="39"/>
      <c r="I132" s="40"/>
      <c r="J132" s="44"/>
      <c r="K132" s="43"/>
      <c r="L132" s="42"/>
      <c r="M132" s="42"/>
      <c r="N132" s="39"/>
    </row>
    <row r="133" spans="8:14" x14ac:dyDescent="0.15">
      <c r="H133" s="39"/>
      <c r="I133" s="40"/>
      <c r="J133" s="44"/>
      <c r="K133" s="43"/>
      <c r="L133" s="42"/>
      <c r="M133" s="42"/>
      <c r="N133" s="39"/>
    </row>
    <row r="134" spans="8:14" x14ac:dyDescent="0.15">
      <c r="H134" s="39"/>
      <c r="I134" s="40"/>
      <c r="J134" s="44"/>
      <c r="K134" s="43"/>
      <c r="L134" s="42"/>
      <c r="M134" s="42"/>
      <c r="N134" s="39"/>
    </row>
    <row r="135" spans="8:14" x14ac:dyDescent="0.15">
      <c r="H135" s="39"/>
      <c r="I135" s="40"/>
      <c r="J135" s="44"/>
      <c r="K135" s="43"/>
      <c r="L135" s="42"/>
      <c r="M135" s="42"/>
      <c r="N135" s="39"/>
    </row>
    <row r="136" spans="8:14" x14ac:dyDescent="0.15">
      <c r="H136" s="39"/>
      <c r="I136" s="40"/>
      <c r="J136" s="44"/>
      <c r="K136" s="43"/>
      <c r="L136" s="42"/>
      <c r="M136" s="42"/>
      <c r="N136" s="39"/>
    </row>
    <row r="137" spans="8:14" x14ac:dyDescent="0.15">
      <c r="H137" s="39"/>
      <c r="I137" s="40"/>
      <c r="J137" s="44"/>
      <c r="K137" s="43"/>
      <c r="L137" s="42"/>
      <c r="M137" s="42"/>
      <c r="N137" s="39"/>
    </row>
    <row r="138" spans="8:14" x14ac:dyDescent="0.15">
      <c r="H138" s="39"/>
      <c r="I138" s="40"/>
      <c r="J138" s="44"/>
      <c r="K138" s="43"/>
      <c r="L138" s="42"/>
      <c r="M138" s="42"/>
      <c r="N138" s="39"/>
    </row>
    <row r="139" spans="8:14" x14ac:dyDescent="0.15">
      <c r="H139" s="39"/>
      <c r="I139" s="40"/>
      <c r="J139" s="44"/>
      <c r="K139" s="43"/>
      <c r="L139" s="42"/>
      <c r="M139" s="42"/>
      <c r="N139" s="39"/>
    </row>
    <row r="140" spans="8:14" x14ac:dyDescent="0.15">
      <c r="H140" s="39"/>
      <c r="I140" s="40"/>
      <c r="J140" s="44"/>
      <c r="K140" s="43"/>
      <c r="L140" s="42"/>
      <c r="M140" s="42"/>
      <c r="N140" s="39"/>
    </row>
    <row r="141" spans="8:14" x14ac:dyDescent="0.15">
      <c r="H141" s="39"/>
      <c r="I141" s="40"/>
      <c r="J141" s="44"/>
      <c r="K141" s="43"/>
      <c r="L141" s="42"/>
      <c r="M141" s="42"/>
      <c r="N141" s="39"/>
    </row>
    <row r="142" spans="8:14" x14ac:dyDescent="0.15">
      <c r="H142" s="39"/>
      <c r="I142" s="40"/>
      <c r="J142" s="44"/>
      <c r="K142" s="43"/>
      <c r="L142" s="42"/>
      <c r="M142" s="42"/>
      <c r="N142" s="39"/>
    </row>
    <row r="143" spans="8:14" x14ac:dyDescent="0.15">
      <c r="H143" s="39"/>
      <c r="I143" s="40"/>
      <c r="J143" s="44"/>
      <c r="K143" s="43"/>
      <c r="L143" s="42"/>
      <c r="M143" s="42"/>
      <c r="N143" s="39"/>
    </row>
    <row r="144" spans="8:14" x14ac:dyDescent="0.15">
      <c r="H144" s="39"/>
      <c r="I144" s="40"/>
      <c r="J144" s="44"/>
      <c r="K144" s="43"/>
      <c r="L144" s="42"/>
      <c r="M144" s="42"/>
      <c r="N144" s="39"/>
    </row>
    <row r="145" spans="8:14" x14ac:dyDescent="0.15">
      <c r="H145" s="39"/>
      <c r="I145" s="40"/>
      <c r="J145" s="44"/>
      <c r="K145" s="43"/>
      <c r="L145" s="42"/>
      <c r="M145" s="42"/>
      <c r="N145" s="39"/>
    </row>
    <row r="146" spans="8:14" x14ac:dyDescent="0.15">
      <c r="H146" s="39"/>
      <c r="I146" s="40"/>
      <c r="J146" s="44"/>
      <c r="K146" s="43"/>
      <c r="L146" s="42"/>
      <c r="M146" s="42"/>
      <c r="N146" s="39"/>
    </row>
    <row r="147" spans="8:14" x14ac:dyDescent="0.15">
      <c r="H147" s="39"/>
      <c r="I147" s="40"/>
      <c r="J147" s="44"/>
      <c r="K147" s="43"/>
      <c r="L147" s="42"/>
      <c r="M147" s="42"/>
      <c r="N147" s="39"/>
    </row>
    <row r="148" spans="8:14" x14ac:dyDescent="0.15">
      <c r="H148" s="39"/>
      <c r="I148" s="40"/>
      <c r="J148" s="44"/>
      <c r="K148" s="43"/>
      <c r="L148" s="42"/>
      <c r="M148" s="42"/>
      <c r="N148" s="39"/>
    </row>
    <row r="149" spans="8:14" x14ac:dyDescent="0.15">
      <c r="H149" s="39"/>
      <c r="I149" s="40"/>
      <c r="J149" s="44"/>
      <c r="K149" s="43"/>
      <c r="L149" s="42"/>
      <c r="M149" s="42"/>
      <c r="N149" s="39"/>
    </row>
    <row r="150" spans="8:14" x14ac:dyDescent="0.15">
      <c r="H150" s="39"/>
      <c r="I150" s="40"/>
      <c r="J150" s="44"/>
      <c r="K150" s="43"/>
      <c r="L150" s="42"/>
      <c r="M150" s="42"/>
      <c r="N150" s="39"/>
    </row>
    <row r="151" spans="8:14" x14ac:dyDescent="0.15">
      <c r="H151" s="39"/>
      <c r="I151" s="40"/>
      <c r="J151" s="44"/>
      <c r="K151" s="43"/>
      <c r="L151" s="42"/>
      <c r="M151" s="42"/>
      <c r="N151" s="39"/>
    </row>
    <row r="152" spans="8:14" x14ac:dyDescent="0.15">
      <c r="H152" s="39"/>
      <c r="I152" s="40"/>
      <c r="J152" s="44"/>
      <c r="K152" s="43"/>
      <c r="L152" s="42"/>
      <c r="M152" s="42"/>
      <c r="N152" s="39"/>
    </row>
    <row r="153" spans="8:14" x14ac:dyDescent="0.15">
      <c r="H153" s="39"/>
      <c r="I153" s="40"/>
      <c r="J153" s="39"/>
      <c r="K153" s="44"/>
      <c r="L153" s="76"/>
      <c r="M153" s="78"/>
      <c r="N153" s="35"/>
    </row>
    <row r="154" spans="8:14" x14ac:dyDescent="0.15">
      <c r="H154" s="79"/>
      <c r="I154" s="72"/>
      <c r="J154" s="41"/>
      <c r="K154" s="41"/>
      <c r="L154" s="41"/>
      <c r="M154" s="41"/>
      <c r="N154" s="41"/>
    </row>
    <row r="155" spans="8:14" x14ac:dyDescent="0.15">
      <c r="H155" s="79"/>
      <c r="I155" s="72"/>
      <c r="J155" s="41"/>
      <c r="K155" s="41"/>
      <c r="L155" s="41"/>
      <c r="M155" s="41"/>
      <c r="N155" s="41"/>
    </row>
    <row r="156" spans="8:14" x14ac:dyDescent="0.15">
      <c r="H156" s="79"/>
      <c r="I156" s="72"/>
      <c r="J156" s="41"/>
      <c r="K156" s="41"/>
      <c r="L156" s="41"/>
      <c r="M156" s="41"/>
      <c r="N156" s="41"/>
    </row>
    <row r="157" spans="8:14" x14ac:dyDescent="0.15">
      <c r="H157" s="79"/>
      <c r="I157" s="72"/>
      <c r="J157" s="41"/>
      <c r="K157" s="41"/>
      <c r="L157" s="41"/>
      <c r="M157" s="41"/>
      <c r="N157" s="41"/>
    </row>
    <row r="158" spans="8:14" x14ac:dyDescent="0.15">
      <c r="H158" s="79"/>
      <c r="I158" s="72"/>
      <c r="J158" s="41"/>
      <c r="K158" s="41"/>
      <c r="L158" s="41"/>
      <c r="M158" s="41"/>
      <c r="N158" s="41"/>
    </row>
    <row r="159" spans="8:14" x14ac:dyDescent="0.15">
      <c r="H159" s="79"/>
      <c r="I159" s="72"/>
      <c r="J159" s="41"/>
      <c r="K159" s="41"/>
      <c r="L159" s="41"/>
      <c r="M159" s="41"/>
      <c r="N159" s="41"/>
    </row>
    <row r="160" spans="8:14" x14ac:dyDescent="0.15">
      <c r="H160" s="79"/>
      <c r="I160" s="72"/>
      <c r="J160" s="41"/>
      <c r="K160" s="41"/>
      <c r="L160" s="41"/>
      <c r="M160" s="41"/>
      <c r="N160" s="41"/>
    </row>
    <row r="161" spans="8:14" x14ac:dyDescent="0.15">
      <c r="H161" s="79"/>
      <c r="I161" s="72"/>
      <c r="J161" s="41"/>
      <c r="K161" s="41"/>
      <c r="L161" s="41"/>
      <c r="M161" s="41"/>
      <c r="N161" s="41"/>
    </row>
    <row r="162" spans="8:14" x14ac:dyDescent="0.15">
      <c r="H162" s="79"/>
      <c r="I162" s="72"/>
      <c r="J162" s="41"/>
      <c r="K162" s="41"/>
      <c r="L162" s="41"/>
      <c r="M162" s="41"/>
      <c r="N162" s="41"/>
    </row>
    <row r="163" spans="8:14" x14ac:dyDescent="0.15">
      <c r="H163" s="79"/>
      <c r="I163" s="72"/>
      <c r="J163" s="41"/>
      <c r="K163" s="41"/>
      <c r="L163" s="41"/>
      <c r="M163" s="41"/>
      <c r="N163" s="41"/>
    </row>
    <row r="164" spans="8:14" x14ac:dyDescent="0.15">
      <c r="H164" s="79"/>
      <c r="I164" s="72"/>
      <c r="J164" s="41"/>
      <c r="K164" s="41"/>
      <c r="L164" s="41"/>
      <c r="M164" s="41"/>
      <c r="N164" s="41"/>
    </row>
    <row r="165" spans="8:14" x14ac:dyDescent="0.15">
      <c r="H165" s="79"/>
      <c r="I165" s="72"/>
      <c r="J165" s="41"/>
      <c r="K165" s="41"/>
      <c r="L165" s="41"/>
      <c r="M165" s="41"/>
      <c r="N165" s="41"/>
    </row>
    <row r="166" spans="8:14" x14ac:dyDescent="0.15">
      <c r="H166" s="79"/>
      <c r="I166" s="72"/>
      <c r="J166" s="41"/>
      <c r="K166" s="41"/>
      <c r="L166" s="41"/>
      <c r="M166" s="41"/>
      <c r="N166" s="41"/>
    </row>
    <row r="167" spans="8:14" x14ac:dyDescent="0.15">
      <c r="H167" s="79"/>
      <c r="I167" s="72"/>
      <c r="J167" s="41"/>
      <c r="K167" s="41"/>
      <c r="L167" s="41"/>
      <c r="M167" s="41"/>
      <c r="N167" s="41"/>
    </row>
    <row r="168" spans="8:14" x14ac:dyDescent="0.15">
      <c r="H168" s="79"/>
      <c r="I168" s="72"/>
      <c r="J168" s="41"/>
      <c r="K168" s="41"/>
      <c r="L168" s="41"/>
      <c r="M168" s="41"/>
      <c r="N168" s="41"/>
    </row>
    <row r="169" spans="8:14" x14ac:dyDescent="0.15">
      <c r="H169" s="79"/>
      <c r="I169" s="72"/>
      <c r="J169" s="41"/>
      <c r="K169" s="41"/>
      <c r="L169" s="41"/>
      <c r="M169" s="41"/>
      <c r="N169" s="41"/>
    </row>
    <row r="170" spans="8:14" x14ac:dyDescent="0.15">
      <c r="H170" s="79"/>
      <c r="I170" s="72"/>
      <c r="J170" s="41"/>
      <c r="K170" s="41"/>
      <c r="L170" s="41"/>
      <c r="M170" s="41"/>
      <c r="N170" s="41"/>
    </row>
    <row r="171" spans="8:14" x14ac:dyDescent="0.15">
      <c r="H171" s="79"/>
      <c r="I171" s="72"/>
      <c r="J171" s="41"/>
      <c r="K171" s="41"/>
      <c r="L171" s="41"/>
      <c r="M171" s="41"/>
      <c r="N171" s="41"/>
    </row>
    <row r="172" spans="8:14" x14ac:dyDescent="0.15">
      <c r="H172" s="79"/>
      <c r="I172" s="72"/>
      <c r="J172" s="41"/>
      <c r="K172" s="41"/>
      <c r="L172" s="41"/>
      <c r="M172" s="41"/>
      <c r="N172" s="41"/>
    </row>
    <row r="173" spans="8:14" x14ac:dyDescent="0.15">
      <c r="H173" s="79"/>
      <c r="I173" s="72"/>
      <c r="J173" s="41"/>
      <c r="K173" s="41"/>
      <c r="L173" s="41"/>
      <c r="M173" s="41"/>
      <c r="N173" s="41"/>
    </row>
    <row r="174" spans="8:14" x14ac:dyDescent="0.15">
      <c r="H174" s="79"/>
      <c r="I174" s="72"/>
      <c r="J174" s="41"/>
      <c r="K174" s="41"/>
      <c r="L174" s="41"/>
      <c r="M174" s="41"/>
      <c r="N174" s="41"/>
    </row>
    <row r="175" spans="8:14" x14ac:dyDescent="0.15">
      <c r="H175" s="79"/>
      <c r="I175" s="72"/>
      <c r="J175" s="41"/>
      <c r="K175" s="41"/>
      <c r="L175" s="41"/>
      <c r="M175" s="41"/>
      <c r="N175" s="41"/>
    </row>
    <row r="176" spans="8:14" x14ac:dyDescent="0.15">
      <c r="H176" s="79"/>
      <c r="I176" s="72"/>
      <c r="J176" s="41"/>
      <c r="K176" s="41"/>
      <c r="L176" s="41"/>
      <c r="M176" s="41"/>
      <c r="N176" s="41"/>
    </row>
    <row r="177" spans="8:14" x14ac:dyDescent="0.15">
      <c r="H177" s="79"/>
      <c r="I177" s="72"/>
      <c r="J177" s="41"/>
      <c r="K177" s="41"/>
      <c r="L177" s="41"/>
      <c r="M177" s="41"/>
      <c r="N177" s="41"/>
    </row>
    <row r="178" spans="8:14" x14ac:dyDescent="0.15">
      <c r="H178" s="79"/>
      <c r="I178" s="72"/>
      <c r="J178" s="41"/>
      <c r="K178" s="41"/>
      <c r="L178" s="41"/>
      <c r="M178" s="41"/>
      <c r="N178" s="41"/>
    </row>
    <row r="179" spans="8:14" x14ac:dyDescent="0.15">
      <c r="H179" s="79"/>
      <c r="I179" s="72"/>
      <c r="J179" s="41"/>
      <c r="K179" s="41"/>
      <c r="L179" s="41"/>
      <c r="M179" s="41"/>
      <c r="N179" s="41"/>
    </row>
    <row r="180" spans="8:14" x14ac:dyDescent="0.15">
      <c r="H180" s="79"/>
      <c r="I180" s="72"/>
      <c r="J180" s="41"/>
      <c r="K180" s="41"/>
      <c r="L180" s="41"/>
      <c r="M180" s="41"/>
      <c r="N180" s="41"/>
    </row>
    <row r="181" spans="8:14" x14ac:dyDescent="0.15">
      <c r="H181" s="79"/>
      <c r="I181" s="72"/>
      <c r="J181" s="41"/>
      <c r="K181" s="41"/>
      <c r="L181" s="41"/>
      <c r="M181" s="41"/>
      <c r="N181" s="41"/>
    </row>
    <row r="182" spans="8:14" x14ac:dyDescent="0.15">
      <c r="H182" s="79"/>
      <c r="I182" s="72"/>
      <c r="J182" s="41"/>
      <c r="K182" s="41"/>
      <c r="L182" s="41"/>
      <c r="M182" s="41"/>
      <c r="N182" s="41"/>
    </row>
    <row r="183" spans="8:14" x14ac:dyDescent="0.15">
      <c r="H183" s="79"/>
      <c r="I183" s="72"/>
      <c r="J183" s="41"/>
      <c r="K183" s="41"/>
      <c r="L183" s="41"/>
      <c r="M183" s="41"/>
      <c r="N183" s="41"/>
    </row>
    <row r="184" spans="8:14" x14ac:dyDescent="0.15">
      <c r="H184" s="79"/>
      <c r="I184" s="72"/>
      <c r="J184" s="41"/>
      <c r="K184" s="41"/>
      <c r="L184" s="41"/>
      <c r="M184" s="41"/>
      <c r="N184" s="41"/>
    </row>
    <row r="185" spans="8:14" x14ac:dyDescent="0.15">
      <c r="H185" s="79"/>
      <c r="I185" s="72"/>
      <c r="J185" s="41"/>
      <c r="K185" s="41"/>
      <c r="L185" s="41"/>
      <c r="M185" s="41"/>
      <c r="N185" s="41"/>
    </row>
    <row r="186" spans="8:14" x14ac:dyDescent="0.15">
      <c r="H186" s="79"/>
      <c r="I186" s="72"/>
      <c r="J186" s="41"/>
      <c r="K186" s="41"/>
      <c r="L186" s="41"/>
      <c r="M186" s="41"/>
      <c r="N186" s="41"/>
    </row>
    <row r="187" spans="8:14" x14ac:dyDescent="0.15">
      <c r="H187" s="79"/>
      <c r="I187" s="72"/>
      <c r="J187" s="41"/>
      <c r="K187" s="41"/>
      <c r="L187" s="41"/>
      <c r="M187" s="41"/>
      <c r="N187" s="41"/>
    </row>
    <row r="188" spans="8:14" x14ac:dyDescent="0.15">
      <c r="H188" s="79"/>
      <c r="I188" s="72"/>
      <c r="J188" s="41"/>
      <c r="K188" s="41"/>
      <c r="L188" s="41"/>
      <c r="M188" s="41"/>
      <c r="N188" s="41"/>
    </row>
    <row r="189" spans="8:14" x14ac:dyDescent="0.15">
      <c r="H189" s="79"/>
      <c r="I189" s="72"/>
      <c r="J189" s="41"/>
      <c r="K189" s="41"/>
      <c r="L189" s="41"/>
      <c r="M189" s="41"/>
      <c r="N189" s="41"/>
    </row>
    <row r="190" spans="8:14" x14ac:dyDescent="0.15">
      <c r="H190" s="79"/>
      <c r="I190" s="72"/>
      <c r="J190" s="41"/>
      <c r="K190" s="41"/>
      <c r="L190" s="41"/>
      <c r="M190" s="41"/>
      <c r="N190" s="41"/>
    </row>
    <row r="191" spans="8:14" x14ac:dyDescent="0.15">
      <c r="H191" s="79"/>
      <c r="I191" s="72"/>
      <c r="J191" s="41"/>
      <c r="K191" s="41"/>
      <c r="L191" s="41"/>
      <c r="M191" s="41"/>
      <c r="N191" s="41"/>
    </row>
    <row r="192" spans="8:14" x14ac:dyDescent="0.15">
      <c r="H192" s="79"/>
      <c r="I192" s="72"/>
      <c r="J192" s="41"/>
      <c r="K192" s="41"/>
      <c r="L192" s="41"/>
      <c r="M192" s="41"/>
      <c r="N192" s="41"/>
    </row>
    <row r="193" spans="8:14" x14ac:dyDescent="0.15">
      <c r="H193" s="79"/>
      <c r="I193" s="72"/>
      <c r="J193" s="41"/>
      <c r="K193" s="41"/>
      <c r="L193" s="41"/>
      <c r="M193" s="41"/>
      <c r="N193" s="41"/>
    </row>
    <row r="194" spans="8:14" x14ac:dyDescent="0.15">
      <c r="H194" s="79"/>
      <c r="I194" s="72"/>
      <c r="J194" s="41"/>
      <c r="K194" s="41"/>
      <c r="L194" s="41"/>
      <c r="M194" s="41"/>
      <c r="N194" s="41"/>
    </row>
    <row r="195" spans="8:14" x14ac:dyDescent="0.15">
      <c r="H195" s="79"/>
      <c r="I195" s="72"/>
      <c r="J195" s="41"/>
      <c r="K195" s="41"/>
      <c r="L195" s="41"/>
      <c r="M195" s="41"/>
      <c r="N195" s="41"/>
    </row>
    <row r="196" spans="8:14" x14ac:dyDescent="0.15">
      <c r="H196" s="79"/>
      <c r="I196" s="72"/>
      <c r="J196" s="41"/>
      <c r="K196" s="41"/>
      <c r="L196" s="41"/>
      <c r="M196" s="41"/>
      <c r="N196" s="41"/>
    </row>
    <row r="197" spans="8:14" x14ac:dyDescent="0.15">
      <c r="H197" s="79"/>
      <c r="I197" s="72"/>
      <c r="J197" s="41"/>
      <c r="K197" s="41"/>
      <c r="L197" s="41"/>
      <c r="M197" s="41"/>
      <c r="N197" s="41"/>
    </row>
    <row r="198" spans="8:14" x14ac:dyDescent="0.15">
      <c r="H198" s="79"/>
      <c r="I198" s="72"/>
      <c r="J198" s="41"/>
      <c r="K198" s="41"/>
      <c r="L198" s="41"/>
      <c r="M198" s="41"/>
      <c r="N198" s="41"/>
    </row>
    <row r="199" spans="8:14" x14ac:dyDescent="0.15">
      <c r="H199" s="79"/>
      <c r="I199" s="72"/>
      <c r="J199" s="41"/>
      <c r="K199" s="41"/>
      <c r="L199" s="41"/>
      <c r="M199" s="41"/>
      <c r="N199" s="41"/>
    </row>
    <row r="200" spans="8:14" x14ac:dyDescent="0.15">
      <c r="H200" s="79"/>
      <c r="I200" s="72"/>
      <c r="J200" s="41"/>
      <c r="K200" s="41"/>
      <c r="L200" s="41"/>
      <c r="M200" s="41"/>
      <c r="N200" s="41"/>
    </row>
    <row r="201" spans="8:14" x14ac:dyDescent="0.15">
      <c r="H201" s="79"/>
      <c r="I201" s="72"/>
      <c r="J201" s="41"/>
      <c r="K201" s="41"/>
      <c r="L201" s="41"/>
      <c r="M201" s="41"/>
      <c r="N201" s="41"/>
    </row>
    <row r="202" spans="8:14" x14ac:dyDescent="0.15">
      <c r="H202" s="79"/>
      <c r="I202" s="72"/>
      <c r="J202" s="41"/>
      <c r="K202" s="41"/>
      <c r="L202" s="41"/>
      <c r="M202" s="41"/>
      <c r="N202" s="41"/>
    </row>
    <row r="203" spans="8:14" x14ac:dyDescent="0.15">
      <c r="H203" s="79"/>
      <c r="I203" s="72"/>
      <c r="J203" s="41"/>
      <c r="K203" s="41"/>
      <c r="L203" s="41"/>
      <c r="M203" s="41"/>
      <c r="N203" s="41"/>
    </row>
    <row r="204" spans="8:14" x14ac:dyDescent="0.15">
      <c r="H204" s="79"/>
      <c r="I204" s="72"/>
      <c r="J204" s="41"/>
      <c r="K204" s="41"/>
      <c r="L204" s="41"/>
      <c r="M204" s="41"/>
      <c r="N204" s="41"/>
    </row>
    <row r="205" spans="8:14" x14ac:dyDescent="0.15">
      <c r="H205" s="79"/>
      <c r="I205" s="72"/>
      <c r="J205" s="41"/>
      <c r="K205" s="41"/>
      <c r="L205" s="41"/>
      <c r="M205" s="41"/>
      <c r="N205" s="41"/>
    </row>
    <row r="206" spans="8:14" x14ac:dyDescent="0.15">
      <c r="H206" s="79"/>
      <c r="I206" s="72"/>
      <c r="J206" s="41"/>
      <c r="K206" s="41"/>
      <c r="L206" s="41"/>
      <c r="M206" s="41"/>
      <c r="N206" s="41"/>
    </row>
    <row r="207" spans="8:14" x14ac:dyDescent="0.15">
      <c r="H207" s="79"/>
      <c r="I207" s="72"/>
      <c r="J207" s="41"/>
      <c r="K207" s="41"/>
      <c r="L207" s="41"/>
      <c r="M207" s="41"/>
      <c r="N207" s="41"/>
    </row>
    <row r="208" spans="8:14" x14ac:dyDescent="0.15">
      <c r="H208" s="79"/>
      <c r="I208" s="72"/>
      <c r="J208" s="41"/>
      <c r="K208" s="41"/>
      <c r="L208" s="41"/>
      <c r="M208" s="41"/>
      <c r="N208" s="41"/>
    </row>
    <row r="209" spans="8:14" x14ac:dyDescent="0.15">
      <c r="H209" s="79"/>
      <c r="I209" s="72"/>
      <c r="J209" s="41"/>
      <c r="K209" s="41"/>
      <c r="L209" s="41"/>
      <c r="M209" s="41"/>
      <c r="N209" s="41"/>
    </row>
    <row r="210" spans="8:14" x14ac:dyDescent="0.15">
      <c r="H210" s="79"/>
      <c r="I210" s="72"/>
      <c r="J210" s="41"/>
      <c r="K210" s="41"/>
      <c r="L210" s="41"/>
      <c r="M210" s="41"/>
      <c r="N210" s="41"/>
    </row>
    <row r="211" spans="8:14" x14ac:dyDescent="0.15">
      <c r="H211" s="79"/>
      <c r="I211" s="72"/>
      <c r="J211" s="41"/>
      <c r="K211" s="41"/>
      <c r="L211" s="41"/>
      <c r="M211" s="41"/>
      <c r="N211" s="41"/>
    </row>
    <row r="212" spans="8:14" x14ac:dyDescent="0.15">
      <c r="H212" s="79"/>
      <c r="I212" s="72"/>
      <c r="J212" s="41"/>
      <c r="K212" s="41"/>
      <c r="L212" s="41"/>
      <c r="M212" s="41"/>
      <c r="N212" s="41"/>
    </row>
    <row r="213" spans="8:14" x14ac:dyDescent="0.15">
      <c r="H213" s="79"/>
      <c r="I213" s="72"/>
      <c r="J213" s="41"/>
      <c r="K213" s="41"/>
      <c r="L213" s="41"/>
      <c r="M213" s="41"/>
      <c r="N213" s="41"/>
    </row>
    <row r="214" spans="8:14" x14ac:dyDescent="0.15">
      <c r="H214" s="79"/>
      <c r="I214" s="72"/>
      <c r="J214" s="41"/>
      <c r="K214" s="41"/>
      <c r="L214" s="41"/>
      <c r="M214" s="41"/>
      <c r="N214" s="41"/>
    </row>
    <row r="215" spans="8:14" x14ac:dyDescent="0.15">
      <c r="H215" s="79"/>
      <c r="I215" s="72"/>
      <c r="J215" s="41"/>
      <c r="K215" s="41"/>
      <c r="L215" s="41"/>
      <c r="M215" s="41"/>
      <c r="N215" s="41"/>
    </row>
    <row r="216" spans="8:14" x14ac:dyDescent="0.15">
      <c r="H216" s="79"/>
      <c r="I216" s="72"/>
      <c r="J216" s="41"/>
      <c r="K216" s="41"/>
      <c r="L216" s="41"/>
      <c r="M216" s="41"/>
      <c r="N216" s="41"/>
    </row>
    <row r="217" spans="8:14" x14ac:dyDescent="0.15">
      <c r="H217" s="79"/>
      <c r="I217" s="72"/>
      <c r="J217" s="41"/>
      <c r="K217" s="41"/>
      <c r="L217" s="41"/>
      <c r="M217" s="41"/>
      <c r="N217" s="41"/>
    </row>
    <row r="218" spans="8:14" x14ac:dyDescent="0.15">
      <c r="H218" s="79"/>
      <c r="I218" s="72"/>
      <c r="J218" s="41"/>
      <c r="K218" s="41"/>
      <c r="L218" s="41"/>
      <c r="M218" s="41"/>
      <c r="N218" s="41"/>
    </row>
    <row r="219" spans="8:14" x14ac:dyDescent="0.15">
      <c r="H219" s="79"/>
      <c r="I219" s="72"/>
      <c r="J219" s="41"/>
      <c r="K219" s="41"/>
      <c r="L219" s="41"/>
      <c r="M219" s="41"/>
      <c r="N219" s="41"/>
    </row>
    <row r="220" spans="8:14" x14ac:dyDescent="0.15">
      <c r="H220" s="79"/>
      <c r="I220" s="72"/>
      <c r="J220" s="41"/>
      <c r="K220" s="41"/>
      <c r="L220" s="41"/>
      <c r="M220" s="41"/>
      <c r="N220" s="41"/>
    </row>
    <row r="221" spans="8:14" x14ac:dyDescent="0.15">
      <c r="H221" s="79"/>
      <c r="I221" s="72"/>
      <c r="J221" s="41"/>
      <c r="K221" s="41"/>
      <c r="L221" s="41"/>
      <c r="M221" s="41"/>
      <c r="N221" s="41"/>
    </row>
    <row r="222" spans="8:14" x14ac:dyDescent="0.15">
      <c r="H222" s="79"/>
      <c r="I222" s="72"/>
      <c r="J222" s="41"/>
      <c r="K222" s="41"/>
      <c r="L222" s="41"/>
      <c r="M222" s="41"/>
      <c r="N222" s="41"/>
    </row>
    <row r="223" spans="8:14" x14ac:dyDescent="0.15">
      <c r="H223" s="79"/>
      <c r="I223" s="72"/>
      <c r="J223" s="41"/>
      <c r="K223" s="41"/>
      <c r="L223" s="41"/>
      <c r="M223" s="41"/>
      <c r="N223" s="41"/>
    </row>
    <row r="224" spans="8:14" x14ac:dyDescent="0.15">
      <c r="H224" s="79"/>
      <c r="I224" s="72"/>
      <c r="J224" s="41"/>
      <c r="K224" s="41"/>
      <c r="L224" s="41"/>
      <c r="M224" s="41"/>
      <c r="N224" s="41"/>
    </row>
    <row r="225" spans="8:14" x14ac:dyDescent="0.15">
      <c r="H225" s="79"/>
      <c r="I225" s="72"/>
      <c r="J225" s="41"/>
      <c r="K225" s="41"/>
      <c r="L225" s="41"/>
      <c r="M225" s="41"/>
      <c r="N225" s="41"/>
    </row>
    <row r="226" spans="8:14" x14ac:dyDescent="0.15">
      <c r="H226" s="79"/>
      <c r="I226" s="72"/>
      <c r="J226" s="41"/>
      <c r="K226" s="41"/>
      <c r="L226" s="41"/>
      <c r="M226" s="41"/>
      <c r="N226" s="41"/>
    </row>
    <row r="227" spans="8:14" x14ac:dyDescent="0.15">
      <c r="H227" s="79"/>
      <c r="I227" s="72"/>
      <c r="J227" s="41"/>
      <c r="K227" s="41"/>
      <c r="L227" s="41"/>
      <c r="M227" s="41"/>
      <c r="N227" s="41"/>
    </row>
    <row r="228" spans="8:14" x14ac:dyDescent="0.15">
      <c r="H228" s="79"/>
      <c r="I228" s="72"/>
      <c r="J228" s="41"/>
      <c r="K228" s="41"/>
      <c r="L228" s="41"/>
      <c r="M228" s="41"/>
      <c r="N228" s="41"/>
    </row>
    <row r="229" spans="8:14" x14ac:dyDescent="0.15">
      <c r="H229" s="79"/>
      <c r="I229" s="72"/>
      <c r="J229" s="41"/>
      <c r="K229" s="41"/>
      <c r="L229" s="41"/>
      <c r="M229" s="41"/>
      <c r="N229" s="41"/>
    </row>
    <row r="230" spans="8:14" x14ac:dyDescent="0.15">
      <c r="H230" s="79"/>
      <c r="I230" s="72"/>
      <c r="J230" s="41"/>
      <c r="K230" s="41"/>
      <c r="L230" s="41"/>
      <c r="M230" s="41"/>
      <c r="N230" s="41"/>
    </row>
    <row r="231" spans="8:14" x14ac:dyDescent="0.15">
      <c r="H231" s="79"/>
      <c r="I231" s="72"/>
      <c r="J231" s="41"/>
      <c r="K231" s="41"/>
      <c r="L231" s="41"/>
      <c r="M231" s="41"/>
      <c r="N231" s="41"/>
    </row>
    <row r="232" spans="8:14" x14ac:dyDescent="0.15">
      <c r="H232" s="79"/>
      <c r="I232" s="72"/>
      <c r="J232" s="41"/>
      <c r="K232" s="41"/>
      <c r="L232" s="41"/>
      <c r="M232" s="41"/>
      <c r="N232" s="41"/>
    </row>
    <row r="233" spans="8:14" x14ac:dyDescent="0.15">
      <c r="H233" s="79"/>
      <c r="I233" s="72"/>
      <c r="J233" s="41"/>
      <c r="K233" s="41"/>
      <c r="L233" s="41"/>
      <c r="M233" s="41"/>
      <c r="N233" s="41"/>
    </row>
    <row r="234" spans="8:14" x14ac:dyDescent="0.15">
      <c r="H234" s="79"/>
      <c r="I234" s="72"/>
      <c r="J234" s="41"/>
      <c r="K234" s="41"/>
      <c r="L234" s="41"/>
      <c r="M234" s="41"/>
      <c r="N234" s="41"/>
    </row>
    <row r="235" spans="8:14" x14ac:dyDescent="0.15">
      <c r="H235" s="79"/>
      <c r="I235" s="72"/>
      <c r="J235" s="41"/>
      <c r="K235" s="41"/>
      <c r="L235" s="41"/>
      <c r="M235" s="41"/>
      <c r="N235" s="41"/>
    </row>
    <row r="236" spans="8:14" x14ac:dyDescent="0.15">
      <c r="H236" s="79"/>
      <c r="I236" s="72"/>
      <c r="J236" s="41"/>
      <c r="K236" s="41"/>
      <c r="L236" s="41"/>
      <c r="M236" s="41"/>
      <c r="N236" s="41"/>
    </row>
    <row r="237" spans="8:14" x14ac:dyDescent="0.15">
      <c r="H237" s="79"/>
      <c r="I237" s="72"/>
      <c r="J237" s="41"/>
      <c r="K237" s="41"/>
      <c r="L237" s="41"/>
      <c r="M237" s="41"/>
      <c r="N237" s="41"/>
    </row>
    <row r="238" spans="8:14" x14ac:dyDescent="0.15">
      <c r="H238" s="79"/>
      <c r="I238" s="72"/>
      <c r="J238" s="41"/>
      <c r="K238" s="41"/>
      <c r="L238" s="41"/>
      <c r="M238" s="41"/>
      <c r="N238" s="41"/>
    </row>
    <row r="239" spans="8:14" x14ac:dyDescent="0.15">
      <c r="H239" s="79"/>
      <c r="I239" s="72"/>
      <c r="J239" s="41"/>
      <c r="K239" s="41"/>
      <c r="L239" s="41"/>
      <c r="M239" s="41"/>
      <c r="N239" s="41"/>
    </row>
    <row r="240" spans="8:14" x14ac:dyDescent="0.15">
      <c r="H240" s="79"/>
      <c r="I240" s="72"/>
      <c r="J240" s="41"/>
      <c r="K240" s="41"/>
      <c r="L240" s="41"/>
      <c r="M240" s="41"/>
      <c r="N240" s="41"/>
    </row>
    <row r="241" spans="8:14" x14ac:dyDescent="0.15">
      <c r="H241" s="79"/>
      <c r="I241" s="72"/>
      <c r="J241" s="41"/>
      <c r="K241" s="41"/>
      <c r="L241" s="41"/>
      <c r="M241" s="41"/>
      <c r="N241" s="41"/>
    </row>
    <row r="242" spans="8:14" x14ac:dyDescent="0.15">
      <c r="H242" s="79"/>
      <c r="I242" s="72"/>
      <c r="J242" s="41"/>
      <c r="K242" s="41"/>
      <c r="L242" s="41"/>
      <c r="M242" s="41"/>
      <c r="N242" s="41"/>
    </row>
    <row r="243" spans="8:14" x14ac:dyDescent="0.15">
      <c r="H243" s="79"/>
      <c r="I243" s="72"/>
      <c r="J243" s="41"/>
      <c r="K243" s="41"/>
      <c r="L243" s="41"/>
      <c r="M243" s="41"/>
      <c r="N243" s="41"/>
    </row>
    <row r="244" spans="8:14" x14ac:dyDescent="0.15">
      <c r="H244" s="79"/>
      <c r="I244" s="72"/>
      <c r="J244" s="41"/>
      <c r="K244" s="41"/>
      <c r="L244" s="41"/>
      <c r="M244" s="41"/>
      <c r="N244" s="41"/>
    </row>
    <row r="245" spans="8:14" x14ac:dyDescent="0.15">
      <c r="H245" s="79"/>
      <c r="I245" s="72"/>
      <c r="J245" s="41"/>
      <c r="K245" s="41"/>
      <c r="L245" s="41"/>
      <c r="M245" s="41"/>
      <c r="N245" s="41"/>
    </row>
    <row r="246" spans="8:14" x14ac:dyDescent="0.15">
      <c r="H246" s="79"/>
      <c r="I246" s="72"/>
      <c r="J246" s="41"/>
      <c r="K246" s="41"/>
      <c r="L246" s="41"/>
      <c r="M246" s="41"/>
      <c r="N246" s="41"/>
    </row>
    <row r="247" spans="8:14" x14ac:dyDescent="0.15">
      <c r="H247" s="79"/>
      <c r="I247" s="72"/>
      <c r="J247" s="41"/>
      <c r="K247" s="41"/>
      <c r="L247" s="41"/>
      <c r="M247" s="41"/>
      <c r="N247" s="41"/>
    </row>
    <row r="248" spans="8:14" x14ac:dyDescent="0.15">
      <c r="H248" s="79"/>
      <c r="I248" s="72"/>
      <c r="J248" s="41"/>
      <c r="K248" s="41"/>
      <c r="L248" s="41"/>
      <c r="M248" s="41"/>
      <c r="N248" s="41"/>
    </row>
    <row r="249" spans="8:14" x14ac:dyDescent="0.15">
      <c r="H249" s="79"/>
      <c r="I249" s="72"/>
      <c r="J249" s="41"/>
      <c r="K249" s="41"/>
      <c r="L249" s="41"/>
      <c r="M249" s="41"/>
      <c r="N249" s="41"/>
    </row>
    <row r="250" spans="8:14" x14ac:dyDescent="0.15">
      <c r="H250" s="79"/>
      <c r="I250" s="72"/>
      <c r="J250" s="41"/>
      <c r="K250" s="41"/>
      <c r="L250" s="41"/>
      <c r="M250" s="41"/>
      <c r="N250" s="41"/>
    </row>
    <row r="251" spans="8:14" x14ac:dyDescent="0.15">
      <c r="H251" s="79"/>
      <c r="I251" s="72"/>
      <c r="J251" s="41"/>
      <c r="K251" s="41"/>
      <c r="L251" s="41"/>
      <c r="M251" s="41"/>
      <c r="N251" s="41"/>
    </row>
    <row r="252" spans="8:14" x14ac:dyDescent="0.15">
      <c r="H252" s="79"/>
      <c r="I252" s="72"/>
      <c r="J252" s="41"/>
      <c r="K252" s="41"/>
      <c r="L252" s="41"/>
      <c r="M252" s="41"/>
      <c r="N252" s="41"/>
    </row>
    <row r="253" spans="8:14" x14ac:dyDescent="0.15">
      <c r="H253" s="79"/>
      <c r="I253" s="72"/>
      <c r="J253" s="41"/>
      <c r="K253" s="41"/>
      <c r="L253" s="41"/>
      <c r="M253" s="41"/>
      <c r="N253" s="41"/>
    </row>
    <row r="254" spans="8:14" x14ac:dyDescent="0.15">
      <c r="H254" s="79"/>
      <c r="I254" s="72"/>
      <c r="J254" s="41"/>
      <c r="K254" s="41"/>
      <c r="L254" s="41"/>
      <c r="M254" s="41"/>
      <c r="N254" s="41"/>
    </row>
    <row r="255" spans="8:14" x14ac:dyDescent="0.15">
      <c r="H255" s="79"/>
      <c r="I255" s="72"/>
      <c r="J255" s="41"/>
      <c r="K255" s="41"/>
      <c r="L255" s="41"/>
      <c r="M255" s="41"/>
      <c r="N255" s="41"/>
    </row>
    <row r="256" spans="8:14" x14ac:dyDescent="0.15">
      <c r="H256" s="79"/>
      <c r="I256" s="72"/>
      <c r="J256" s="41"/>
      <c r="K256" s="41"/>
      <c r="L256" s="41"/>
      <c r="M256" s="41"/>
      <c r="N256" s="41"/>
    </row>
    <row r="257" spans="8:14" x14ac:dyDescent="0.15">
      <c r="H257" s="79"/>
      <c r="I257" s="72"/>
      <c r="J257" s="41"/>
      <c r="K257" s="41"/>
      <c r="L257" s="41"/>
      <c r="M257" s="41"/>
      <c r="N257" s="41"/>
    </row>
    <row r="258" spans="8:14" x14ac:dyDescent="0.15">
      <c r="H258" s="79"/>
      <c r="I258" s="72"/>
      <c r="J258" s="41"/>
      <c r="K258" s="41"/>
      <c r="L258" s="41"/>
      <c r="M258" s="41"/>
      <c r="N258" s="41"/>
    </row>
    <row r="259" spans="8:14" x14ac:dyDescent="0.15">
      <c r="H259" s="79"/>
      <c r="I259" s="72"/>
      <c r="J259" s="41"/>
      <c r="K259" s="41"/>
      <c r="L259" s="41"/>
      <c r="M259" s="41"/>
      <c r="N259" s="41"/>
    </row>
    <row r="260" spans="8:14" x14ac:dyDescent="0.15">
      <c r="H260" s="79"/>
      <c r="I260" s="72"/>
      <c r="J260" s="41"/>
      <c r="K260" s="41"/>
      <c r="L260" s="41"/>
      <c r="M260" s="41"/>
      <c r="N260" s="41"/>
    </row>
    <row r="261" spans="8:14" x14ac:dyDescent="0.15">
      <c r="H261" s="79"/>
      <c r="I261" s="72"/>
      <c r="J261" s="41"/>
      <c r="K261" s="41"/>
      <c r="L261" s="41"/>
      <c r="M261" s="41"/>
      <c r="N261" s="41"/>
    </row>
    <row r="262" spans="8:14" x14ac:dyDescent="0.15">
      <c r="H262" s="79"/>
      <c r="I262" s="72"/>
      <c r="J262" s="41"/>
      <c r="K262" s="41"/>
      <c r="L262" s="41"/>
      <c r="M262" s="41"/>
      <c r="N262" s="41"/>
    </row>
    <row r="263" spans="8:14" x14ac:dyDescent="0.15">
      <c r="H263" s="79"/>
      <c r="I263" s="72"/>
      <c r="J263" s="41"/>
      <c r="K263" s="41"/>
      <c r="L263" s="41"/>
      <c r="M263" s="41"/>
      <c r="N263" s="41"/>
    </row>
    <row r="264" spans="8:14" x14ac:dyDescent="0.15">
      <c r="H264" s="79"/>
      <c r="I264" s="72"/>
      <c r="J264" s="41"/>
      <c r="K264" s="41"/>
      <c r="L264" s="41"/>
      <c r="M264" s="41"/>
      <c r="N264" s="41"/>
    </row>
    <row r="265" spans="8:14" x14ac:dyDescent="0.15">
      <c r="H265" s="79"/>
      <c r="I265" s="72"/>
      <c r="J265" s="41"/>
      <c r="K265" s="41"/>
      <c r="L265" s="41"/>
      <c r="M265" s="41"/>
      <c r="N265" s="41"/>
    </row>
    <row r="266" spans="8:14" x14ac:dyDescent="0.15">
      <c r="H266" s="79"/>
      <c r="I266" s="72"/>
      <c r="J266" s="41"/>
      <c r="K266" s="41"/>
      <c r="L266" s="41"/>
      <c r="M266" s="41"/>
      <c r="N266" s="41"/>
    </row>
    <row r="267" spans="8:14" x14ac:dyDescent="0.15">
      <c r="H267" s="79"/>
      <c r="I267" s="72"/>
      <c r="J267" s="41"/>
      <c r="K267" s="41"/>
      <c r="L267" s="41"/>
      <c r="M267" s="41"/>
      <c r="N267" s="41"/>
    </row>
    <row r="268" spans="8:14" x14ac:dyDescent="0.15">
      <c r="H268" s="79"/>
      <c r="I268" s="72"/>
      <c r="J268" s="41"/>
      <c r="K268" s="41"/>
      <c r="L268" s="41"/>
      <c r="M268" s="41"/>
      <c r="N268" s="41"/>
    </row>
    <row r="269" spans="8:14" x14ac:dyDescent="0.15">
      <c r="H269" s="79"/>
      <c r="I269" s="72"/>
      <c r="J269" s="41"/>
      <c r="K269" s="41"/>
      <c r="L269" s="41"/>
      <c r="M269" s="41"/>
      <c r="N269" s="41"/>
    </row>
    <row r="270" spans="8:14" x14ac:dyDescent="0.15">
      <c r="H270" s="79"/>
      <c r="I270" s="72"/>
      <c r="J270" s="41"/>
      <c r="K270" s="41"/>
      <c r="L270" s="41"/>
      <c r="M270" s="41"/>
      <c r="N270" s="41"/>
    </row>
    <row r="271" spans="8:14" x14ac:dyDescent="0.15">
      <c r="H271" s="79"/>
      <c r="I271" s="72"/>
      <c r="J271" s="41"/>
      <c r="K271" s="41"/>
      <c r="L271" s="41"/>
      <c r="M271" s="41"/>
      <c r="N271" s="41"/>
    </row>
    <row r="272" spans="8:14" x14ac:dyDescent="0.15">
      <c r="H272" s="79"/>
      <c r="I272" s="72"/>
      <c r="J272" s="41"/>
      <c r="K272" s="41"/>
      <c r="L272" s="41"/>
      <c r="M272" s="41"/>
      <c r="N272" s="41"/>
    </row>
    <row r="273" spans="8:14" x14ac:dyDescent="0.15">
      <c r="H273" s="79"/>
      <c r="I273" s="72"/>
      <c r="J273" s="41"/>
      <c r="K273" s="41"/>
      <c r="L273" s="41"/>
      <c r="M273" s="41"/>
      <c r="N273" s="41"/>
    </row>
    <row r="274" spans="8:14" x14ac:dyDescent="0.15">
      <c r="H274" s="79"/>
      <c r="I274" s="72"/>
      <c r="J274" s="41"/>
      <c r="K274" s="41"/>
      <c r="L274" s="41"/>
      <c r="M274" s="41"/>
      <c r="N274" s="41"/>
    </row>
    <row r="275" spans="8:14" x14ac:dyDescent="0.15">
      <c r="H275" s="79"/>
      <c r="N275" s="73"/>
    </row>
    <row r="276" spans="8:14" x14ac:dyDescent="0.15">
      <c r="H276" s="79"/>
      <c r="N276" s="73"/>
    </row>
    <row r="277" spans="8:14" x14ac:dyDescent="0.15">
      <c r="H277" s="79"/>
      <c r="N277" s="73"/>
    </row>
    <row r="278" spans="8:14" x14ac:dyDescent="0.15">
      <c r="H278" s="79"/>
      <c r="N278" s="73"/>
    </row>
    <row r="279" spans="8:14" x14ac:dyDescent="0.15">
      <c r="H279" s="79"/>
      <c r="N279" s="73"/>
    </row>
    <row r="280" spans="8:14" x14ac:dyDescent="0.15">
      <c r="H280" s="80"/>
      <c r="N280" s="73"/>
    </row>
    <row r="281" spans="8:14" x14ac:dyDescent="0.15">
      <c r="H281" s="80"/>
      <c r="N281" s="73"/>
    </row>
    <row r="282" spans="8:14" x14ac:dyDescent="0.15">
      <c r="H282" s="80"/>
      <c r="N282" s="73"/>
    </row>
    <row r="283" spans="8:14" x14ac:dyDescent="0.15">
      <c r="H283" s="80"/>
      <c r="N283" s="73"/>
    </row>
    <row r="284" spans="8:14" x14ac:dyDescent="0.15">
      <c r="H284" s="80"/>
      <c r="N284" s="73"/>
    </row>
    <row r="285" spans="8:14" x14ac:dyDescent="0.15">
      <c r="H285" s="80"/>
      <c r="N285" s="73"/>
    </row>
    <row r="286" spans="8:14" x14ac:dyDescent="0.15">
      <c r="H286" s="80"/>
      <c r="N286" s="73"/>
    </row>
    <row r="287" spans="8:14" x14ac:dyDescent="0.15">
      <c r="H287" s="80"/>
      <c r="N287" s="73"/>
    </row>
    <row r="288" spans="8:14" x14ac:dyDescent="0.15">
      <c r="H288" s="80"/>
      <c r="N288" s="73"/>
    </row>
    <row r="289" spans="8:14" x14ac:dyDescent="0.15">
      <c r="H289" s="80"/>
      <c r="N289" s="73"/>
    </row>
    <row r="290" spans="8:14" x14ac:dyDescent="0.15">
      <c r="H290" s="80"/>
      <c r="N290" s="73"/>
    </row>
    <row r="291" spans="8:14" x14ac:dyDescent="0.15">
      <c r="H291" s="80"/>
      <c r="N291" s="73"/>
    </row>
    <row r="292" spans="8:14" x14ac:dyDescent="0.15">
      <c r="H292" s="80"/>
      <c r="N292" s="73"/>
    </row>
    <row r="293" spans="8:14" x14ac:dyDescent="0.15">
      <c r="H293" s="80"/>
      <c r="N293" s="73"/>
    </row>
    <row r="294" spans="8:14" x14ac:dyDescent="0.15">
      <c r="H294" s="80"/>
      <c r="N294" s="73"/>
    </row>
    <row r="295" spans="8:14" x14ac:dyDescent="0.15">
      <c r="H295" s="80"/>
      <c r="N295" s="73"/>
    </row>
    <row r="296" spans="8:14" x14ac:dyDescent="0.15">
      <c r="H296" s="80"/>
      <c r="N296" s="73"/>
    </row>
    <row r="297" spans="8:14" x14ac:dyDescent="0.15">
      <c r="H297" s="80"/>
      <c r="N297" s="73"/>
    </row>
    <row r="298" spans="8:14" x14ac:dyDescent="0.15">
      <c r="H298" s="80"/>
      <c r="N298" s="73"/>
    </row>
    <row r="299" spans="8:14" x14ac:dyDescent="0.15">
      <c r="H299" s="80"/>
      <c r="N299" s="73"/>
    </row>
    <row r="300" spans="8:14" x14ac:dyDescent="0.15">
      <c r="H300" s="80"/>
      <c r="N300" s="73"/>
    </row>
    <row r="301" spans="8:14" x14ac:dyDescent="0.15">
      <c r="H301" s="80"/>
      <c r="N301" s="73"/>
    </row>
    <row r="302" spans="8:14" x14ac:dyDescent="0.15">
      <c r="H302" s="80"/>
      <c r="N302" s="73"/>
    </row>
    <row r="303" spans="8:14" x14ac:dyDescent="0.15">
      <c r="H303" s="80"/>
      <c r="N303" s="73"/>
    </row>
    <row r="304" spans="8:14" x14ac:dyDescent="0.15">
      <c r="H304" s="80"/>
      <c r="N304" s="73"/>
    </row>
    <row r="305" spans="8:14" x14ac:dyDescent="0.15">
      <c r="H305" s="80"/>
      <c r="N305" s="73"/>
    </row>
    <row r="306" spans="8:14" x14ac:dyDescent="0.15">
      <c r="H306" s="80"/>
      <c r="N306" s="73"/>
    </row>
    <row r="307" spans="8:14" x14ac:dyDescent="0.15">
      <c r="H307" s="80"/>
      <c r="N307" s="73"/>
    </row>
    <row r="308" spans="8:14" x14ac:dyDescent="0.15">
      <c r="H308" s="80"/>
      <c r="N308" s="73"/>
    </row>
    <row r="309" spans="8:14" x14ac:dyDescent="0.15">
      <c r="H309" s="80"/>
      <c r="N309" s="73"/>
    </row>
    <row r="310" spans="8:14" x14ac:dyDescent="0.15">
      <c r="H310" s="80"/>
      <c r="N310" s="73"/>
    </row>
    <row r="311" spans="8:14" x14ac:dyDescent="0.15">
      <c r="H311" s="80"/>
      <c r="N311" s="73"/>
    </row>
    <row r="312" spans="8:14" x14ac:dyDescent="0.15">
      <c r="H312" s="80"/>
      <c r="N312" s="73"/>
    </row>
    <row r="313" spans="8:14" x14ac:dyDescent="0.15">
      <c r="H313" s="80"/>
      <c r="N313" s="73"/>
    </row>
    <row r="314" spans="8:14" x14ac:dyDescent="0.15">
      <c r="H314" s="80"/>
      <c r="N314" s="73"/>
    </row>
    <row r="315" spans="8:14" x14ac:dyDescent="0.15">
      <c r="H315" s="80"/>
      <c r="N315" s="73"/>
    </row>
    <row r="316" spans="8:14" x14ac:dyDescent="0.15">
      <c r="H316" s="80"/>
      <c r="N316" s="73"/>
    </row>
    <row r="317" spans="8:14" x14ac:dyDescent="0.15">
      <c r="H317" s="80"/>
      <c r="N317" s="73"/>
    </row>
    <row r="318" spans="8:14" x14ac:dyDescent="0.15">
      <c r="H318" s="80"/>
      <c r="N318" s="73"/>
    </row>
    <row r="319" spans="8:14" x14ac:dyDescent="0.15">
      <c r="H319" s="80"/>
      <c r="N319" s="73"/>
    </row>
    <row r="320" spans="8:14" x14ac:dyDescent="0.15">
      <c r="H320" s="80"/>
      <c r="N320" s="73"/>
    </row>
    <row r="321" spans="8:14" x14ac:dyDescent="0.15">
      <c r="H321" s="80"/>
      <c r="N321" s="73"/>
    </row>
    <row r="322" spans="8:14" x14ac:dyDescent="0.15">
      <c r="H322" s="80"/>
      <c r="N322" s="73"/>
    </row>
    <row r="323" spans="8:14" x14ac:dyDescent="0.15">
      <c r="H323" s="80"/>
      <c r="N323" s="73"/>
    </row>
    <row r="324" spans="8:14" x14ac:dyDescent="0.15">
      <c r="H324" s="80"/>
      <c r="N324" s="73"/>
    </row>
    <row r="325" spans="8:14" x14ac:dyDescent="0.15">
      <c r="H325" s="80"/>
      <c r="N325" s="73"/>
    </row>
    <row r="326" spans="8:14" x14ac:dyDescent="0.15">
      <c r="H326" s="80"/>
      <c r="N326" s="73"/>
    </row>
    <row r="327" spans="8:14" x14ac:dyDescent="0.15">
      <c r="H327" s="80"/>
      <c r="N327" s="73"/>
    </row>
    <row r="328" spans="8:14" x14ac:dyDescent="0.15">
      <c r="H328" s="80"/>
      <c r="N328" s="73"/>
    </row>
    <row r="329" spans="8:14" x14ac:dyDescent="0.15">
      <c r="H329" s="80"/>
      <c r="N329" s="73"/>
    </row>
    <row r="330" spans="8:14" x14ac:dyDescent="0.15">
      <c r="H330" s="80"/>
      <c r="N330" s="73"/>
    </row>
    <row r="331" spans="8:14" x14ac:dyDescent="0.15">
      <c r="H331" s="80"/>
      <c r="N331" s="73"/>
    </row>
    <row r="332" spans="8:14" x14ac:dyDescent="0.15">
      <c r="H332" s="80"/>
      <c r="N332" s="73"/>
    </row>
    <row r="333" spans="8:14" x14ac:dyDescent="0.15">
      <c r="H333" s="80"/>
      <c r="N333" s="73"/>
    </row>
    <row r="334" spans="8:14" x14ac:dyDescent="0.15">
      <c r="H334" s="80"/>
      <c r="N334" s="73"/>
    </row>
    <row r="335" spans="8:14" x14ac:dyDescent="0.15">
      <c r="H335" s="80"/>
      <c r="N335" s="73"/>
    </row>
    <row r="336" spans="8:14" x14ac:dyDescent="0.15">
      <c r="H336" s="80"/>
      <c r="N336" s="73"/>
    </row>
    <row r="337" spans="8:14" x14ac:dyDescent="0.15">
      <c r="H337" s="80"/>
      <c r="N337" s="73"/>
    </row>
    <row r="338" spans="8:14" x14ac:dyDescent="0.15">
      <c r="H338" s="80"/>
      <c r="N338" s="73"/>
    </row>
    <row r="339" spans="8:14" x14ac:dyDescent="0.15">
      <c r="H339" s="80"/>
      <c r="N339" s="73"/>
    </row>
    <row r="340" spans="8:14" x14ac:dyDescent="0.15">
      <c r="H340" s="80"/>
      <c r="N340" s="73"/>
    </row>
    <row r="341" spans="8:14" x14ac:dyDescent="0.15">
      <c r="H341" s="80"/>
      <c r="N341" s="73"/>
    </row>
    <row r="342" spans="8:14" x14ac:dyDescent="0.15">
      <c r="H342" s="80"/>
      <c r="N342" s="73"/>
    </row>
    <row r="343" spans="8:14" x14ac:dyDescent="0.15">
      <c r="H343" s="80"/>
      <c r="N343" s="73"/>
    </row>
    <row r="344" spans="8:14" x14ac:dyDescent="0.15">
      <c r="H344" s="80"/>
      <c r="N344" s="73"/>
    </row>
    <row r="345" spans="8:14" x14ac:dyDescent="0.15">
      <c r="H345" s="80"/>
      <c r="N345" s="73"/>
    </row>
    <row r="346" spans="8:14" x14ac:dyDescent="0.15">
      <c r="H346" s="80"/>
      <c r="N346" s="73"/>
    </row>
    <row r="347" spans="8:14" x14ac:dyDescent="0.15">
      <c r="H347" s="80"/>
      <c r="N347" s="73"/>
    </row>
    <row r="348" spans="8:14" x14ac:dyDescent="0.15">
      <c r="H348" s="80"/>
      <c r="N348" s="73"/>
    </row>
    <row r="349" spans="8:14" x14ac:dyDescent="0.15">
      <c r="H349" s="80"/>
      <c r="N349" s="73"/>
    </row>
    <row r="350" spans="8:14" x14ac:dyDescent="0.15">
      <c r="H350" s="80"/>
      <c r="N350" s="73"/>
    </row>
    <row r="351" spans="8:14" x14ac:dyDescent="0.15">
      <c r="H351" s="80"/>
      <c r="N351" s="73"/>
    </row>
    <row r="352" spans="8:14" x14ac:dyDescent="0.15">
      <c r="H352" s="80"/>
      <c r="N352" s="73"/>
    </row>
    <row r="353" spans="8:14" x14ac:dyDescent="0.15">
      <c r="H353" s="80"/>
      <c r="N353" s="73"/>
    </row>
    <row r="354" spans="8:14" x14ac:dyDescent="0.15">
      <c r="H354" s="80"/>
      <c r="N354" s="73"/>
    </row>
    <row r="355" spans="8:14" x14ac:dyDescent="0.15">
      <c r="H355" s="80"/>
      <c r="N355" s="73"/>
    </row>
    <row r="356" spans="8:14" x14ac:dyDescent="0.15">
      <c r="H356" s="80"/>
      <c r="N356" s="73"/>
    </row>
    <row r="357" spans="8:14" x14ac:dyDescent="0.15">
      <c r="H357" s="80"/>
      <c r="N357" s="73"/>
    </row>
    <row r="358" spans="8:14" x14ac:dyDescent="0.15">
      <c r="H358" s="80"/>
      <c r="N358" s="73"/>
    </row>
    <row r="359" spans="8:14" x14ac:dyDescent="0.15">
      <c r="H359" s="80"/>
      <c r="N359" s="73"/>
    </row>
    <row r="360" spans="8:14" x14ac:dyDescent="0.15">
      <c r="H360" s="80"/>
      <c r="N360" s="73"/>
    </row>
    <row r="361" spans="8:14" x14ac:dyDescent="0.15">
      <c r="H361" s="80"/>
      <c r="N361" s="73"/>
    </row>
    <row r="362" spans="8:14" x14ac:dyDescent="0.15">
      <c r="H362" s="80"/>
      <c r="N362" s="73"/>
    </row>
    <row r="363" spans="8:14" x14ac:dyDescent="0.15">
      <c r="H363" s="80"/>
      <c r="N363" s="73"/>
    </row>
    <row r="364" spans="8:14" x14ac:dyDescent="0.15">
      <c r="H364" s="80"/>
      <c r="N364" s="73"/>
    </row>
    <row r="365" spans="8:14" x14ac:dyDescent="0.15">
      <c r="H365" s="80"/>
      <c r="N365" s="73"/>
    </row>
    <row r="366" spans="8:14" x14ac:dyDescent="0.15">
      <c r="H366" s="80"/>
      <c r="N366" s="73"/>
    </row>
    <row r="367" spans="8:14" x14ac:dyDescent="0.15">
      <c r="H367" s="80"/>
      <c r="N367" s="73"/>
    </row>
    <row r="368" spans="8:14" x14ac:dyDescent="0.15">
      <c r="H368" s="80"/>
      <c r="N368" s="73"/>
    </row>
    <row r="369" spans="8:14" x14ac:dyDescent="0.15">
      <c r="H369" s="80"/>
      <c r="N369" s="73"/>
    </row>
    <row r="370" spans="8:14" x14ac:dyDescent="0.15">
      <c r="H370" s="80"/>
      <c r="N370" s="73"/>
    </row>
    <row r="371" spans="8:14" x14ac:dyDescent="0.15">
      <c r="H371" s="80"/>
      <c r="N371" s="73"/>
    </row>
    <row r="372" spans="8:14" x14ac:dyDescent="0.15">
      <c r="H372" s="80"/>
      <c r="N372" s="73"/>
    </row>
    <row r="373" spans="8:14" x14ac:dyDescent="0.15">
      <c r="H373" s="80"/>
      <c r="N373" s="73"/>
    </row>
    <row r="374" spans="8:14" x14ac:dyDescent="0.15">
      <c r="H374" s="80"/>
      <c r="N374" s="73"/>
    </row>
    <row r="375" spans="8:14" x14ac:dyDescent="0.15">
      <c r="H375" s="80"/>
      <c r="N375" s="73"/>
    </row>
    <row r="376" spans="8:14" x14ac:dyDescent="0.15">
      <c r="H376" s="80"/>
      <c r="N376" s="73"/>
    </row>
    <row r="377" spans="8:14" x14ac:dyDescent="0.15">
      <c r="H377" s="80"/>
      <c r="N377" s="73"/>
    </row>
    <row r="378" spans="8:14" x14ac:dyDescent="0.15">
      <c r="H378" s="80"/>
      <c r="N378" s="73"/>
    </row>
    <row r="379" spans="8:14" x14ac:dyDescent="0.15">
      <c r="H379" s="80"/>
      <c r="N379" s="73"/>
    </row>
    <row r="380" spans="8:14" x14ac:dyDescent="0.15">
      <c r="H380" s="80"/>
      <c r="N380" s="73"/>
    </row>
    <row r="381" spans="8:14" x14ac:dyDescent="0.15">
      <c r="H381" s="80"/>
      <c r="N381" s="73"/>
    </row>
    <row r="382" spans="8:14" x14ac:dyDescent="0.15">
      <c r="H382" s="80"/>
      <c r="N382" s="73"/>
    </row>
    <row r="383" spans="8:14" x14ac:dyDescent="0.15">
      <c r="H383" s="80"/>
      <c r="N383" s="73"/>
    </row>
    <row r="384" spans="8:14" x14ac:dyDescent="0.15">
      <c r="H384" s="80"/>
      <c r="N384" s="73"/>
    </row>
    <row r="385" spans="8:14" x14ac:dyDescent="0.15">
      <c r="H385" s="80"/>
      <c r="N385" s="73"/>
    </row>
    <row r="386" spans="8:14" x14ac:dyDescent="0.15">
      <c r="H386" s="80"/>
      <c r="N386" s="73"/>
    </row>
    <row r="387" spans="8:14" x14ac:dyDescent="0.15">
      <c r="H387" s="80"/>
      <c r="N387" s="73"/>
    </row>
    <row r="388" spans="8:14" x14ac:dyDescent="0.15">
      <c r="H388" s="80"/>
      <c r="N388" s="73"/>
    </row>
    <row r="389" spans="8:14" x14ac:dyDescent="0.15">
      <c r="H389" s="80"/>
      <c r="N389" s="73"/>
    </row>
    <row r="390" spans="8:14" x14ac:dyDescent="0.15">
      <c r="H390" s="80"/>
      <c r="N390" s="73"/>
    </row>
    <row r="391" spans="8:14" x14ac:dyDescent="0.15">
      <c r="H391" s="80"/>
      <c r="N391" s="73"/>
    </row>
    <row r="392" spans="8:14" x14ac:dyDescent="0.15">
      <c r="H392" s="80"/>
      <c r="N392" s="73"/>
    </row>
    <row r="393" spans="8:14" x14ac:dyDescent="0.15">
      <c r="H393" s="80"/>
      <c r="N393" s="73"/>
    </row>
    <row r="394" spans="8:14" x14ac:dyDescent="0.15">
      <c r="H394" s="80"/>
      <c r="N394" s="73"/>
    </row>
    <row r="395" spans="8:14" x14ac:dyDescent="0.15">
      <c r="H395" s="80"/>
      <c r="N395" s="73"/>
    </row>
    <row r="396" spans="8:14" x14ac:dyDescent="0.15">
      <c r="H396" s="80"/>
      <c r="N396" s="73"/>
    </row>
    <row r="397" spans="8:14" x14ac:dyDescent="0.15">
      <c r="H397" s="80"/>
      <c r="N397" s="73"/>
    </row>
    <row r="398" spans="8:14" x14ac:dyDescent="0.15">
      <c r="H398" s="80"/>
      <c r="N398" s="73"/>
    </row>
    <row r="399" spans="8:14" x14ac:dyDescent="0.15">
      <c r="H399" s="80"/>
      <c r="N399" s="73"/>
    </row>
    <row r="400" spans="8:14" x14ac:dyDescent="0.15">
      <c r="H400" s="80"/>
      <c r="N400" s="73"/>
    </row>
    <row r="401" spans="8:14" x14ac:dyDescent="0.15">
      <c r="H401" s="80"/>
      <c r="N401" s="73"/>
    </row>
    <row r="402" spans="8:14" x14ac:dyDescent="0.15">
      <c r="H402" s="80"/>
      <c r="N402" s="73"/>
    </row>
    <row r="403" spans="8:14" x14ac:dyDescent="0.15">
      <c r="H403" s="80"/>
      <c r="N403" s="73"/>
    </row>
    <row r="404" spans="8:14" x14ac:dyDescent="0.15">
      <c r="H404" s="80"/>
      <c r="N404" s="73"/>
    </row>
    <row r="405" spans="8:14" x14ac:dyDescent="0.15">
      <c r="H405" s="80"/>
      <c r="N405" s="73"/>
    </row>
    <row r="406" spans="8:14" x14ac:dyDescent="0.15">
      <c r="H406" s="80"/>
      <c r="N406" s="73"/>
    </row>
    <row r="407" spans="8:14" x14ac:dyDescent="0.15">
      <c r="H407" s="80"/>
      <c r="N407" s="73"/>
    </row>
    <row r="408" spans="8:14" x14ac:dyDescent="0.15">
      <c r="H408" s="80"/>
      <c r="N408" s="73"/>
    </row>
    <row r="409" spans="8:14" x14ac:dyDescent="0.15">
      <c r="H409" s="80"/>
      <c r="N409" s="73"/>
    </row>
    <row r="410" spans="8:14" x14ac:dyDescent="0.15">
      <c r="H410" s="80"/>
      <c r="N410" s="73"/>
    </row>
    <row r="411" spans="8:14" x14ac:dyDescent="0.15">
      <c r="H411" s="80"/>
      <c r="N411" s="73"/>
    </row>
    <row r="412" spans="8:14" x14ac:dyDescent="0.15">
      <c r="H412" s="80"/>
      <c r="N412" s="73"/>
    </row>
    <row r="413" spans="8:14" x14ac:dyDescent="0.15">
      <c r="H413" s="80"/>
      <c r="N413" s="73"/>
    </row>
    <row r="414" spans="8:14" x14ac:dyDescent="0.15">
      <c r="H414" s="80"/>
      <c r="N414" s="73"/>
    </row>
    <row r="415" spans="8:14" x14ac:dyDescent="0.15">
      <c r="H415" s="80"/>
      <c r="N415" s="73"/>
    </row>
    <row r="416" spans="8:14" x14ac:dyDescent="0.15">
      <c r="H416" s="80"/>
      <c r="N416" s="73"/>
    </row>
    <row r="417" spans="8:14" x14ac:dyDescent="0.15">
      <c r="H417" s="80"/>
      <c r="N417" s="73"/>
    </row>
    <row r="418" spans="8:14" x14ac:dyDescent="0.15">
      <c r="H418" s="80"/>
      <c r="N418" s="73"/>
    </row>
    <row r="419" spans="8:14" x14ac:dyDescent="0.15">
      <c r="H419" s="80"/>
      <c r="N419" s="73"/>
    </row>
    <row r="420" spans="8:14" x14ac:dyDescent="0.15">
      <c r="H420" s="80"/>
      <c r="N420" s="73"/>
    </row>
    <row r="421" spans="8:14" x14ac:dyDescent="0.15">
      <c r="H421" s="80"/>
      <c r="N421" s="73"/>
    </row>
    <row r="422" spans="8:14" x14ac:dyDescent="0.15">
      <c r="H422" s="80"/>
      <c r="N422" s="73"/>
    </row>
    <row r="423" spans="8:14" x14ac:dyDescent="0.15">
      <c r="H423" s="80"/>
      <c r="N423" s="73"/>
    </row>
    <row r="424" spans="8:14" x14ac:dyDescent="0.15">
      <c r="H424" s="80"/>
      <c r="N424" s="73"/>
    </row>
    <row r="425" spans="8:14" x14ac:dyDescent="0.15">
      <c r="H425" s="80"/>
      <c r="N425" s="73"/>
    </row>
    <row r="426" spans="8:14" x14ac:dyDescent="0.15">
      <c r="H426" s="80"/>
      <c r="N426" s="73"/>
    </row>
    <row r="427" spans="8:14" x14ac:dyDescent="0.15">
      <c r="H427" s="80"/>
      <c r="N427" s="73"/>
    </row>
    <row r="428" spans="8:14" x14ac:dyDescent="0.15">
      <c r="H428" s="80"/>
      <c r="N428" s="73"/>
    </row>
    <row r="429" spans="8:14" x14ac:dyDescent="0.15">
      <c r="H429" s="80"/>
      <c r="N429" s="73"/>
    </row>
    <row r="430" spans="8:14" x14ac:dyDescent="0.15">
      <c r="H430" s="80"/>
      <c r="N430" s="73"/>
    </row>
    <row r="431" spans="8:14" x14ac:dyDescent="0.15">
      <c r="H431" s="80"/>
      <c r="N431" s="73"/>
    </row>
    <row r="432" spans="8:14" x14ac:dyDescent="0.15">
      <c r="H432" s="80"/>
      <c r="N432" s="73"/>
    </row>
    <row r="433" spans="8:14" x14ac:dyDescent="0.15">
      <c r="H433" s="80"/>
      <c r="N433" s="73"/>
    </row>
    <row r="434" spans="8:14" x14ac:dyDescent="0.15">
      <c r="H434" s="80"/>
      <c r="N434" s="73"/>
    </row>
    <row r="435" spans="8:14" x14ac:dyDescent="0.15">
      <c r="H435" s="80"/>
      <c r="N435" s="73"/>
    </row>
    <row r="436" spans="8:14" x14ac:dyDescent="0.15">
      <c r="H436" s="80"/>
      <c r="N436" s="73"/>
    </row>
    <row r="437" spans="8:14" x14ac:dyDescent="0.15">
      <c r="H437" s="80"/>
      <c r="N437" s="73"/>
    </row>
    <row r="438" spans="8:14" x14ac:dyDescent="0.15">
      <c r="H438" s="80"/>
      <c r="N438" s="73"/>
    </row>
    <row r="439" spans="8:14" x14ac:dyDescent="0.15">
      <c r="H439" s="80"/>
      <c r="N439" s="73"/>
    </row>
    <row r="440" spans="8:14" x14ac:dyDescent="0.15">
      <c r="H440" s="80"/>
      <c r="N440" s="73"/>
    </row>
    <row r="441" spans="8:14" x14ac:dyDescent="0.15">
      <c r="H441" s="80"/>
      <c r="N441" s="73"/>
    </row>
    <row r="442" spans="8:14" x14ac:dyDescent="0.15">
      <c r="H442" s="80"/>
      <c r="N442" s="73"/>
    </row>
    <row r="443" spans="8:14" x14ac:dyDescent="0.15">
      <c r="H443" s="80"/>
      <c r="N443" s="73"/>
    </row>
    <row r="444" spans="8:14" x14ac:dyDescent="0.15">
      <c r="H444" s="80"/>
      <c r="N444" s="73"/>
    </row>
    <row r="445" spans="8:14" x14ac:dyDescent="0.15">
      <c r="H445" s="80"/>
      <c r="N445" s="73"/>
    </row>
    <row r="446" spans="8:14" x14ac:dyDescent="0.15">
      <c r="H446" s="80"/>
      <c r="N446" s="73"/>
    </row>
    <row r="447" spans="8:14" x14ac:dyDescent="0.15">
      <c r="H447" s="80"/>
      <c r="N447" s="73"/>
    </row>
    <row r="448" spans="8:14" x14ac:dyDescent="0.15">
      <c r="H448" s="80"/>
      <c r="N448" s="73"/>
    </row>
    <row r="449" spans="8:14" x14ac:dyDescent="0.15">
      <c r="H449" s="80"/>
      <c r="N449" s="73"/>
    </row>
    <row r="450" spans="8:14" x14ac:dyDescent="0.15">
      <c r="H450" s="80"/>
      <c r="N450" s="73"/>
    </row>
    <row r="451" spans="8:14" x14ac:dyDescent="0.15">
      <c r="H451" s="80"/>
      <c r="N451" s="73"/>
    </row>
    <row r="452" spans="8:14" x14ac:dyDescent="0.15">
      <c r="H452" s="80"/>
      <c r="N452" s="73"/>
    </row>
    <row r="453" spans="8:14" x14ac:dyDescent="0.15">
      <c r="H453" s="80"/>
      <c r="N453" s="73"/>
    </row>
    <row r="454" spans="8:14" x14ac:dyDescent="0.15">
      <c r="H454" s="80"/>
      <c r="N454" s="73"/>
    </row>
    <row r="455" spans="8:14" x14ac:dyDescent="0.15">
      <c r="H455" s="80"/>
      <c r="N455" s="73"/>
    </row>
    <row r="456" spans="8:14" x14ac:dyDescent="0.15">
      <c r="H456" s="80"/>
      <c r="N456" s="73"/>
    </row>
    <row r="457" spans="8:14" x14ac:dyDescent="0.15">
      <c r="H457" s="80"/>
      <c r="N457" s="73"/>
    </row>
    <row r="458" spans="8:14" x14ac:dyDescent="0.15">
      <c r="H458" s="80"/>
      <c r="N458" s="73"/>
    </row>
    <row r="459" spans="8:14" x14ac:dyDescent="0.15">
      <c r="H459" s="80"/>
      <c r="N459" s="73"/>
    </row>
    <row r="460" spans="8:14" x14ac:dyDescent="0.15">
      <c r="H460" s="80"/>
      <c r="N460" s="73"/>
    </row>
    <row r="461" spans="8:14" x14ac:dyDescent="0.15">
      <c r="H461" s="80"/>
      <c r="N461" s="73"/>
    </row>
    <row r="462" spans="8:14" x14ac:dyDescent="0.15">
      <c r="H462" s="80"/>
      <c r="N462" s="73"/>
    </row>
    <row r="463" spans="8:14" x14ac:dyDescent="0.15">
      <c r="H463" s="80"/>
      <c r="N463" s="73"/>
    </row>
    <row r="464" spans="8:14" x14ac:dyDescent="0.15">
      <c r="H464" s="80"/>
      <c r="N464" s="73"/>
    </row>
    <row r="465" spans="8:14" x14ac:dyDescent="0.15">
      <c r="H465" s="80"/>
      <c r="N465" s="73"/>
    </row>
    <row r="466" spans="8:14" x14ac:dyDescent="0.15">
      <c r="H466" s="80"/>
      <c r="N466" s="73"/>
    </row>
    <row r="467" spans="8:14" x14ac:dyDescent="0.15">
      <c r="H467" s="80"/>
      <c r="N467" s="73"/>
    </row>
    <row r="468" spans="8:14" x14ac:dyDescent="0.15">
      <c r="H468" s="80"/>
      <c r="N468" s="73"/>
    </row>
    <row r="469" spans="8:14" x14ac:dyDescent="0.15">
      <c r="H469" s="80"/>
      <c r="N469" s="73"/>
    </row>
    <row r="470" spans="8:14" x14ac:dyDescent="0.15">
      <c r="H470" s="80"/>
      <c r="N470" s="73"/>
    </row>
    <row r="471" spans="8:14" x14ac:dyDescent="0.15">
      <c r="H471" s="80"/>
      <c r="N471" s="73"/>
    </row>
    <row r="472" spans="8:14" x14ac:dyDescent="0.15">
      <c r="H472" s="80"/>
      <c r="N472" s="73"/>
    </row>
    <row r="473" spans="8:14" x14ac:dyDescent="0.15">
      <c r="H473" s="80"/>
      <c r="N473" s="73"/>
    </row>
    <row r="474" spans="8:14" x14ac:dyDescent="0.15">
      <c r="H474" s="80"/>
      <c r="N474" s="73"/>
    </row>
    <row r="475" spans="8:14" x14ac:dyDescent="0.15">
      <c r="H475" s="80"/>
      <c r="N475" s="73"/>
    </row>
    <row r="476" spans="8:14" x14ac:dyDescent="0.15">
      <c r="H476" s="80"/>
      <c r="N476" s="73"/>
    </row>
    <row r="477" spans="8:14" x14ac:dyDescent="0.15">
      <c r="H477" s="80"/>
      <c r="N477" s="73"/>
    </row>
    <row r="478" spans="8:14" x14ac:dyDescent="0.15">
      <c r="H478" s="80"/>
      <c r="N478" s="73"/>
    </row>
    <row r="479" spans="8:14" x14ac:dyDescent="0.15">
      <c r="H479" s="80"/>
      <c r="N479" s="73"/>
    </row>
    <row r="480" spans="8:14" x14ac:dyDescent="0.15">
      <c r="H480" s="80"/>
      <c r="N480" s="73"/>
    </row>
    <row r="481" spans="8:14" x14ac:dyDescent="0.15">
      <c r="H481" s="80"/>
      <c r="N481" s="73"/>
    </row>
    <row r="482" spans="8:14" x14ac:dyDescent="0.15">
      <c r="H482" s="80"/>
      <c r="N482" s="73"/>
    </row>
    <row r="483" spans="8:14" x14ac:dyDescent="0.15">
      <c r="H483" s="80"/>
      <c r="N483" s="73"/>
    </row>
    <row r="484" spans="8:14" x14ac:dyDescent="0.15">
      <c r="H484" s="80"/>
      <c r="N484" s="73"/>
    </row>
    <row r="485" spans="8:14" x14ac:dyDescent="0.15">
      <c r="H485" s="80"/>
      <c r="N485" s="73"/>
    </row>
    <row r="486" spans="8:14" x14ac:dyDescent="0.15">
      <c r="H486" s="80"/>
      <c r="N486" s="73"/>
    </row>
    <row r="487" spans="8:14" x14ac:dyDescent="0.15">
      <c r="H487" s="80"/>
      <c r="N487" s="73"/>
    </row>
    <row r="488" spans="8:14" x14ac:dyDescent="0.15">
      <c r="H488" s="80"/>
      <c r="N488" s="73"/>
    </row>
    <row r="489" spans="8:14" x14ac:dyDescent="0.15">
      <c r="H489" s="80"/>
      <c r="N489" s="73"/>
    </row>
    <row r="490" spans="8:14" x14ac:dyDescent="0.15">
      <c r="H490" s="80"/>
      <c r="N490" s="73"/>
    </row>
    <row r="491" spans="8:14" x14ac:dyDescent="0.15">
      <c r="H491" s="80"/>
      <c r="N491" s="73"/>
    </row>
    <row r="492" spans="8:14" x14ac:dyDescent="0.15">
      <c r="H492" s="80"/>
      <c r="N492" s="73"/>
    </row>
    <row r="493" spans="8:14" x14ac:dyDescent="0.15">
      <c r="H493" s="80"/>
      <c r="N493" s="73"/>
    </row>
    <row r="494" spans="8:14" x14ac:dyDescent="0.15">
      <c r="H494" s="80"/>
      <c r="N494" s="73"/>
    </row>
    <row r="495" spans="8:14" x14ac:dyDescent="0.15">
      <c r="H495" s="80"/>
      <c r="N495" s="73"/>
    </row>
    <row r="496" spans="8:14" x14ac:dyDescent="0.15">
      <c r="H496" s="80"/>
      <c r="N496" s="73"/>
    </row>
    <row r="497" spans="8:14" x14ac:dyDescent="0.15">
      <c r="H497" s="80"/>
      <c r="N497" s="73"/>
    </row>
    <row r="498" spans="8:14" x14ac:dyDescent="0.15">
      <c r="H498" s="80"/>
      <c r="N498" s="73"/>
    </row>
    <row r="499" spans="8:14" x14ac:dyDescent="0.15">
      <c r="H499" s="80"/>
      <c r="N499" s="73"/>
    </row>
    <row r="500" spans="8:14" x14ac:dyDescent="0.15">
      <c r="H500" s="80"/>
      <c r="N500" s="73"/>
    </row>
    <row r="501" spans="8:14" x14ac:dyDescent="0.15">
      <c r="H501" s="80"/>
      <c r="N501" s="73"/>
    </row>
    <row r="502" spans="8:14" x14ac:dyDescent="0.15">
      <c r="H502" s="80"/>
      <c r="N502" s="73"/>
    </row>
    <row r="503" spans="8:14" x14ac:dyDescent="0.15">
      <c r="H503" s="80"/>
      <c r="N503" s="73"/>
    </row>
    <row r="504" spans="8:14" x14ac:dyDescent="0.15">
      <c r="H504" s="80"/>
      <c r="N504" s="73"/>
    </row>
    <row r="505" spans="8:14" x14ac:dyDescent="0.15">
      <c r="H505" s="80"/>
      <c r="N505" s="73"/>
    </row>
    <row r="506" spans="8:14" x14ac:dyDescent="0.15">
      <c r="H506" s="80"/>
      <c r="N506" s="73"/>
    </row>
    <row r="507" spans="8:14" x14ac:dyDescent="0.15">
      <c r="H507" s="80"/>
      <c r="N507" s="73"/>
    </row>
    <row r="508" spans="8:14" x14ac:dyDescent="0.15">
      <c r="H508" s="80"/>
      <c r="N508" s="73"/>
    </row>
    <row r="509" spans="8:14" x14ac:dyDescent="0.15">
      <c r="H509" s="80"/>
      <c r="N509" s="73"/>
    </row>
    <row r="510" spans="8:14" x14ac:dyDescent="0.15">
      <c r="H510" s="80"/>
      <c r="N510" s="73"/>
    </row>
    <row r="511" spans="8:14" x14ac:dyDescent="0.15">
      <c r="H511" s="80"/>
      <c r="N511" s="73"/>
    </row>
    <row r="512" spans="8:14" x14ac:dyDescent="0.15">
      <c r="H512" s="80"/>
      <c r="N512" s="73"/>
    </row>
    <row r="513" spans="8:14" x14ac:dyDescent="0.15">
      <c r="H513" s="80"/>
      <c r="N513" s="73"/>
    </row>
    <row r="514" spans="8:14" x14ac:dyDescent="0.15">
      <c r="H514" s="80"/>
      <c r="N514" s="73"/>
    </row>
    <row r="515" spans="8:14" x14ac:dyDescent="0.15">
      <c r="H515" s="80"/>
      <c r="N515" s="73"/>
    </row>
    <row r="516" spans="8:14" x14ac:dyDescent="0.15">
      <c r="H516" s="80"/>
      <c r="N516" s="73"/>
    </row>
    <row r="517" spans="8:14" x14ac:dyDescent="0.15">
      <c r="H517" s="80"/>
      <c r="N517" s="73"/>
    </row>
    <row r="518" spans="8:14" x14ac:dyDescent="0.15">
      <c r="H518" s="80"/>
      <c r="N518" s="73"/>
    </row>
    <row r="519" spans="8:14" x14ac:dyDescent="0.15">
      <c r="H519" s="80"/>
      <c r="N519" s="73"/>
    </row>
    <row r="520" spans="8:14" x14ac:dyDescent="0.15">
      <c r="H520" s="80"/>
      <c r="N520" s="73"/>
    </row>
    <row r="521" spans="8:14" x14ac:dyDescent="0.15">
      <c r="H521" s="80"/>
      <c r="N521" s="73"/>
    </row>
    <row r="522" spans="8:14" x14ac:dyDescent="0.15">
      <c r="H522" s="80"/>
      <c r="N522" s="73"/>
    </row>
    <row r="523" spans="8:14" x14ac:dyDescent="0.15">
      <c r="H523" s="80"/>
      <c r="N523" s="73"/>
    </row>
    <row r="524" spans="8:14" x14ac:dyDescent="0.15">
      <c r="H524" s="80"/>
      <c r="N524" s="73"/>
    </row>
    <row r="525" spans="8:14" x14ac:dyDescent="0.15">
      <c r="H525" s="80"/>
      <c r="N525" s="73"/>
    </row>
    <row r="526" spans="8:14" x14ac:dyDescent="0.15">
      <c r="H526" s="80"/>
      <c r="N526" s="73"/>
    </row>
    <row r="527" spans="8:14" x14ac:dyDescent="0.15">
      <c r="H527" s="80"/>
      <c r="N527" s="73"/>
    </row>
    <row r="528" spans="8:14" x14ac:dyDescent="0.15">
      <c r="H528" s="80"/>
      <c r="N528" s="73"/>
    </row>
    <row r="529" spans="8:14" x14ac:dyDescent="0.15">
      <c r="H529" s="80"/>
      <c r="N529" s="73"/>
    </row>
    <row r="530" spans="8:14" x14ac:dyDescent="0.15">
      <c r="H530" s="80"/>
      <c r="N530" s="73"/>
    </row>
    <row r="531" spans="8:14" x14ac:dyDescent="0.15">
      <c r="H531" s="80"/>
      <c r="N531" s="73"/>
    </row>
    <row r="532" spans="8:14" x14ac:dyDescent="0.15">
      <c r="H532" s="80"/>
      <c r="N532" s="73"/>
    </row>
    <row r="533" spans="8:14" x14ac:dyDescent="0.15">
      <c r="H533" s="80"/>
      <c r="N533" s="73"/>
    </row>
    <row r="534" spans="8:14" x14ac:dyDescent="0.15">
      <c r="H534" s="80"/>
      <c r="N534" s="73"/>
    </row>
    <row r="535" spans="8:14" x14ac:dyDescent="0.15">
      <c r="H535" s="80"/>
      <c r="N535" s="73"/>
    </row>
    <row r="536" spans="8:14" x14ac:dyDescent="0.15">
      <c r="H536" s="80"/>
      <c r="N536" s="73"/>
    </row>
    <row r="537" spans="8:14" x14ac:dyDescent="0.15">
      <c r="H537" s="80"/>
      <c r="N537" s="73"/>
    </row>
    <row r="538" spans="8:14" x14ac:dyDescent="0.15">
      <c r="H538" s="80"/>
      <c r="N538" s="73"/>
    </row>
    <row r="539" spans="8:14" x14ac:dyDescent="0.15">
      <c r="H539" s="80"/>
      <c r="N539" s="73"/>
    </row>
    <row r="540" spans="8:14" x14ac:dyDescent="0.15">
      <c r="H540" s="80"/>
      <c r="N540" s="73"/>
    </row>
    <row r="541" spans="8:14" x14ac:dyDescent="0.15">
      <c r="H541" s="80"/>
      <c r="N541" s="73"/>
    </row>
    <row r="542" spans="8:14" x14ac:dyDescent="0.15">
      <c r="H542" s="80"/>
      <c r="N542" s="73"/>
    </row>
    <row r="543" spans="8:14" x14ac:dyDescent="0.15">
      <c r="H543" s="80"/>
      <c r="N543" s="73"/>
    </row>
    <row r="544" spans="8:14" x14ac:dyDescent="0.15">
      <c r="H544" s="80"/>
      <c r="N544" s="73"/>
    </row>
    <row r="545" spans="8:14" x14ac:dyDescent="0.15">
      <c r="H545" s="80"/>
      <c r="N545" s="73"/>
    </row>
    <row r="546" spans="8:14" x14ac:dyDescent="0.15">
      <c r="H546" s="80"/>
      <c r="N546" s="73"/>
    </row>
    <row r="547" spans="8:14" x14ac:dyDescent="0.15">
      <c r="H547" s="80"/>
      <c r="N547" s="73"/>
    </row>
    <row r="548" spans="8:14" x14ac:dyDescent="0.15">
      <c r="H548" s="80"/>
      <c r="N548" s="73"/>
    </row>
    <row r="549" spans="8:14" x14ac:dyDescent="0.15">
      <c r="H549" s="80"/>
      <c r="N549" s="73"/>
    </row>
    <row r="550" spans="8:14" x14ac:dyDescent="0.15">
      <c r="H550" s="80"/>
      <c r="N550" s="73"/>
    </row>
    <row r="551" spans="8:14" x14ac:dyDescent="0.15">
      <c r="H551" s="80"/>
      <c r="N551" s="73"/>
    </row>
    <row r="552" spans="8:14" x14ac:dyDescent="0.15">
      <c r="H552" s="80"/>
      <c r="N552" s="73"/>
    </row>
    <row r="553" spans="8:14" x14ac:dyDescent="0.15">
      <c r="H553" s="80"/>
      <c r="N553" s="73"/>
    </row>
    <row r="554" spans="8:14" x14ac:dyDescent="0.15">
      <c r="H554" s="80"/>
      <c r="N554" s="73"/>
    </row>
    <row r="555" spans="8:14" x14ac:dyDescent="0.15">
      <c r="H555" s="80"/>
      <c r="N555" s="73"/>
    </row>
    <row r="556" spans="8:14" x14ac:dyDescent="0.15">
      <c r="H556" s="80"/>
      <c r="N556" s="73"/>
    </row>
    <row r="557" spans="8:14" x14ac:dyDescent="0.15">
      <c r="H557" s="80"/>
      <c r="N557" s="73"/>
    </row>
    <row r="558" spans="8:14" x14ac:dyDescent="0.15">
      <c r="H558" s="80"/>
      <c r="N558" s="73"/>
    </row>
    <row r="559" spans="8:14" x14ac:dyDescent="0.15">
      <c r="H559" s="80"/>
      <c r="N559" s="73"/>
    </row>
    <row r="560" spans="8:14" x14ac:dyDescent="0.15">
      <c r="H560" s="80"/>
      <c r="N560" s="73"/>
    </row>
    <row r="561" spans="8:14" x14ac:dyDescent="0.15">
      <c r="H561" s="80"/>
      <c r="N561" s="73"/>
    </row>
    <row r="562" spans="8:14" x14ac:dyDescent="0.15">
      <c r="H562" s="80"/>
      <c r="N562" s="73"/>
    </row>
    <row r="563" spans="8:14" x14ac:dyDescent="0.15">
      <c r="H563" s="80"/>
      <c r="N563" s="73"/>
    </row>
    <row r="564" spans="8:14" x14ac:dyDescent="0.15">
      <c r="H564" s="80"/>
      <c r="N564" s="73"/>
    </row>
    <row r="565" spans="8:14" x14ac:dyDescent="0.15">
      <c r="H565" s="80"/>
      <c r="N565" s="73"/>
    </row>
    <row r="566" spans="8:14" x14ac:dyDescent="0.15">
      <c r="H566" s="80"/>
      <c r="N566" s="73"/>
    </row>
    <row r="567" spans="8:14" x14ac:dyDescent="0.15">
      <c r="H567" s="80"/>
      <c r="N567" s="73"/>
    </row>
    <row r="568" spans="8:14" x14ac:dyDescent="0.15">
      <c r="H568" s="80"/>
      <c r="N568" s="73"/>
    </row>
    <row r="569" spans="8:14" x14ac:dyDescent="0.15">
      <c r="H569" s="80"/>
      <c r="N569" s="73"/>
    </row>
    <row r="570" spans="8:14" x14ac:dyDescent="0.15">
      <c r="H570" s="80"/>
      <c r="N570" s="73"/>
    </row>
    <row r="571" spans="8:14" x14ac:dyDescent="0.15">
      <c r="H571" s="80"/>
      <c r="N571" s="73"/>
    </row>
    <row r="572" spans="8:14" x14ac:dyDescent="0.15">
      <c r="H572" s="80"/>
      <c r="N572" s="73"/>
    </row>
    <row r="573" spans="8:14" x14ac:dyDescent="0.15">
      <c r="H573" s="80"/>
      <c r="N573" s="73"/>
    </row>
    <row r="574" spans="8:14" x14ac:dyDescent="0.15">
      <c r="H574" s="80"/>
      <c r="N574" s="73"/>
    </row>
    <row r="575" spans="8:14" x14ac:dyDescent="0.15">
      <c r="H575" s="80"/>
      <c r="N575" s="73"/>
    </row>
    <row r="576" spans="8:14" x14ac:dyDescent="0.15">
      <c r="H576" s="80"/>
      <c r="N576" s="73"/>
    </row>
    <row r="577" spans="8:14" x14ac:dyDescent="0.15">
      <c r="H577" s="80"/>
      <c r="N577" s="73"/>
    </row>
    <row r="578" spans="8:14" x14ac:dyDescent="0.15">
      <c r="H578" s="80"/>
      <c r="N578" s="73"/>
    </row>
    <row r="579" spans="8:14" x14ac:dyDescent="0.15">
      <c r="H579" s="80"/>
      <c r="N579" s="73"/>
    </row>
    <row r="580" spans="8:14" x14ac:dyDescent="0.15">
      <c r="H580" s="80"/>
      <c r="N580" s="73"/>
    </row>
    <row r="581" spans="8:14" x14ac:dyDescent="0.15">
      <c r="H581" s="80"/>
      <c r="N581" s="73"/>
    </row>
    <row r="582" spans="8:14" x14ac:dyDescent="0.15">
      <c r="H582" s="80"/>
      <c r="N582" s="73"/>
    </row>
    <row r="583" spans="8:14" x14ac:dyDescent="0.15">
      <c r="H583" s="80"/>
      <c r="N583" s="73"/>
    </row>
    <row r="584" spans="8:14" x14ac:dyDescent="0.15">
      <c r="H584" s="80"/>
      <c r="N584" s="73"/>
    </row>
    <row r="585" spans="8:14" x14ac:dyDescent="0.15">
      <c r="H585" s="80"/>
      <c r="N585" s="73"/>
    </row>
    <row r="586" spans="8:14" x14ac:dyDescent="0.15">
      <c r="H586" s="80"/>
      <c r="N586" s="73"/>
    </row>
    <row r="587" spans="8:14" x14ac:dyDescent="0.15">
      <c r="H587" s="80"/>
      <c r="N587" s="73"/>
    </row>
    <row r="588" spans="8:14" x14ac:dyDescent="0.15">
      <c r="H588" s="80"/>
      <c r="N588" s="73"/>
    </row>
    <row r="589" spans="8:14" x14ac:dyDescent="0.15">
      <c r="H589" s="80"/>
      <c r="N589" s="73"/>
    </row>
    <row r="590" spans="8:14" x14ac:dyDescent="0.15">
      <c r="H590" s="80"/>
      <c r="N590" s="73"/>
    </row>
    <row r="591" spans="8:14" x14ac:dyDescent="0.15">
      <c r="H591" s="80"/>
      <c r="N591" s="73"/>
    </row>
    <row r="592" spans="8:14" x14ac:dyDescent="0.15">
      <c r="H592" s="80"/>
      <c r="N592" s="73"/>
    </row>
    <row r="593" spans="8:14" x14ac:dyDescent="0.15">
      <c r="H593" s="80"/>
      <c r="N593" s="73"/>
    </row>
    <row r="594" spans="8:14" x14ac:dyDescent="0.15">
      <c r="H594" s="80"/>
      <c r="N594" s="73"/>
    </row>
    <row r="595" spans="8:14" x14ac:dyDescent="0.15">
      <c r="H595" s="80"/>
      <c r="N595" s="73"/>
    </row>
    <row r="596" spans="8:14" x14ac:dyDescent="0.15">
      <c r="H596" s="80"/>
      <c r="N596" s="73"/>
    </row>
    <row r="597" spans="8:14" x14ac:dyDescent="0.15">
      <c r="H597" s="80"/>
      <c r="N597" s="73"/>
    </row>
    <row r="598" spans="8:14" x14ac:dyDescent="0.15">
      <c r="H598" s="80"/>
      <c r="N598" s="73"/>
    </row>
    <row r="599" spans="8:14" x14ac:dyDescent="0.15">
      <c r="H599" s="80"/>
      <c r="N599" s="73"/>
    </row>
    <row r="600" spans="8:14" x14ac:dyDescent="0.15">
      <c r="H600" s="80"/>
      <c r="N600" s="73"/>
    </row>
    <row r="601" spans="8:14" x14ac:dyDescent="0.15">
      <c r="H601" s="80"/>
      <c r="N601" s="73"/>
    </row>
    <row r="602" spans="8:14" x14ac:dyDescent="0.15">
      <c r="H602" s="80"/>
      <c r="N602" s="73"/>
    </row>
    <row r="603" spans="8:14" x14ac:dyDescent="0.15">
      <c r="H603" s="80"/>
      <c r="N603" s="73"/>
    </row>
    <row r="604" spans="8:14" x14ac:dyDescent="0.15">
      <c r="H604" s="80"/>
      <c r="N604" s="73"/>
    </row>
    <row r="605" spans="8:14" x14ac:dyDescent="0.15">
      <c r="H605" s="80"/>
      <c r="N605" s="73"/>
    </row>
    <row r="606" spans="8:14" x14ac:dyDescent="0.15">
      <c r="H606" s="80"/>
      <c r="N606" s="73"/>
    </row>
    <row r="607" spans="8:14" x14ac:dyDescent="0.15">
      <c r="H607" s="80"/>
      <c r="N607" s="73"/>
    </row>
    <row r="608" spans="8:14" x14ac:dyDescent="0.15">
      <c r="H608" s="80"/>
      <c r="N608" s="73"/>
    </row>
    <row r="609" spans="8:14" x14ac:dyDescent="0.15">
      <c r="H609" s="80"/>
      <c r="N609" s="73"/>
    </row>
    <row r="610" spans="8:14" x14ac:dyDescent="0.15">
      <c r="H610" s="80"/>
      <c r="N610" s="73"/>
    </row>
    <row r="611" spans="8:14" x14ac:dyDescent="0.15">
      <c r="H611" s="80"/>
      <c r="N611" s="73"/>
    </row>
    <row r="612" spans="8:14" x14ac:dyDescent="0.15">
      <c r="H612" s="80"/>
      <c r="N612" s="73"/>
    </row>
    <row r="613" spans="8:14" x14ac:dyDescent="0.15">
      <c r="H613" s="80"/>
      <c r="N613" s="73"/>
    </row>
    <row r="614" spans="8:14" x14ac:dyDescent="0.15">
      <c r="H614" s="80"/>
      <c r="N614" s="73"/>
    </row>
    <row r="615" spans="8:14" x14ac:dyDescent="0.15">
      <c r="H615" s="80"/>
      <c r="N615" s="73"/>
    </row>
    <row r="616" spans="8:14" x14ac:dyDescent="0.15">
      <c r="H616" s="80"/>
      <c r="N616" s="73"/>
    </row>
    <row r="617" spans="8:14" x14ac:dyDescent="0.15">
      <c r="H617" s="80"/>
      <c r="N617" s="73"/>
    </row>
    <row r="618" spans="8:14" x14ac:dyDescent="0.15">
      <c r="H618" s="80"/>
      <c r="N618" s="73"/>
    </row>
    <row r="619" spans="8:14" x14ac:dyDescent="0.15">
      <c r="H619" s="80"/>
      <c r="N619" s="73"/>
    </row>
    <row r="620" spans="8:14" x14ac:dyDescent="0.15">
      <c r="H620" s="80"/>
      <c r="N620" s="73"/>
    </row>
    <row r="621" spans="8:14" x14ac:dyDescent="0.15">
      <c r="H621" s="80"/>
      <c r="N621" s="73"/>
    </row>
    <row r="622" spans="8:14" x14ac:dyDescent="0.15">
      <c r="H622" s="80"/>
      <c r="N622" s="73"/>
    </row>
    <row r="623" spans="8:14" x14ac:dyDescent="0.15">
      <c r="H623" s="80"/>
      <c r="N623" s="73"/>
    </row>
    <row r="624" spans="8:14" x14ac:dyDescent="0.15">
      <c r="H624" s="80"/>
      <c r="N624" s="73"/>
    </row>
    <row r="625" spans="8:14" x14ac:dyDescent="0.15">
      <c r="H625" s="80"/>
      <c r="N625" s="73"/>
    </row>
    <row r="626" spans="8:14" x14ac:dyDescent="0.15">
      <c r="H626" s="80"/>
      <c r="N626" s="73"/>
    </row>
    <row r="627" spans="8:14" x14ac:dyDescent="0.15">
      <c r="H627" s="80"/>
      <c r="N627" s="73"/>
    </row>
    <row r="628" spans="8:14" x14ac:dyDescent="0.15">
      <c r="H628" s="80"/>
      <c r="N628" s="73"/>
    </row>
    <row r="629" spans="8:14" x14ac:dyDescent="0.15">
      <c r="H629" s="80"/>
      <c r="N629" s="73"/>
    </row>
    <row r="630" spans="8:14" x14ac:dyDescent="0.15">
      <c r="H630" s="80"/>
      <c r="N630" s="73"/>
    </row>
    <row r="631" spans="8:14" x14ac:dyDescent="0.15">
      <c r="H631" s="80"/>
      <c r="N631" s="73"/>
    </row>
    <row r="632" spans="8:14" x14ac:dyDescent="0.15">
      <c r="H632" s="80"/>
      <c r="N632" s="73"/>
    </row>
    <row r="633" spans="8:14" x14ac:dyDescent="0.15">
      <c r="H633" s="80"/>
      <c r="N633" s="73"/>
    </row>
    <row r="634" spans="8:14" x14ac:dyDescent="0.15">
      <c r="H634" s="80"/>
      <c r="N634" s="73"/>
    </row>
    <row r="635" spans="8:14" x14ac:dyDescent="0.15">
      <c r="H635" s="80"/>
      <c r="N635" s="73"/>
    </row>
    <row r="636" spans="8:14" x14ac:dyDescent="0.15">
      <c r="H636" s="80"/>
      <c r="N636" s="73"/>
    </row>
    <row r="637" spans="8:14" x14ac:dyDescent="0.15">
      <c r="H637" s="80"/>
      <c r="N637" s="73"/>
    </row>
    <row r="638" spans="8:14" x14ac:dyDescent="0.15">
      <c r="H638" s="80"/>
      <c r="N638" s="73"/>
    </row>
    <row r="639" spans="8:14" x14ac:dyDescent="0.15">
      <c r="H639" s="80"/>
      <c r="N639" s="73"/>
    </row>
    <row r="640" spans="8:14" x14ac:dyDescent="0.15">
      <c r="H640" s="80"/>
      <c r="N640" s="73"/>
    </row>
    <row r="641" spans="8:14" x14ac:dyDescent="0.15">
      <c r="H641" s="80"/>
      <c r="N641" s="73"/>
    </row>
    <row r="642" spans="8:14" x14ac:dyDescent="0.15">
      <c r="H642" s="80"/>
      <c r="N642" s="73"/>
    </row>
    <row r="643" spans="8:14" x14ac:dyDescent="0.15">
      <c r="H643" s="80"/>
      <c r="N643" s="73"/>
    </row>
    <row r="644" spans="8:14" x14ac:dyDescent="0.15">
      <c r="H644" s="80"/>
      <c r="N644" s="73"/>
    </row>
    <row r="645" spans="8:14" x14ac:dyDescent="0.15">
      <c r="H645" s="80"/>
      <c r="N645" s="73"/>
    </row>
    <row r="646" spans="8:14" x14ac:dyDescent="0.15">
      <c r="H646" s="80"/>
      <c r="N646" s="73"/>
    </row>
    <row r="647" spans="8:14" x14ac:dyDescent="0.15">
      <c r="H647" s="80"/>
      <c r="N647" s="73"/>
    </row>
    <row r="648" spans="8:14" x14ac:dyDescent="0.15">
      <c r="H648" s="80"/>
      <c r="N648" s="73"/>
    </row>
    <row r="649" spans="8:14" x14ac:dyDescent="0.15">
      <c r="H649" s="80"/>
      <c r="N649" s="73"/>
    </row>
    <row r="650" spans="8:14" x14ac:dyDescent="0.15">
      <c r="H650" s="80"/>
      <c r="N650" s="73"/>
    </row>
    <row r="651" spans="8:14" x14ac:dyDescent="0.15">
      <c r="H651" s="80"/>
      <c r="N651" s="73"/>
    </row>
    <row r="652" spans="8:14" x14ac:dyDescent="0.15">
      <c r="H652" s="80"/>
      <c r="N652" s="73"/>
    </row>
    <row r="653" spans="8:14" x14ac:dyDescent="0.15">
      <c r="H653" s="80"/>
      <c r="N653" s="73"/>
    </row>
    <row r="654" spans="8:14" x14ac:dyDescent="0.15">
      <c r="H654" s="80"/>
      <c r="N654" s="73"/>
    </row>
    <row r="655" spans="8:14" x14ac:dyDescent="0.15">
      <c r="H655" s="80"/>
      <c r="N655" s="73"/>
    </row>
    <row r="656" spans="8:14" x14ac:dyDescent="0.15">
      <c r="H656" s="80"/>
      <c r="N656" s="73"/>
    </row>
    <row r="657" spans="8:14" x14ac:dyDescent="0.15">
      <c r="H657" s="80"/>
      <c r="N657" s="73"/>
    </row>
    <row r="658" spans="8:14" x14ac:dyDescent="0.15">
      <c r="H658" s="80"/>
      <c r="N658" s="73"/>
    </row>
    <row r="659" spans="8:14" x14ac:dyDescent="0.15">
      <c r="H659" s="80"/>
      <c r="N659" s="73"/>
    </row>
    <row r="660" spans="8:14" x14ac:dyDescent="0.15">
      <c r="H660" s="80"/>
      <c r="N660" s="73"/>
    </row>
    <row r="661" spans="8:14" x14ac:dyDescent="0.15">
      <c r="H661" s="80"/>
      <c r="N661" s="73"/>
    </row>
    <row r="662" spans="8:14" x14ac:dyDescent="0.15">
      <c r="H662" s="80"/>
      <c r="N662" s="73"/>
    </row>
    <row r="663" spans="8:14" x14ac:dyDescent="0.15">
      <c r="H663" s="80"/>
      <c r="N663" s="73"/>
    </row>
    <row r="664" spans="8:14" x14ac:dyDescent="0.15">
      <c r="H664" s="80"/>
      <c r="N664" s="73"/>
    </row>
    <row r="665" spans="8:14" x14ac:dyDescent="0.15">
      <c r="H665" s="80"/>
      <c r="N665" s="73"/>
    </row>
    <row r="666" spans="8:14" x14ac:dyDescent="0.15">
      <c r="H666" s="80"/>
      <c r="N666" s="73"/>
    </row>
    <row r="667" spans="8:14" x14ac:dyDescent="0.15">
      <c r="H667" s="80"/>
      <c r="N667" s="73"/>
    </row>
    <row r="668" spans="8:14" x14ac:dyDescent="0.15">
      <c r="H668" s="80"/>
      <c r="N668" s="73"/>
    </row>
    <row r="669" spans="8:14" x14ac:dyDescent="0.15">
      <c r="H669" s="80"/>
      <c r="N669" s="73"/>
    </row>
    <row r="670" spans="8:14" x14ac:dyDescent="0.15">
      <c r="H670" s="80"/>
      <c r="N670" s="73"/>
    </row>
    <row r="671" spans="8:14" x14ac:dyDescent="0.15">
      <c r="H671" s="80"/>
      <c r="N671" s="73"/>
    </row>
    <row r="672" spans="8:14" x14ac:dyDescent="0.15">
      <c r="H672" s="80"/>
      <c r="N672" s="73"/>
    </row>
    <row r="673" spans="8:14" x14ac:dyDescent="0.15">
      <c r="H673" s="80"/>
      <c r="N673" s="73"/>
    </row>
    <row r="674" spans="8:14" x14ac:dyDescent="0.15">
      <c r="H674" s="80"/>
      <c r="N674" s="73"/>
    </row>
    <row r="675" spans="8:14" x14ac:dyDescent="0.15">
      <c r="H675" s="80"/>
      <c r="N675" s="73"/>
    </row>
    <row r="676" spans="8:14" x14ac:dyDescent="0.15">
      <c r="H676" s="80"/>
      <c r="N676" s="73"/>
    </row>
    <row r="677" spans="8:14" x14ac:dyDescent="0.15">
      <c r="H677" s="80"/>
      <c r="N677" s="73"/>
    </row>
    <row r="678" spans="8:14" x14ac:dyDescent="0.15">
      <c r="H678" s="80"/>
      <c r="N678" s="73"/>
    </row>
    <row r="679" spans="8:14" x14ac:dyDescent="0.15">
      <c r="H679" s="80"/>
      <c r="N679" s="73"/>
    </row>
    <row r="680" spans="8:14" x14ac:dyDescent="0.15">
      <c r="H680" s="80"/>
      <c r="N680" s="73"/>
    </row>
    <row r="681" spans="8:14" x14ac:dyDescent="0.15">
      <c r="H681" s="80"/>
      <c r="N681" s="73"/>
    </row>
    <row r="682" spans="8:14" x14ac:dyDescent="0.15">
      <c r="H682" s="80"/>
      <c r="N682" s="73"/>
    </row>
    <row r="683" spans="8:14" x14ac:dyDescent="0.15">
      <c r="H683" s="80"/>
      <c r="N683" s="73"/>
    </row>
    <row r="684" spans="8:14" x14ac:dyDescent="0.15">
      <c r="H684" s="80"/>
      <c r="N684" s="73"/>
    </row>
    <row r="685" spans="8:14" x14ac:dyDescent="0.15">
      <c r="H685" s="80"/>
      <c r="N685" s="73"/>
    </row>
    <row r="686" spans="8:14" x14ac:dyDescent="0.15">
      <c r="H686" s="80"/>
      <c r="N686" s="73"/>
    </row>
    <row r="687" spans="8:14" x14ac:dyDescent="0.15">
      <c r="H687" s="80"/>
      <c r="N687" s="73"/>
    </row>
    <row r="688" spans="8:14" x14ac:dyDescent="0.15">
      <c r="H688" s="80"/>
      <c r="N688" s="73"/>
    </row>
    <row r="689" spans="8:14" x14ac:dyDescent="0.15">
      <c r="H689" s="80"/>
      <c r="N689" s="73"/>
    </row>
    <row r="690" spans="8:14" x14ac:dyDescent="0.15">
      <c r="H690" s="80"/>
      <c r="N690" s="73"/>
    </row>
    <row r="691" spans="8:14" x14ac:dyDescent="0.15">
      <c r="H691" s="80"/>
      <c r="N691" s="73"/>
    </row>
    <row r="692" spans="8:14" x14ac:dyDescent="0.15">
      <c r="H692" s="80"/>
      <c r="N692" s="73"/>
    </row>
    <row r="693" spans="8:14" x14ac:dyDescent="0.15">
      <c r="H693" s="80"/>
      <c r="N693" s="73"/>
    </row>
    <row r="694" spans="8:14" x14ac:dyDescent="0.15">
      <c r="H694" s="80"/>
      <c r="N694" s="73"/>
    </row>
    <row r="695" spans="8:14" x14ac:dyDescent="0.15">
      <c r="H695" s="80"/>
      <c r="N695" s="73"/>
    </row>
    <row r="696" spans="8:14" x14ac:dyDescent="0.15">
      <c r="H696" s="80"/>
      <c r="N696" s="73"/>
    </row>
    <row r="697" spans="8:14" x14ac:dyDescent="0.15">
      <c r="H697" s="80"/>
      <c r="N697" s="73"/>
    </row>
    <row r="698" spans="8:14" x14ac:dyDescent="0.15">
      <c r="H698" s="80"/>
      <c r="N698" s="73"/>
    </row>
    <row r="699" spans="8:14" x14ac:dyDescent="0.15">
      <c r="H699" s="80"/>
      <c r="N699" s="73"/>
    </row>
    <row r="700" spans="8:14" x14ac:dyDescent="0.15">
      <c r="H700" s="80"/>
      <c r="N700" s="73"/>
    </row>
    <row r="701" spans="8:14" x14ac:dyDescent="0.15">
      <c r="H701" s="81"/>
      <c r="I701" s="74"/>
      <c r="J701" s="74"/>
      <c r="K701" s="74"/>
      <c r="L701" s="74"/>
      <c r="M701" s="74"/>
      <c r="N701" s="75"/>
    </row>
  </sheetData>
  <autoFilter ref="I1:N1" xr:uid="{00000000-0009-0000-0000-00000B000000}">
    <sortState xmlns:xlrd2="http://schemas.microsoft.com/office/spreadsheetml/2017/richdata2" ref="I2:N62">
      <sortCondition ref="I1"/>
    </sortState>
  </autoFilter>
  <mergeCells count="3">
    <mergeCell ref="A26:F26"/>
    <mergeCell ref="A28:C28"/>
    <mergeCell ref="A32:C32"/>
  </mergeCells>
  <hyperlinks>
    <hyperlink ref="A39:C39" location="'ВЫБОР РАЙОНА'!A1" display="Назад к выбору района" xr:uid="{00000000-0004-0000-0B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</sheetPr>
  <dimension ref="A1:W704"/>
  <sheetViews>
    <sheetView showGridLines="0" showRowColHeaders="0" zoomScale="69" workbookViewId="0"/>
  </sheetViews>
  <sheetFormatPr baseColWidth="10" defaultColWidth="9.1640625" defaultRowHeight="15" x14ac:dyDescent="0.2"/>
  <cols>
    <col min="1" max="1" width="24.83203125" style="25" customWidth="1"/>
    <col min="2" max="2" width="16.5" style="25" customWidth="1"/>
    <col min="3" max="3" width="21.5" style="25" customWidth="1"/>
    <col min="4" max="4" width="18.5" style="25" customWidth="1"/>
    <col min="5" max="5" width="18" style="25" customWidth="1"/>
    <col min="6" max="6" width="17.33203125" style="25" customWidth="1"/>
    <col min="7" max="8" width="9.1640625" style="25"/>
    <col min="9" max="9" width="6" style="26" customWidth="1"/>
    <col min="10" max="10" width="19.5" style="26" customWidth="1"/>
    <col min="11" max="11" width="25" style="26" customWidth="1"/>
    <col min="12" max="13" width="8.5" style="26" customWidth="1"/>
    <col min="14" max="14" width="12.5" style="26" customWidth="1"/>
    <col min="15" max="15" width="9.1640625" style="25"/>
    <col min="16" max="16" width="9.1640625" style="26"/>
    <col min="17" max="17" width="20" style="26" customWidth="1"/>
    <col min="18" max="18" width="23.6640625" style="26" customWidth="1"/>
    <col min="19" max="20" width="9.1640625" style="26"/>
    <col min="21" max="21" width="13.1640625" style="26" customWidth="1"/>
    <col min="22" max="16384" width="9.1640625" style="25"/>
  </cols>
  <sheetData>
    <row r="1" spans="1:23" ht="16" thickBot="1" x14ac:dyDescent="0.25">
      <c r="A1" s="129"/>
      <c r="B1" s="129"/>
      <c r="C1" s="129"/>
      <c r="D1" s="129"/>
      <c r="E1" s="129"/>
      <c r="F1" s="129"/>
      <c r="G1" s="129"/>
      <c r="H1" s="129"/>
      <c r="I1" s="109" t="s">
        <v>42</v>
      </c>
      <c r="J1" s="109" t="s">
        <v>41</v>
      </c>
      <c r="K1" s="109" t="s">
        <v>40</v>
      </c>
      <c r="L1" s="109" t="s">
        <v>39</v>
      </c>
      <c r="M1" s="109" t="s">
        <v>23</v>
      </c>
      <c r="N1" s="109" t="s">
        <v>38</v>
      </c>
      <c r="O1" s="175"/>
      <c r="P1" s="52"/>
      <c r="Q1" s="52"/>
      <c r="R1" s="52"/>
      <c r="S1" s="52"/>
      <c r="T1" s="52"/>
      <c r="U1" s="52"/>
      <c r="V1" s="6"/>
    </row>
    <row r="2" spans="1:23" ht="16" thickBot="1" x14ac:dyDescent="0.25">
      <c r="A2" s="176"/>
      <c r="B2" s="176"/>
      <c r="C2" s="176"/>
      <c r="D2" s="176"/>
      <c r="E2" s="176"/>
      <c r="F2" s="176"/>
      <c r="G2" s="176"/>
      <c r="H2" s="176"/>
      <c r="I2" s="112">
        <v>1</v>
      </c>
      <c r="J2" s="177" t="s">
        <v>849</v>
      </c>
      <c r="K2" s="178" t="s">
        <v>852</v>
      </c>
      <c r="L2" s="178">
        <v>33</v>
      </c>
      <c r="M2" s="178">
        <v>2</v>
      </c>
      <c r="N2" s="177">
        <f t="shared" ref="N2:N24" si="0">M2*36</f>
        <v>72</v>
      </c>
      <c r="O2" s="133"/>
      <c r="P2" s="39"/>
      <c r="Q2" s="44"/>
      <c r="R2" s="47"/>
      <c r="S2" s="37"/>
      <c r="T2" s="47"/>
      <c r="U2" s="44"/>
      <c r="V2" s="84"/>
    </row>
    <row r="3" spans="1:23" ht="16" thickBot="1" x14ac:dyDescent="0.25">
      <c r="A3" s="176"/>
      <c r="B3" s="176"/>
      <c r="C3" s="176"/>
      <c r="D3" s="176"/>
      <c r="E3" s="176"/>
      <c r="F3" s="176"/>
      <c r="G3" s="176"/>
      <c r="H3" s="176"/>
      <c r="I3" s="112">
        <v>2</v>
      </c>
      <c r="J3" s="177" t="s">
        <v>849</v>
      </c>
      <c r="K3" s="178" t="s">
        <v>852</v>
      </c>
      <c r="L3" s="178" t="s">
        <v>858</v>
      </c>
      <c r="M3" s="178">
        <v>4</v>
      </c>
      <c r="N3" s="177">
        <f t="shared" si="0"/>
        <v>144</v>
      </c>
      <c r="O3" s="133"/>
      <c r="P3" s="39"/>
      <c r="Q3" s="44"/>
      <c r="R3" s="47"/>
      <c r="S3" s="37"/>
      <c r="T3" s="47"/>
      <c r="U3" s="44"/>
      <c r="V3" s="84"/>
      <c r="W3" s="83"/>
    </row>
    <row r="4" spans="1:23" ht="16" thickBot="1" x14ac:dyDescent="0.25">
      <c r="A4" s="176"/>
      <c r="B4" s="176"/>
      <c r="C4" s="176"/>
      <c r="D4" s="176"/>
      <c r="E4" s="176"/>
      <c r="F4" s="176"/>
      <c r="G4" s="176"/>
      <c r="H4" s="176"/>
      <c r="I4" s="112">
        <v>3</v>
      </c>
      <c r="J4" s="177" t="s">
        <v>849</v>
      </c>
      <c r="K4" s="178" t="s">
        <v>852</v>
      </c>
      <c r="L4" s="178" t="s">
        <v>234</v>
      </c>
      <c r="M4" s="178">
        <v>4</v>
      </c>
      <c r="N4" s="177">
        <f t="shared" si="0"/>
        <v>144</v>
      </c>
      <c r="O4" s="133"/>
      <c r="P4" s="39"/>
      <c r="Q4" s="44"/>
      <c r="R4" s="47"/>
      <c r="S4" s="37"/>
      <c r="T4" s="47"/>
      <c r="U4" s="44"/>
      <c r="V4" s="84"/>
      <c r="W4" s="83"/>
    </row>
    <row r="5" spans="1:23" ht="16" thickBot="1" x14ac:dyDescent="0.25">
      <c r="A5" s="176"/>
      <c r="B5" s="176"/>
      <c r="C5" s="176"/>
      <c r="D5" s="176"/>
      <c r="E5" s="176"/>
      <c r="F5" s="176"/>
      <c r="G5" s="176"/>
      <c r="H5" s="176"/>
      <c r="I5" s="112">
        <v>4</v>
      </c>
      <c r="J5" s="177" t="s">
        <v>849</v>
      </c>
      <c r="K5" s="178" t="s">
        <v>852</v>
      </c>
      <c r="L5" s="178" t="s">
        <v>161</v>
      </c>
      <c r="M5" s="178">
        <v>6</v>
      </c>
      <c r="N5" s="177">
        <f t="shared" si="0"/>
        <v>216</v>
      </c>
      <c r="O5" s="133"/>
      <c r="P5" s="39"/>
      <c r="Q5" s="44"/>
      <c r="R5" s="47"/>
      <c r="S5" s="37"/>
      <c r="T5" s="47"/>
      <c r="U5" s="44"/>
      <c r="V5" s="84"/>
      <c r="W5" s="83"/>
    </row>
    <row r="6" spans="1:23" ht="16" thickBot="1" x14ac:dyDescent="0.25">
      <c r="A6" s="176"/>
      <c r="B6" s="176"/>
      <c r="C6" s="176"/>
      <c r="D6" s="176"/>
      <c r="E6" s="176"/>
      <c r="F6" s="176"/>
      <c r="G6" s="176"/>
      <c r="H6" s="176"/>
      <c r="I6" s="112">
        <v>5</v>
      </c>
      <c r="J6" s="177" t="s">
        <v>849</v>
      </c>
      <c r="K6" s="178" t="s">
        <v>852</v>
      </c>
      <c r="L6" s="178" t="s">
        <v>297</v>
      </c>
      <c r="M6" s="178">
        <v>8</v>
      </c>
      <c r="N6" s="177">
        <f t="shared" si="0"/>
        <v>288</v>
      </c>
      <c r="O6" s="133"/>
      <c r="P6" s="39"/>
      <c r="Q6" s="44"/>
      <c r="R6" s="47"/>
      <c r="S6" s="37"/>
      <c r="T6" s="47"/>
      <c r="U6" s="44"/>
      <c r="V6" s="84"/>
      <c r="W6" s="83"/>
    </row>
    <row r="7" spans="1:23" ht="16" thickBot="1" x14ac:dyDescent="0.25">
      <c r="A7" s="176"/>
      <c r="B7" s="176"/>
      <c r="C7" s="176"/>
      <c r="D7" s="176"/>
      <c r="E7" s="176"/>
      <c r="F7" s="176"/>
      <c r="G7" s="176"/>
      <c r="H7" s="176"/>
      <c r="I7" s="112">
        <v>6</v>
      </c>
      <c r="J7" s="177" t="s">
        <v>849</v>
      </c>
      <c r="K7" s="178" t="s">
        <v>857</v>
      </c>
      <c r="L7" s="178">
        <v>1</v>
      </c>
      <c r="M7" s="178">
        <v>0</v>
      </c>
      <c r="N7" s="177">
        <f t="shared" si="0"/>
        <v>0</v>
      </c>
      <c r="O7" s="133"/>
      <c r="P7" s="39"/>
      <c r="Q7" s="44"/>
      <c r="R7" s="47"/>
      <c r="S7" s="37"/>
      <c r="T7" s="47"/>
      <c r="U7" s="44"/>
      <c r="V7" s="84"/>
      <c r="W7" s="83"/>
    </row>
    <row r="8" spans="1:23" ht="16" thickBot="1" x14ac:dyDescent="0.25">
      <c r="A8" s="176"/>
      <c r="B8" s="176"/>
      <c r="C8" s="176"/>
      <c r="D8" s="176"/>
      <c r="E8" s="176"/>
      <c r="F8" s="176"/>
      <c r="G8" s="176"/>
      <c r="H8" s="176"/>
      <c r="I8" s="112">
        <v>7</v>
      </c>
      <c r="J8" s="177" t="s">
        <v>849</v>
      </c>
      <c r="K8" s="178" t="s">
        <v>857</v>
      </c>
      <c r="L8" s="178" t="s">
        <v>451</v>
      </c>
      <c r="M8" s="178">
        <v>2</v>
      </c>
      <c r="N8" s="177">
        <f t="shared" si="0"/>
        <v>72</v>
      </c>
      <c r="O8" s="133"/>
      <c r="P8" s="39"/>
      <c r="Q8" s="44"/>
      <c r="R8" s="47"/>
      <c r="S8" s="37"/>
      <c r="T8" s="47"/>
      <c r="U8" s="44"/>
      <c r="V8" s="84"/>
      <c r="W8" s="83"/>
    </row>
    <row r="9" spans="1:23" ht="16" thickBot="1" x14ac:dyDescent="0.25">
      <c r="A9" s="176"/>
      <c r="B9" s="176"/>
      <c r="C9" s="176"/>
      <c r="D9" s="176"/>
      <c r="E9" s="176"/>
      <c r="F9" s="176"/>
      <c r="G9" s="176"/>
      <c r="H9" s="176"/>
      <c r="I9" s="112">
        <v>8</v>
      </c>
      <c r="J9" s="177" t="s">
        <v>849</v>
      </c>
      <c r="K9" s="178" t="s">
        <v>857</v>
      </c>
      <c r="L9" s="178">
        <v>8</v>
      </c>
      <c r="M9" s="178">
        <v>2</v>
      </c>
      <c r="N9" s="177">
        <f t="shared" si="0"/>
        <v>72</v>
      </c>
      <c r="O9" s="133"/>
      <c r="P9" s="39"/>
      <c r="Q9" s="44"/>
      <c r="R9" s="47"/>
      <c r="S9" s="37"/>
      <c r="T9" s="47"/>
      <c r="U9" s="44"/>
      <c r="V9" s="84"/>
      <c r="W9" s="83"/>
    </row>
    <row r="10" spans="1:23" ht="16" thickBot="1" x14ac:dyDescent="0.25">
      <c r="A10" s="176"/>
      <c r="B10" s="176"/>
      <c r="C10" s="176"/>
      <c r="D10" s="176"/>
      <c r="E10" s="176"/>
      <c r="F10" s="176"/>
      <c r="G10" s="176"/>
      <c r="H10" s="176"/>
      <c r="I10" s="112">
        <v>9</v>
      </c>
      <c r="J10" s="177" t="s">
        <v>849</v>
      </c>
      <c r="K10" s="178" t="s">
        <v>856</v>
      </c>
      <c r="L10" s="178" t="s">
        <v>240</v>
      </c>
      <c r="M10" s="178">
        <v>6</v>
      </c>
      <c r="N10" s="177">
        <f t="shared" si="0"/>
        <v>216</v>
      </c>
      <c r="O10" s="133"/>
      <c r="P10" s="39"/>
      <c r="Q10" s="44"/>
      <c r="R10" s="47"/>
      <c r="S10" s="37"/>
      <c r="T10" s="47"/>
      <c r="U10" s="44"/>
      <c r="V10" s="84"/>
      <c r="W10" s="83"/>
    </row>
    <row r="11" spans="1:23" ht="16" thickBot="1" x14ac:dyDescent="0.25">
      <c r="A11" s="176"/>
      <c r="B11" s="176"/>
      <c r="C11" s="176"/>
      <c r="D11" s="176"/>
      <c r="E11" s="176"/>
      <c r="F11" s="176"/>
      <c r="G11" s="176"/>
      <c r="H11" s="176"/>
      <c r="I11" s="112">
        <v>10</v>
      </c>
      <c r="J11" s="177" t="s">
        <v>849</v>
      </c>
      <c r="K11" s="178" t="s">
        <v>856</v>
      </c>
      <c r="L11" s="178" t="s">
        <v>87</v>
      </c>
      <c r="M11" s="178">
        <v>3</v>
      </c>
      <c r="N11" s="177">
        <f t="shared" si="0"/>
        <v>108</v>
      </c>
      <c r="O11" s="133"/>
      <c r="P11" s="39"/>
      <c r="Q11" s="44"/>
      <c r="R11" s="47"/>
      <c r="S11" s="37"/>
      <c r="T11" s="47"/>
      <c r="U11" s="44"/>
      <c r="V11" s="84"/>
      <c r="W11" s="83"/>
    </row>
    <row r="12" spans="1:23" ht="16" thickBot="1" x14ac:dyDescent="0.25">
      <c r="A12" s="176"/>
      <c r="B12" s="176"/>
      <c r="C12" s="176"/>
      <c r="D12" s="176"/>
      <c r="E12" s="176"/>
      <c r="F12" s="176"/>
      <c r="G12" s="176"/>
      <c r="H12" s="176"/>
      <c r="I12" s="112">
        <v>11</v>
      </c>
      <c r="J12" s="177" t="s">
        <v>849</v>
      </c>
      <c r="K12" s="178" t="s">
        <v>856</v>
      </c>
      <c r="L12" s="178">
        <v>20</v>
      </c>
      <c r="M12" s="178">
        <v>2</v>
      </c>
      <c r="N12" s="177">
        <f t="shared" si="0"/>
        <v>72</v>
      </c>
      <c r="O12" s="133"/>
      <c r="P12" s="39"/>
      <c r="Q12" s="44"/>
      <c r="R12" s="47"/>
      <c r="S12" s="37"/>
      <c r="T12" s="47"/>
      <c r="U12" s="44"/>
      <c r="V12" s="84"/>
      <c r="W12" s="83"/>
    </row>
    <row r="13" spans="1:23" ht="16" thickBot="1" x14ac:dyDescent="0.25">
      <c r="A13" s="176"/>
      <c r="B13" s="176"/>
      <c r="C13" s="176"/>
      <c r="D13" s="176"/>
      <c r="E13" s="176"/>
      <c r="F13" s="176"/>
      <c r="G13" s="176"/>
      <c r="H13" s="176"/>
      <c r="I13" s="112">
        <v>12</v>
      </c>
      <c r="J13" s="177" t="s">
        <v>849</v>
      </c>
      <c r="K13" s="178" t="s">
        <v>856</v>
      </c>
      <c r="L13" s="178" t="s">
        <v>334</v>
      </c>
      <c r="M13" s="178">
        <v>5</v>
      </c>
      <c r="N13" s="177">
        <f t="shared" si="0"/>
        <v>180</v>
      </c>
      <c r="O13" s="133"/>
      <c r="P13" s="39"/>
      <c r="Q13" s="44"/>
      <c r="R13" s="47"/>
      <c r="S13" s="37"/>
      <c r="T13" s="47"/>
      <c r="U13" s="44"/>
      <c r="V13" s="84"/>
      <c r="W13" s="83"/>
    </row>
    <row r="14" spans="1:23" ht="13.5" customHeight="1" thickBot="1" x14ac:dyDescent="0.25">
      <c r="A14" s="176"/>
      <c r="B14" s="176"/>
      <c r="C14" s="176"/>
      <c r="D14" s="176"/>
      <c r="E14" s="176"/>
      <c r="F14" s="176"/>
      <c r="G14" s="176"/>
      <c r="H14" s="176"/>
      <c r="I14" s="112">
        <v>13</v>
      </c>
      <c r="J14" s="177" t="s">
        <v>849</v>
      </c>
      <c r="K14" s="178" t="s">
        <v>856</v>
      </c>
      <c r="L14" s="178">
        <v>4</v>
      </c>
      <c r="M14" s="178">
        <v>4</v>
      </c>
      <c r="N14" s="177">
        <f t="shared" si="0"/>
        <v>144</v>
      </c>
      <c r="O14" s="133"/>
      <c r="P14" s="39"/>
      <c r="Q14" s="44"/>
      <c r="R14" s="47"/>
      <c r="S14" s="37"/>
      <c r="T14" s="47"/>
      <c r="U14" s="44"/>
      <c r="V14" s="84"/>
      <c r="W14" s="83"/>
    </row>
    <row r="15" spans="1:23" ht="13.5" customHeight="1" thickBot="1" x14ac:dyDescent="0.25">
      <c r="A15" s="176"/>
      <c r="B15" s="176"/>
      <c r="C15" s="176"/>
      <c r="D15" s="176"/>
      <c r="E15" s="176"/>
      <c r="F15" s="176"/>
      <c r="G15" s="176"/>
      <c r="H15" s="176"/>
      <c r="I15" s="112">
        <v>14</v>
      </c>
      <c r="J15" s="177" t="s">
        <v>849</v>
      </c>
      <c r="K15" s="178" t="s">
        <v>856</v>
      </c>
      <c r="L15" s="178">
        <v>8</v>
      </c>
      <c r="M15" s="178">
        <v>2</v>
      </c>
      <c r="N15" s="177">
        <f t="shared" si="0"/>
        <v>72</v>
      </c>
      <c r="O15" s="133"/>
      <c r="P15" s="39"/>
      <c r="Q15" s="44"/>
      <c r="R15" s="47"/>
      <c r="S15" s="37"/>
      <c r="T15" s="47"/>
      <c r="U15" s="44"/>
      <c r="V15" s="84"/>
      <c r="W15" s="83"/>
    </row>
    <row r="16" spans="1:23" ht="13.5" customHeight="1" thickBot="1" x14ac:dyDescent="0.25">
      <c r="A16" s="176"/>
      <c r="B16" s="176"/>
      <c r="C16" s="176"/>
      <c r="D16" s="176"/>
      <c r="E16" s="176"/>
      <c r="F16" s="176"/>
      <c r="G16" s="176"/>
      <c r="H16" s="176"/>
      <c r="I16" s="112">
        <v>15</v>
      </c>
      <c r="J16" s="177" t="s">
        <v>849</v>
      </c>
      <c r="K16" s="178" t="s">
        <v>855</v>
      </c>
      <c r="L16" s="179" t="s">
        <v>854</v>
      </c>
      <c r="M16" s="178">
        <v>4</v>
      </c>
      <c r="N16" s="177">
        <f t="shared" si="0"/>
        <v>144</v>
      </c>
      <c r="O16" s="133"/>
      <c r="P16" s="39"/>
      <c r="Q16" s="44"/>
      <c r="R16" s="47"/>
      <c r="S16" s="37"/>
      <c r="T16" s="47"/>
      <c r="U16" s="44"/>
      <c r="V16" s="84"/>
      <c r="W16" s="83"/>
    </row>
    <row r="17" spans="1:23" ht="16" thickBot="1" x14ac:dyDescent="0.25">
      <c r="A17" s="176"/>
      <c r="B17" s="176"/>
      <c r="C17" s="176"/>
      <c r="D17" s="176"/>
      <c r="E17" s="176"/>
      <c r="F17" s="176"/>
      <c r="G17" s="176"/>
      <c r="H17" s="176"/>
      <c r="I17" s="112">
        <v>16</v>
      </c>
      <c r="J17" s="177" t="s">
        <v>849</v>
      </c>
      <c r="K17" s="178" t="s">
        <v>852</v>
      </c>
      <c r="L17" s="178" t="s">
        <v>110</v>
      </c>
      <c r="M17" s="178">
        <v>3</v>
      </c>
      <c r="N17" s="177">
        <f t="shared" si="0"/>
        <v>108</v>
      </c>
      <c r="O17" s="133"/>
      <c r="P17" s="39"/>
      <c r="Q17" s="44"/>
      <c r="R17" s="47"/>
      <c r="S17" s="37"/>
      <c r="T17" s="47"/>
      <c r="U17" s="44"/>
      <c r="V17" s="84"/>
      <c r="W17" s="83"/>
    </row>
    <row r="18" spans="1:23" ht="16" thickBot="1" x14ac:dyDescent="0.25">
      <c r="A18" s="176"/>
      <c r="B18" s="176"/>
      <c r="C18" s="176"/>
      <c r="D18" s="176"/>
      <c r="E18" s="176"/>
      <c r="F18" s="176"/>
      <c r="G18" s="176"/>
      <c r="H18" s="176"/>
      <c r="I18" s="112">
        <v>17</v>
      </c>
      <c r="J18" s="177" t="s">
        <v>849</v>
      </c>
      <c r="K18" s="178" t="s">
        <v>852</v>
      </c>
      <c r="L18" s="178" t="s">
        <v>853</v>
      </c>
      <c r="M18" s="178">
        <v>6</v>
      </c>
      <c r="N18" s="177">
        <f t="shared" si="0"/>
        <v>216</v>
      </c>
      <c r="O18" s="133"/>
      <c r="P18" s="39"/>
      <c r="Q18" s="44"/>
      <c r="R18" s="47"/>
      <c r="S18" s="37"/>
      <c r="T18" s="47"/>
      <c r="U18" s="44"/>
      <c r="V18" s="84"/>
      <c r="W18" s="83"/>
    </row>
    <row r="19" spans="1:23" ht="16" thickBot="1" x14ac:dyDescent="0.25">
      <c r="A19" s="176"/>
      <c r="B19" s="176"/>
      <c r="C19" s="176"/>
      <c r="D19" s="176"/>
      <c r="E19" s="176"/>
      <c r="F19" s="176"/>
      <c r="G19" s="176"/>
      <c r="H19" s="176"/>
      <c r="I19" s="112">
        <v>18</v>
      </c>
      <c r="J19" s="177" t="s">
        <v>849</v>
      </c>
      <c r="K19" s="178" t="s">
        <v>852</v>
      </c>
      <c r="L19" s="178">
        <v>3</v>
      </c>
      <c r="M19" s="178">
        <v>2</v>
      </c>
      <c r="N19" s="177">
        <f t="shared" si="0"/>
        <v>72</v>
      </c>
      <c r="O19" s="133"/>
      <c r="P19" s="39"/>
      <c r="Q19" s="44"/>
      <c r="R19" s="47"/>
      <c r="S19" s="37"/>
      <c r="T19" s="47"/>
      <c r="U19" s="44"/>
      <c r="V19" s="84"/>
      <c r="W19" s="83"/>
    </row>
    <row r="20" spans="1:23" ht="16" thickBot="1" x14ac:dyDescent="0.25">
      <c r="A20" s="176"/>
      <c r="B20" s="176"/>
      <c r="C20" s="176"/>
      <c r="D20" s="176"/>
      <c r="E20" s="176"/>
      <c r="F20" s="176"/>
      <c r="G20" s="176"/>
      <c r="H20" s="176"/>
      <c r="I20" s="112">
        <v>19</v>
      </c>
      <c r="J20" s="177" t="s">
        <v>849</v>
      </c>
      <c r="K20" s="178" t="s">
        <v>848</v>
      </c>
      <c r="L20" s="178" t="s">
        <v>86</v>
      </c>
      <c r="M20" s="178">
        <v>6</v>
      </c>
      <c r="N20" s="177">
        <f t="shared" si="0"/>
        <v>216</v>
      </c>
      <c r="O20" s="133"/>
      <c r="P20" s="39"/>
      <c r="Q20" s="44"/>
      <c r="R20" s="47"/>
      <c r="S20" s="37"/>
      <c r="T20" s="47"/>
      <c r="U20" s="44"/>
      <c r="V20" s="84"/>
      <c r="W20" s="83"/>
    </row>
    <row r="21" spans="1:23" ht="16" thickBot="1" x14ac:dyDescent="0.25">
      <c r="A21" s="176"/>
      <c r="B21" s="176"/>
      <c r="C21" s="176"/>
      <c r="D21" s="176"/>
      <c r="E21" s="176"/>
      <c r="F21" s="176"/>
      <c r="G21" s="176"/>
      <c r="H21" s="176"/>
      <c r="I21" s="112">
        <v>20</v>
      </c>
      <c r="J21" s="177" t="s">
        <v>849</v>
      </c>
      <c r="K21" s="178" t="s">
        <v>848</v>
      </c>
      <c r="L21" s="178" t="s">
        <v>851</v>
      </c>
      <c r="M21" s="178">
        <v>5</v>
      </c>
      <c r="N21" s="177">
        <f t="shared" si="0"/>
        <v>180</v>
      </c>
      <c r="O21" s="133"/>
      <c r="P21" s="39"/>
      <c r="Q21" s="44"/>
      <c r="R21" s="47"/>
      <c r="S21" s="37"/>
      <c r="T21" s="47"/>
      <c r="U21" s="44"/>
      <c r="V21" s="84"/>
      <c r="W21" s="83"/>
    </row>
    <row r="22" spans="1:23" ht="16" thickBot="1" x14ac:dyDescent="0.25">
      <c r="A22" s="176"/>
      <c r="B22" s="176"/>
      <c r="C22" s="176"/>
      <c r="D22" s="176"/>
      <c r="E22" s="176"/>
      <c r="F22" s="176"/>
      <c r="G22" s="176"/>
      <c r="H22" s="176"/>
      <c r="I22" s="112">
        <v>21</v>
      </c>
      <c r="J22" s="177" t="s">
        <v>849</v>
      </c>
      <c r="K22" s="178" t="s">
        <v>848</v>
      </c>
      <c r="L22" s="178" t="s">
        <v>212</v>
      </c>
      <c r="M22" s="178">
        <v>5</v>
      </c>
      <c r="N22" s="177">
        <f t="shared" si="0"/>
        <v>180</v>
      </c>
      <c r="O22" s="133"/>
      <c r="P22" s="39"/>
      <c r="Q22" s="44"/>
      <c r="R22" s="47"/>
      <c r="S22" s="37"/>
      <c r="T22" s="47"/>
      <c r="U22" s="44"/>
      <c r="V22" s="84"/>
      <c r="W22" s="83"/>
    </row>
    <row r="23" spans="1:23" ht="16" thickBot="1" x14ac:dyDescent="0.25">
      <c r="A23" s="176"/>
      <c r="B23" s="176"/>
      <c r="C23" s="176"/>
      <c r="D23" s="176"/>
      <c r="E23" s="176"/>
      <c r="F23" s="176"/>
      <c r="G23" s="176"/>
      <c r="H23" s="176"/>
      <c r="I23" s="112">
        <v>22</v>
      </c>
      <c r="J23" s="177" t="s">
        <v>849</v>
      </c>
      <c r="K23" s="178" t="s">
        <v>848</v>
      </c>
      <c r="L23" s="178" t="s">
        <v>137</v>
      </c>
      <c r="M23" s="178">
        <v>6</v>
      </c>
      <c r="N23" s="177">
        <f t="shared" si="0"/>
        <v>216</v>
      </c>
      <c r="O23" s="133"/>
      <c r="P23" s="39"/>
      <c r="Q23" s="44"/>
      <c r="R23" s="47"/>
      <c r="S23" s="37"/>
      <c r="T23" s="47"/>
      <c r="U23" s="44"/>
      <c r="V23" s="84"/>
      <c r="W23" s="83"/>
    </row>
    <row r="24" spans="1:23" ht="16" thickBot="1" x14ac:dyDescent="0.25">
      <c r="A24" s="176"/>
      <c r="B24" s="176"/>
      <c r="C24" s="176"/>
      <c r="D24" s="176"/>
      <c r="E24" s="176"/>
      <c r="F24" s="176"/>
      <c r="G24" s="176"/>
      <c r="H24" s="176"/>
      <c r="I24" s="112">
        <v>23</v>
      </c>
      <c r="J24" s="177" t="s">
        <v>849</v>
      </c>
      <c r="K24" s="178" t="s">
        <v>848</v>
      </c>
      <c r="L24" s="178" t="s">
        <v>186</v>
      </c>
      <c r="M24" s="178">
        <v>4</v>
      </c>
      <c r="N24" s="177">
        <f t="shared" si="0"/>
        <v>144</v>
      </c>
      <c r="O24" s="133"/>
      <c r="P24" s="39"/>
      <c r="Q24" s="44"/>
      <c r="R24" s="47"/>
      <c r="S24" s="37"/>
      <c r="T24" s="47"/>
      <c r="U24" s="44"/>
      <c r="V24" s="84"/>
      <c r="W24" s="83"/>
    </row>
    <row r="25" spans="1:23" ht="16" thickBot="1" x14ac:dyDescent="0.25">
      <c r="A25" s="176"/>
      <c r="B25" s="176"/>
      <c r="C25" s="176"/>
      <c r="D25" s="176"/>
      <c r="E25" s="176"/>
      <c r="F25" s="176"/>
      <c r="G25" s="176"/>
      <c r="H25" s="176"/>
      <c r="I25" s="112"/>
      <c r="J25" s="180"/>
      <c r="K25" s="180"/>
      <c r="L25" s="180"/>
      <c r="M25" s="161">
        <f>SUM(M2:M24)</f>
        <v>91</v>
      </c>
      <c r="N25" s="161">
        <f>SUM(N2:N24)</f>
        <v>3276</v>
      </c>
      <c r="O25" s="133"/>
      <c r="P25" s="39"/>
      <c r="Q25" s="44"/>
      <c r="R25" s="47"/>
      <c r="S25" s="37"/>
      <c r="T25" s="47"/>
      <c r="U25" s="44"/>
      <c r="V25" s="84"/>
      <c r="W25" s="83"/>
    </row>
    <row r="26" spans="1:23" ht="16" thickBot="1" x14ac:dyDescent="0.25">
      <c r="A26" s="176"/>
      <c r="B26" s="176"/>
      <c r="C26" s="176"/>
      <c r="D26" s="176"/>
      <c r="E26" s="176"/>
      <c r="F26" s="176"/>
      <c r="G26" s="176"/>
      <c r="H26" s="176"/>
      <c r="I26" s="112"/>
      <c r="J26" s="156"/>
      <c r="K26" s="155"/>
      <c r="L26" s="155"/>
      <c r="M26" s="155"/>
      <c r="N26" s="156"/>
      <c r="O26" s="133"/>
      <c r="P26" s="39"/>
      <c r="Q26" s="44"/>
      <c r="R26" s="47"/>
      <c r="S26" s="37"/>
      <c r="T26" s="47"/>
      <c r="U26" s="44"/>
      <c r="V26" s="84"/>
      <c r="W26" s="83"/>
    </row>
    <row r="27" spans="1:23" x14ac:dyDescent="0.2">
      <c r="A27" s="176"/>
      <c r="B27" s="176"/>
      <c r="C27" s="176"/>
      <c r="D27" s="176"/>
      <c r="E27" s="176"/>
      <c r="F27" s="176"/>
      <c r="G27" s="176"/>
      <c r="H27" s="176"/>
      <c r="I27" s="181"/>
      <c r="J27" s="182"/>
      <c r="K27" s="183"/>
      <c r="L27" s="183"/>
      <c r="M27" s="183"/>
      <c r="N27" s="182"/>
      <c r="O27" s="136"/>
      <c r="P27" s="39"/>
      <c r="Q27" s="44"/>
      <c r="R27" s="47"/>
      <c r="S27" s="37"/>
      <c r="T27" s="47"/>
      <c r="U27" s="44"/>
      <c r="V27" s="84"/>
      <c r="W27" s="83"/>
    </row>
    <row r="28" spans="1:23" ht="7.5" customHeight="1" x14ac:dyDescent="0.2">
      <c r="A28" s="176"/>
      <c r="B28" s="176"/>
      <c r="C28" s="176"/>
      <c r="D28" s="176"/>
      <c r="E28" s="176"/>
      <c r="F28" s="176"/>
      <c r="G28" s="176"/>
      <c r="H28" s="176"/>
      <c r="I28" s="136"/>
      <c r="J28" s="184"/>
      <c r="K28" s="185"/>
      <c r="L28" s="185"/>
      <c r="M28" s="185"/>
      <c r="N28" s="184"/>
      <c r="O28" s="136"/>
      <c r="P28" s="39"/>
      <c r="Q28" s="44"/>
      <c r="R28" s="47"/>
      <c r="S28" s="37"/>
      <c r="T28" s="47"/>
      <c r="U28" s="44"/>
      <c r="V28" s="84"/>
      <c r="W28" s="83"/>
    </row>
    <row r="29" spans="1:23" ht="17" thickBot="1" x14ac:dyDescent="0.25">
      <c r="A29" s="186" t="s">
        <v>850</v>
      </c>
      <c r="B29" s="186"/>
      <c r="C29" s="186"/>
      <c r="D29" s="186"/>
      <c r="E29" s="186"/>
      <c r="F29" s="186"/>
      <c r="G29" s="176"/>
      <c r="H29" s="176"/>
      <c r="I29" s="136"/>
      <c r="J29" s="184"/>
      <c r="K29" s="185"/>
      <c r="L29" s="185"/>
      <c r="M29" s="185"/>
      <c r="N29" s="184"/>
      <c r="O29" s="136"/>
      <c r="P29" s="39"/>
      <c r="Q29" s="44"/>
      <c r="R29" s="47"/>
      <c r="S29" s="37"/>
      <c r="T29" s="47"/>
      <c r="U29" s="44"/>
      <c r="V29" s="84"/>
      <c r="W29" s="83"/>
    </row>
    <row r="30" spans="1:23" ht="28.5" customHeight="1" thickBot="1" x14ac:dyDescent="0.25">
      <c r="A30" s="187" t="s">
        <v>129</v>
      </c>
      <c r="B30" s="187" t="s">
        <v>1092</v>
      </c>
      <c r="C30" s="187" t="s">
        <v>128</v>
      </c>
      <c r="D30" s="187" t="s">
        <v>127</v>
      </c>
      <c r="E30" s="187" t="s">
        <v>126</v>
      </c>
      <c r="F30" s="187" t="s">
        <v>125</v>
      </c>
      <c r="G30" s="176"/>
      <c r="H30" s="176"/>
      <c r="I30" s="136"/>
      <c r="J30" s="184"/>
      <c r="K30" s="185"/>
      <c r="L30" s="185"/>
      <c r="M30" s="185"/>
      <c r="N30" s="184"/>
      <c r="O30" s="136"/>
      <c r="P30" s="39"/>
      <c r="Q30" s="44"/>
      <c r="R30" s="47"/>
      <c r="S30" s="37"/>
      <c r="T30" s="47"/>
      <c r="U30" s="44"/>
      <c r="V30" s="84"/>
      <c r="W30" s="83"/>
    </row>
    <row r="31" spans="1:23" ht="17" thickBot="1" x14ac:dyDescent="0.25">
      <c r="A31" s="188" t="s">
        <v>122</v>
      </c>
      <c r="B31" s="188"/>
      <c r="C31" s="188"/>
      <c r="D31" s="189">
        <v>600</v>
      </c>
      <c r="E31" s="189">
        <v>350</v>
      </c>
      <c r="F31" s="189">
        <v>210</v>
      </c>
      <c r="G31" s="176"/>
      <c r="H31" s="176"/>
      <c r="I31" s="136"/>
      <c r="J31" s="184"/>
      <c r="K31" s="185"/>
      <c r="L31" s="185"/>
      <c r="M31" s="185"/>
      <c r="N31" s="184"/>
      <c r="O31" s="136"/>
      <c r="P31" s="39"/>
      <c r="Q31" s="44"/>
      <c r="R31" s="47"/>
      <c r="S31" s="37"/>
      <c r="T31" s="47"/>
      <c r="U31" s="44"/>
      <c r="V31" s="84"/>
      <c r="W31" s="83"/>
    </row>
    <row r="32" spans="1:23" ht="17" thickBot="1" x14ac:dyDescent="0.25">
      <c r="A32" s="190" t="s">
        <v>14</v>
      </c>
      <c r="B32" s="191" t="s">
        <v>1150</v>
      </c>
      <c r="C32" s="192">
        <f>M25</f>
        <v>91</v>
      </c>
      <c r="D32" s="193">
        <f>C32*D31</f>
        <v>54600</v>
      </c>
      <c r="E32" s="193">
        <f>C32*E31</f>
        <v>31850</v>
      </c>
      <c r="F32" s="193">
        <f>C32*F31</f>
        <v>19110</v>
      </c>
      <c r="G32" s="176"/>
      <c r="H32" s="176"/>
      <c r="I32" s="136"/>
      <c r="J32" s="184"/>
      <c r="K32" s="185"/>
      <c r="L32" s="185"/>
      <c r="M32" s="185"/>
      <c r="N32" s="184"/>
      <c r="O32" s="133"/>
      <c r="P32" s="39"/>
      <c r="Q32" s="44"/>
      <c r="R32" s="47"/>
      <c r="S32" s="37"/>
      <c r="T32" s="47"/>
      <c r="U32" s="44"/>
      <c r="V32" s="84"/>
      <c r="W32" s="83"/>
    </row>
    <row r="33" spans="1:23" ht="17" thickBot="1" x14ac:dyDescent="0.25">
      <c r="A33" s="194" t="s">
        <v>6</v>
      </c>
      <c r="B33" s="194"/>
      <c r="C33" s="195">
        <f>SUM(C32:C32)</f>
        <v>91</v>
      </c>
      <c r="D33" s="196">
        <f>SUM(D32:D32)</f>
        <v>54600</v>
      </c>
      <c r="E33" s="196">
        <f>SUM(E32:E32)</f>
        <v>31850</v>
      </c>
      <c r="F33" s="196">
        <f>SUM(F32:F32)</f>
        <v>19110</v>
      </c>
      <c r="G33" s="176"/>
      <c r="H33" s="176"/>
      <c r="I33" s="136"/>
      <c r="J33" s="184"/>
      <c r="K33" s="185"/>
      <c r="L33" s="185"/>
      <c r="M33" s="185"/>
      <c r="N33" s="184"/>
      <c r="O33" s="133"/>
      <c r="P33" s="39"/>
      <c r="Q33" s="44"/>
      <c r="R33" s="47"/>
      <c r="S33" s="37"/>
      <c r="T33" s="47"/>
      <c r="U33" s="44"/>
      <c r="V33" s="84"/>
      <c r="W33" s="83"/>
    </row>
    <row r="34" spans="1:23" x14ac:dyDescent="0.2">
      <c r="A34" s="176"/>
      <c r="B34" s="176"/>
      <c r="C34" s="176"/>
      <c r="D34" s="176"/>
      <c r="E34" s="176"/>
      <c r="F34" s="176"/>
      <c r="G34" s="176"/>
      <c r="H34" s="176"/>
      <c r="I34" s="136"/>
      <c r="J34" s="184"/>
      <c r="K34" s="185"/>
      <c r="L34" s="185"/>
      <c r="M34" s="185"/>
      <c r="N34" s="184"/>
      <c r="O34" s="133"/>
      <c r="P34" s="39"/>
      <c r="Q34" s="44"/>
      <c r="R34" s="47"/>
      <c r="S34" s="37"/>
      <c r="T34" s="47"/>
      <c r="U34" s="44"/>
      <c r="V34" s="84"/>
      <c r="W34" s="83"/>
    </row>
    <row r="35" spans="1:23" x14ac:dyDescent="0.2">
      <c r="A35" s="176"/>
      <c r="B35" s="176"/>
      <c r="C35" s="176"/>
      <c r="D35" s="176"/>
      <c r="E35" s="176"/>
      <c r="F35" s="176"/>
      <c r="G35" s="176"/>
      <c r="H35" s="176"/>
      <c r="I35" s="136"/>
      <c r="J35" s="184"/>
      <c r="K35" s="185"/>
      <c r="L35" s="185"/>
      <c r="M35" s="185"/>
      <c r="N35" s="184"/>
      <c r="O35" s="133"/>
      <c r="P35" s="39"/>
      <c r="Q35" s="44"/>
      <c r="R35" s="47"/>
      <c r="S35" s="37"/>
      <c r="T35" s="47"/>
      <c r="U35" s="44"/>
      <c r="V35" s="84"/>
      <c r="W35" s="83"/>
    </row>
    <row r="36" spans="1:23" ht="16" x14ac:dyDescent="0.2">
      <c r="A36" s="130" t="s">
        <v>1056</v>
      </c>
      <c r="B36" s="130"/>
      <c r="C36" s="131"/>
      <c r="D36" s="197"/>
      <c r="E36" s="176"/>
      <c r="F36" s="176"/>
      <c r="G36" s="176"/>
      <c r="H36" s="176"/>
      <c r="I36" s="136"/>
      <c r="J36" s="184"/>
      <c r="K36" s="185"/>
      <c r="L36" s="185"/>
      <c r="M36" s="185"/>
      <c r="N36" s="184"/>
      <c r="O36" s="133"/>
      <c r="P36" s="39"/>
      <c r="Q36" s="44"/>
      <c r="R36" s="47"/>
      <c r="S36" s="37"/>
      <c r="T36" s="47"/>
      <c r="U36" s="44"/>
      <c r="V36" s="84"/>
      <c r="W36" s="83"/>
    </row>
    <row r="37" spans="1:23" x14ac:dyDescent="0.2">
      <c r="A37" s="176"/>
      <c r="B37" s="176"/>
      <c r="C37" s="176"/>
      <c r="D37" s="176"/>
      <c r="E37" s="176"/>
      <c r="F37" s="176"/>
      <c r="G37" s="176"/>
      <c r="H37" s="176"/>
      <c r="I37" s="136"/>
      <c r="J37" s="184"/>
      <c r="K37" s="185"/>
      <c r="L37" s="185"/>
      <c r="M37" s="185"/>
      <c r="N37" s="184"/>
      <c r="O37" s="133"/>
      <c r="P37" s="39"/>
      <c r="Q37" s="44"/>
      <c r="R37" s="47"/>
      <c r="S37" s="37"/>
      <c r="T37" s="47"/>
      <c r="U37" s="44"/>
      <c r="V37" s="84"/>
      <c r="W37" s="83"/>
    </row>
    <row r="38" spans="1:23" x14ac:dyDescent="0.2">
      <c r="A38" s="176"/>
      <c r="B38" s="176"/>
      <c r="C38" s="176"/>
      <c r="D38" s="176"/>
      <c r="E38" s="176"/>
      <c r="F38" s="176"/>
      <c r="G38" s="176"/>
      <c r="H38" s="176"/>
      <c r="I38" s="136"/>
      <c r="J38" s="184"/>
      <c r="K38" s="185"/>
      <c r="L38" s="185"/>
      <c r="M38" s="185"/>
      <c r="N38" s="184"/>
      <c r="O38" s="133"/>
      <c r="P38" s="39"/>
      <c r="Q38" s="44"/>
      <c r="R38" s="47"/>
      <c r="S38" s="37"/>
      <c r="T38" s="47"/>
      <c r="U38" s="44"/>
      <c r="V38" s="84"/>
      <c r="W38" s="83"/>
    </row>
    <row r="39" spans="1:23" x14ac:dyDescent="0.2">
      <c r="A39" s="176"/>
      <c r="B39" s="176"/>
      <c r="C39" s="176"/>
      <c r="D39" s="176"/>
      <c r="E39" s="176"/>
      <c r="F39" s="176"/>
      <c r="G39" s="176"/>
      <c r="H39" s="176"/>
      <c r="I39" s="136"/>
      <c r="J39" s="184"/>
      <c r="K39" s="185"/>
      <c r="L39" s="185"/>
      <c r="M39" s="185"/>
      <c r="N39" s="184"/>
      <c r="O39" s="133"/>
      <c r="P39" s="39"/>
      <c r="Q39" s="44"/>
      <c r="R39" s="47"/>
      <c r="S39" s="37"/>
      <c r="T39" s="47"/>
      <c r="U39" s="44"/>
      <c r="V39" s="84"/>
      <c r="W39" s="83"/>
    </row>
    <row r="40" spans="1:23" x14ac:dyDescent="0.2">
      <c r="A40" s="83"/>
      <c r="B40" s="83"/>
      <c r="C40" s="83"/>
      <c r="D40" s="83"/>
      <c r="E40" s="83"/>
      <c r="F40" s="83"/>
      <c r="G40" s="83"/>
      <c r="H40" s="83"/>
      <c r="I40" s="39"/>
      <c r="J40" s="59"/>
      <c r="K40" s="60"/>
      <c r="L40" s="60"/>
      <c r="M40" s="60"/>
      <c r="N40" s="59"/>
      <c r="O40" s="40"/>
      <c r="P40" s="39"/>
      <c r="Q40" s="44"/>
      <c r="R40" s="47"/>
      <c r="S40" s="37"/>
      <c r="T40" s="47"/>
      <c r="U40" s="44"/>
      <c r="V40" s="84"/>
      <c r="W40" s="83"/>
    </row>
    <row r="41" spans="1:23" x14ac:dyDescent="0.2">
      <c r="A41" s="83"/>
      <c r="B41" s="83"/>
      <c r="C41" s="83"/>
      <c r="D41" s="83"/>
      <c r="E41" s="83"/>
      <c r="F41" s="83"/>
      <c r="G41" s="83"/>
      <c r="H41" s="83"/>
      <c r="I41" s="39"/>
      <c r="J41" s="59"/>
      <c r="K41" s="60"/>
      <c r="L41" s="60"/>
      <c r="M41" s="60"/>
      <c r="N41" s="59"/>
      <c r="O41" s="40"/>
      <c r="P41" s="39"/>
      <c r="Q41" s="44"/>
      <c r="R41" s="47"/>
      <c r="S41" s="37"/>
      <c r="T41" s="47"/>
      <c r="U41" s="44"/>
      <c r="V41" s="84"/>
      <c r="W41" s="83"/>
    </row>
    <row r="42" spans="1:23" x14ac:dyDescent="0.2">
      <c r="A42" s="83"/>
      <c r="B42" s="83"/>
      <c r="C42" s="83"/>
      <c r="D42" s="83"/>
      <c r="E42" s="83"/>
      <c r="F42" s="83"/>
      <c r="G42" s="83"/>
      <c r="H42" s="83"/>
      <c r="I42" s="39"/>
      <c r="J42" s="59"/>
      <c r="K42" s="60"/>
      <c r="L42" s="60"/>
      <c r="M42" s="60"/>
      <c r="N42" s="59"/>
      <c r="O42" s="40"/>
      <c r="P42" s="39"/>
      <c r="Q42" s="44"/>
      <c r="R42" s="47"/>
      <c r="S42" s="37"/>
      <c r="T42" s="47"/>
      <c r="U42" s="44"/>
      <c r="V42" s="84"/>
      <c r="W42" s="83"/>
    </row>
    <row r="43" spans="1:23" x14ac:dyDescent="0.2">
      <c r="A43" s="83"/>
      <c r="B43" s="83"/>
      <c r="C43" s="83"/>
      <c r="D43" s="83"/>
      <c r="E43" s="83"/>
      <c r="F43" s="83"/>
      <c r="G43" s="83"/>
      <c r="H43" s="83"/>
      <c r="I43" s="39"/>
      <c r="J43" s="59"/>
      <c r="K43" s="60"/>
      <c r="L43" s="60"/>
      <c r="M43" s="60"/>
      <c r="N43" s="59"/>
      <c r="O43" s="40"/>
      <c r="P43" s="39"/>
      <c r="Q43" s="44"/>
      <c r="R43" s="47"/>
      <c r="S43" s="37"/>
      <c r="T43" s="47"/>
      <c r="U43" s="44"/>
      <c r="V43" s="84"/>
      <c r="W43" s="83"/>
    </row>
    <row r="44" spans="1:23" x14ac:dyDescent="0.2">
      <c r="A44" s="83"/>
      <c r="B44" s="83"/>
      <c r="C44" s="83"/>
      <c r="D44" s="83"/>
      <c r="E44" s="83"/>
      <c r="F44" s="83"/>
      <c r="G44" s="83"/>
      <c r="H44" s="83"/>
      <c r="I44" s="39"/>
      <c r="J44" s="59"/>
      <c r="K44" s="60"/>
      <c r="L44" s="60"/>
      <c r="M44" s="60"/>
      <c r="N44" s="59"/>
      <c r="O44" s="40"/>
      <c r="P44" s="39"/>
      <c r="Q44" s="44"/>
      <c r="R44" s="47"/>
      <c r="S44" s="37"/>
      <c r="T44" s="47"/>
      <c r="U44" s="44"/>
      <c r="V44" s="84"/>
      <c r="W44" s="83"/>
    </row>
    <row r="45" spans="1:23" x14ac:dyDescent="0.2">
      <c r="A45" s="83"/>
      <c r="B45" s="83"/>
      <c r="C45" s="83"/>
      <c r="D45" s="83"/>
      <c r="E45" s="83"/>
      <c r="F45" s="83"/>
      <c r="G45" s="83"/>
      <c r="H45" s="83"/>
      <c r="I45" s="39"/>
      <c r="J45" s="59"/>
      <c r="K45" s="60"/>
      <c r="L45" s="60"/>
      <c r="M45" s="60"/>
      <c r="N45" s="59"/>
      <c r="O45" s="40"/>
      <c r="P45" s="39"/>
      <c r="Q45" s="44"/>
      <c r="R45" s="47"/>
      <c r="S45" s="37"/>
      <c r="T45" s="47"/>
      <c r="U45" s="44"/>
      <c r="V45" s="84"/>
      <c r="W45" s="83"/>
    </row>
    <row r="46" spans="1:23" x14ac:dyDescent="0.2">
      <c r="A46" s="83"/>
      <c r="B46" s="83"/>
      <c r="C46" s="83"/>
      <c r="D46" s="83"/>
      <c r="E46" s="83"/>
      <c r="F46" s="83"/>
      <c r="G46" s="83"/>
      <c r="H46" s="83"/>
      <c r="I46" s="39"/>
      <c r="J46" s="59"/>
      <c r="K46" s="60"/>
      <c r="L46" s="60"/>
      <c r="M46" s="60"/>
      <c r="N46" s="59"/>
      <c r="O46" s="40"/>
      <c r="P46" s="39"/>
      <c r="Q46" s="44"/>
      <c r="R46" s="47"/>
      <c r="S46" s="37"/>
      <c r="T46" s="47"/>
      <c r="U46" s="44"/>
      <c r="V46" s="84"/>
      <c r="W46" s="83"/>
    </row>
    <row r="47" spans="1:23" x14ac:dyDescent="0.2">
      <c r="A47" s="83"/>
      <c r="B47" s="83"/>
      <c r="C47" s="83"/>
      <c r="D47" s="83"/>
      <c r="E47" s="83"/>
      <c r="F47" s="83"/>
      <c r="G47" s="83"/>
      <c r="H47" s="83"/>
      <c r="I47" s="39"/>
      <c r="J47" s="59"/>
      <c r="K47" s="60"/>
      <c r="L47" s="60"/>
      <c r="M47" s="60"/>
      <c r="N47" s="59"/>
      <c r="O47" s="40"/>
      <c r="P47" s="39"/>
      <c r="Q47" s="44"/>
      <c r="R47" s="47"/>
      <c r="S47" s="37"/>
      <c r="T47" s="47"/>
      <c r="U47" s="44"/>
      <c r="V47" s="84"/>
      <c r="W47" s="83"/>
    </row>
    <row r="48" spans="1:23" x14ac:dyDescent="0.2">
      <c r="A48" s="83"/>
      <c r="B48" s="83"/>
      <c r="C48" s="83"/>
      <c r="D48" s="83"/>
      <c r="E48" s="83"/>
      <c r="F48" s="83"/>
      <c r="G48" s="83"/>
      <c r="H48" s="83"/>
      <c r="I48" s="39"/>
      <c r="J48" s="59"/>
      <c r="K48" s="60"/>
      <c r="L48" s="60"/>
      <c r="M48" s="60"/>
      <c r="N48" s="59"/>
      <c r="O48" s="40"/>
      <c r="P48" s="39"/>
      <c r="Q48" s="44"/>
      <c r="R48" s="47"/>
      <c r="S48" s="37"/>
      <c r="T48" s="47"/>
      <c r="U48" s="44"/>
      <c r="V48" s="84"/>
      <c r="W48" s="83"/>
    </row>
    <row r="49" spans="1:23" x14ac:dyDescent="0.2">
      <c r="A49" s="83"/>
      <c r="B49" s="83"/>
      <c r="C49" s="83"/>
      <c r="D49" s="83"/>
      <c r="E49" s="83"/>
      <c r="F49" s="83"/>
      <c r="G49" s="83"/>
      <c r="H49" s="83"/>
      <c r="I49" s="39"/>
      <c r="J49" s="59"/>
      <c r="K49" s="60"/>
      <c r="L49" s="60"/>
      <c r="M49" s="60"/>
      <c r="N49" s="59"/>
      <c r="O49" s="40"/>
      <c r="P49" s="39"/>
      <c r="Q49" s="44"/>
      <c r="R49" s="47"/>
      <c r="S49" s="37"/>
      <c r="T49" s="47"/>
      <c r="U49" s="44"/>
      <c r="V49" s="84"/>
      <c r="W49" s="83"/>
    </row>
    <row r="50" spans="1:23" x14ac:dyDescent="0.2">
      <c r="A50" s="83"/>
      <c r="B50" s="83"/>
      <c r="C50" s="83"/>
      <c r="D50" s="83"/>
      <c r="E50" s="83"/>
      <c r="F50" s="83"/>
      <c r="G50" s="83"/>
      <c r="H50" s="83"/>
      <c r="I50" s="39"/>
      <c r="J50" s="59"/>
      <c r="K50" s="60"/>
      <c r="L50" s="60"/>
      <c r="M50" s="60"/>
      <c r="N50" s="59"/>
      <c r="O50" s="40"/>
      <c r="P50" s="39"/>
      <c r="Q50" s="44"/>
      <c r="R50" s="47"/>
      <c r="S50" s="37"/>
      <c r="T50" s="47"/>
      <c r="U50" s="44"/>
      <c r="V50" s="84"/>
      <c r="W50" s="83"/>
    </row>
    <row r="51" spans="1:23" x14ac:dyDescent="0.2">
      <c r="A51" s="83"/>
      <c r="B51" s="83"/>
      <c r="C51" s="83"/>
      <c r="D51" s="83"/>
      <c r="E51" s="83"/>
      <c r="F51" s="83"/>
      <c r="G51" s="83"/>
      <c r="H51" s="83"/>
      <c r="I51" s="39"/>
      <c r="J51" s="59"/>
      <c r="K51" s="60"/>
      <c r="L51" s="60"/>
      <c r="M51" s="60"/>
      <c r="N51" s="59"/>
      <c r="O51" s="40"/>
      <c r="P51" s="39"/>
      <c r="Q51" s="44"/>
      <c r="R51" s="47"/>
      <c r="S51" s="37"/>
      <c r="T51" s="47"/>
      <c r="U51" s="44"/>
      <c r="V51" s="84"/>
      <c r="W51" s="83"/>
    </row>
    <row r="52" spans="1:23" x14ac:dyDescent="0.2">
      <c r="A52" s="83"/>
      <c r="B52" s="83"/>
      <c r="C52" s="83"/>
      <c r="D52" s="83"/>
      <c r="E52" s="83"/>
      <c r="F52" s="83"/>
      <c r="G52" s="83"/>
      <c r="H52" s="83"/>
      <c r="I52" s="39"/>
      <c r="J52" s="59"/>
      <c r="K52" s="60"/>
      <c r="L52" s="60"/>
      <c r="M52" s="60"/>
      <c r="N52" s="59"/>
      <c r="O52" s="40"/>
      <c r="P52" s="39"/>
      <c r="Q52" s="44"/>
      <c r="R52" s="47"/>
      <c r="S52" s="37"/>
      <c r="T52" s="47"/>
      <c r="U52" s="44"/>
      <c r="V52" s="84"/>
      <c r="W52" s="83"/>
    </row>
    <row r="53" spans="1:23" x14ac:dyDescent="0.2">
      <c r="A53" s="83"/>
      <c r="B53" s="83"/>
      <c r="C53" s="83"/>
      <c r="D53" s="83"/>
      <c r="E53" s="83"/>
      <c r="F53" s="83"/>
      <c r="G53" s="83"/>
      <c r="H53" s="83"/>
      <c r="I53" s="39"/>
      <c r="J53" s="59"/>
      <c r="K53" s="60"/>
      <c r="L53" s="60"/>
      <c r="M53" s="60"/>
      <c r="N53" s="59"/>
      <c r="O53" s="40"/>
      <c r="P53" s="39"/>
      <c r="Q53" s="44"/>
      <c r="R53" s="47"/>
      <c r="S53" s="37"/>
      <c r="T53" s="47"/>
      <c r="U53" s="44"/>
      <c r="V53" s="84"/>
      <c r="W53" s="83"/>
    </row>
    <row r="54" spans="1:23" x14ac:dyDescent="0.2">
      <c r="A54" s="83"/>
      <c r="B54" s="83"/>
      <c r="C54" s="83"/>
      <c r="D54" s="83"/>
      <c r="E54" s="83"/>
      <c r="F54" s="83"/>
      <c r="G54" s="83"/>
      <c r="H54" s="83"/>
      <c r="I54" s="39"/>
      <c r="J54" s="59"/>
      <c r="K54" s="60"/>
      <c r="L54" s="60"/>
      <c r="M54" s="60"/>
      <c r="N54" s="59"/>
      <c r="O54" s="40"/>
      <c r="P54" s="39"/>
      <c r="Q54" s="44"/>
      <c r="R54" s="47"/>
      <c r="S54" s="37"/>
      <c r="T54" s="47"/>
      <c r="U54" s="44"/>
      <c r="V54" s="84"/>
      <c r="W54" s="83"/>
    </row>
    <row r="55" spans="1:23" x14ac:dyDescent="0.2">
      <c r="A55" s="83"/>
      <c r="B55" s="83"/>
      <c r="C55" s="83"/>
      <c r="D55" s="83"/>
      <c r="E55" s="83"/>
      <c r="F55" s="83"/>
      <c r="G55" s="83"/>
      <c r="H55" s="83"/>
      <c r="I55" s="39"/>
      <c r="J55" s="59"/>
      <c r="K55" s="60"/>
      <c r="L55" s="60"/>
      <c r="M55" s="60"/>
      <c r="N55" s="59"/>
      <c r="O55" s="40"/>
      <c r="P55" s="39"/>
      <c r="Q55" s="44"/>
      <c r="R55" s="47"/>
      <c r="S55" s="37"/>
      <c r="T55" s="47"/>
      <c r="U55" s="44"/>
      <c r="V55" s="84"/>
      <c r="W55" s="83"/>
    </row>
    <row r="56" spans="1:23" x14ac:dyDescent="0.2">
      <c r="A56" s="83"/>
      <c r="B56" s="83"/>
      <c r="C56" s="83"/>
      <c r="D56" s="83"/>
      <c r="E56" s="83"/>
      <c r="F56" s="83"/>
      <c r="G56" s="83"/>
      <c r="H56" s="83"/>
      <c r="I56" s="39"/>
      <c r="J56" s="59"/>
      <c r="K56" s="60"/>
      <c r="L56" s="60"/>
      <c r="M56" s="60"/>
      <c r="N56" s="59"/>
      <c r="O56" s="40"/>
      <c r="P56" s="39"/>
      <c r="Q56" s="44"/>
      <c r="R56" s="47"/>
      <c r="S56" s="37"/>
      <c r="T56" s="47"/>
      <c r="U56" s="44"/>
      <c r="V56" s="84"/>
      <c r="W56" s="83"/>
    </row>
    <row r="57" spans="1:23" x14ac:dyDescent="0.2">
      <c r="A57" s="83"/>
      <c r="B57" s="83"/>
      <c r="C57" s="83"/>
      <c r="D57" s="83"/>
      <c r="E57" s="83"/>
      <c r="F57" s="83"/>
      <c r="G57" s="83"/>
      <c r="H57" s="83"/>
      <c r="I57" s="39"/>
      <c r="J57" s="59"/>
      <c r="K57" s="60"/>
      <c r="L57" s="60"/>
      <c r="M57" s="60"/>
      <c r="N57" s="59"/>
      <c r="O57" s="40"/>
      <c r="P57" s="39"/>
      <c r="Q57" s="44"/>
      <c r="R57" s="38"/>
      <c r="S57" s="37"/>
      <c r="T57" s="39"/>
      <c r="U57" s="35"/>
      <c r="V57" s="84"/>
      <c r="W57" s="83"/>
    </row>
    <row r="58" spans="1:23" x14ac:dyDescent="0.2">
      <c r="A58" s="83"/>
      <c r="B58" s="83"/>
      <c r="C58" s="83"/>
      <c r="D58" s="83"/>
      <c r="E58" s="83"/>
      <c r="F58" s="83"/>
      <c r="G58" s="83"/>
      <c r="H58" s="83"/>
      <c r="I58" s="39"/>
      <c r="J58" s="59"/>
      <c r="K58" s="60"/>
      <c r="L58" s="60"/>
      <c r="M58" s="60"/>
      <c r="N58" s="59"/>
      <c r="O58" s="40"/>
      <c r="P58" s="39"/>
      <c r="Q58" s="44"/>
      <c r="R58" s="38"/>
      <c r="S58" s="37"/>
      <c r="T58" s="39"/>
      <c r="U58" s="35"/>
      <c r="V58" s="84"/>
      <c r="W58" s="83"/>
    </row>
    <row r="59" spans="1:23" x14ac:dyDescent="0.2">
      <c r="A59" s="83"/>
      <c r="B59" s="83"/>
      <c r="C59" s="83"/>
      <c r="D59" s="83"/>
      <c r="E59" s="83"/>
      <c r="F59" s="83"/>
      <c r="G59" s="83"/>
      <c r="H59" s="83"/>
      <c r="I59" s="39"/>
      <c r="J59" s="59"/>
      <c r="K59" s="60"/>
      <c r="L59" s="60"/>
      <c r="M59" s="60"/>
      <c r="N59" s="59"/>
      <c r="O59" s="40"/>
      <c r="P59" s="39"/>
      <c r="Q59" s="44"/>
      <c r="R59" s="38"/>
      <c r="S59" s="37"/>
      <c r="T59" s="47"/>
      <c r="U59" s="37"/>
      <c r="V59" s="84"/>
      <c r="W59" s="83"/>
    </row>
    <row r="60" spans="1:23" x14ac:dyDescent="0.2">
      <c r="A60" s="83"/>
      <c r="B60" s="83"/>
      <c r="C60" s="83"/>
      <c r="D60" s="83"/>
      <c r="E60" s="83"/>
      <c r="F60" s="83"/>
      <c r="G60" s="83"/>
      <c r="H60" s="83"/>
      <c r="I60" s="39"/>
      <c r="J60" s="59"/>
      <c r="K60" s="60"/>
      <c r="L60" s="60"/>
      <c r="M60" s="60"/>
      <c r="N60" s="59"/>
      <c r="O60" s="40"/>
      <c r="P60" s="39"/>
      <c r="Q60" s="44"/>
      <c r="R60" s="47"/>
      <c r="S60" s="37"/>
      <c r="T60" s="47"/>
      <c r="U60" s="44"/>
      <c r="V60" s="84"/>
      <c r="W60" s="83"/>
    </row>
    <row r="61" spans="1:23" x14ac:dyDescent="0.2">
      <c r="A61" s="83"/>
      <c r="B61" s="83"/>
      <c r="C61" s="83"/>
      <c r="D61" s="83"/>
      <c r="E61" s="83"/>
      <c r="F61" s="83"/>
      <c r="G61" s="83"/>
      <c r="H61" s="83"/>
      <c r="I61" s="39"/>
      <c r="J61" s="57"/>
      <c r="K61" s="57"/>
      <c r="L61" s="57"/>
      <c r="M61" s="58"/>
      <c r="N61" s="57"/>
      <c r="O61" s="40"/>
      <c r="P61" s="39"/>
      <c r="Q61" s="44"/>
      <c r="R61" s="47"/>
      <c r="S61" s="37"/>
      <c r="T61" s="47"/>
      <c r="U61" s="44"/>
      <c r="V61" s="84"/>
      <c r="W61" s="83"/>
    </row>
    <row r="62" spans="1:23" x14ac:dyDescent="0.2">
      <c r="A62" s="83"/>
      <c r="B62" s="83"/>
      <c r="C62" s="83"/>
      <c r="D62" s="83"/>
      <c r="E62" s="83"/>
      <c r="F62" s="83"/>
      <c r="G62" s="83"/>
      <c r="H62" s="83"/>
      <c r="I62" s="61"/>
      <c r="J62" s="56"/>
      <c r="K62" s="55"/>
      <c r="L62" s="55"/>
      <c r="M62" s="55"/>
      <c r="N62" s="54"/>
      <c r="O62" s="40"/>
      <c r="P62" s="39"/>
      <c r="Q62" s="44"/>
      <c r="R62" s="47"/>
      <c r="S62" s="37"/>
      <c r="T62" s="47"/>
      <c r="U62" s="44"/>
      <c r="V62" s="84"/>
      <c r="W62" s="83"/>
    </row>
    <row r="63" spans="1:23" x14ac:dyDescent="0.2">
      <c r="A63" s="83"/>
      <c r="B63" s="83"/>
      <c r="C63" s="83"/>
      <c r="D63" s="83"/>
      <c r="E63" s="83"/>
      <c r="F63" s="83"/>
      <c r="G63" s="83"/>
      <c r="H63" s="83"/>
      <c r="I63" s="39"/>
      <c r="J63" s="51"/>
      <c r="K63" s="46"/>
      <c r="L63" s="46"/>
      <c r="M63" s="46"/>
      <c r="N63" s="44"/>
      <c r="O63" s="40"/>
      <c r="P63" s="39"/>
      <c r="Q63" s="44"/>
      <c r="R63" s="47"/>
      <c r="S63" s="37"/>
      <c r="T63" s="47"/>
      <c r="U63" s="44"/>
      <c r="V63" s="84"/>
      <c r="W63" s="83"/>
    </row>
    <row r="64" spans="1:23" x14ac:dyDescent="0.2">
      <c r="A64" s="83"/>
      <c r="B64" s="83"/>
      <c r="C64" s="83"/>
      <c r="D64" s="83"/>
      <c r="E64" s="83"/>
      <c r="F64" s="83"/>
      <c r="G64" s="83"/>
      <c r="H64" s="83"/>
      <c r="I64" s="39"/>
      <c r="J64" s="51"/>
      <c r="K64" s="46"/>
      <c r="L64" s="46"/>
      <c r="M64" s="46"/>
      <c r="N64" s="44"/>
      <c r="O64" s="40"/>
      <c r="P64" s="39"/>
      <c r="Q64" s="44"/>
      <c r="R64" s="47"/>
      <c r="S64" s="37"/>
      <c r="T64" s="47"/>
      <c r="U64" s="44"/>
      <c r="V64" s="84"/>
      <c r="W64" s="83"/>
    </row>
    <row r="65" spans="1:23" x14ac:dyDescent="0.2">
      <c r="A65" s="83"/>
      <c r="B65" s="83"/>
      <c r="C65" s="83"/>
      <c r="D65" s="83"/>
      <c r="E65" s="83"/>
      <c r="F65" s="83"/>
      <c r="G65" s="83"/>
      <c r="H65" s="83"/>
      <c r="I65" s="39"/>
      <c r="J65" s="51"/>
      <c r="K65" s="46"/>
      <c r="L65" s="46"/>
      <c r="M65" s="46"/>
      <c r="N65" s="44"/>
      <c r="O65" s="40"/>
      <c r="P65" s="39"/>
      <c r="Q65" s="44"/>
      <c r="R65" s="47"/>
      <c r="S65" s="37"/>
      <c r="T65" s="47"/>
      <c r="U65" s="44"/>
      <c r="V65" s="84"/>
      <c r="W65" s="83"/>
    </row>
    <row r="66" spans="1:23" x14ac:dyDescent="0.2">
      <c r="A66" s="83"/>
      <c r="B66" s="83"/>
      <c r="C66" s="83"/>
      <c r="D66" s="83"/>
      <c r="E66" s="83"/>
      <c r="F66" s="83"/>
      <c r="G66" s="83"/>
      <c r="H66" s="83"/>
      <c r="I66" s="39"/>
      <c r="J66" s="51"/>
      <c r="K66" s="46"/>
      <c r="L66" s="46"/>
      <c r="M66" s="46"/>
      <c r="N66" s="44"/>
      <c r="O66" s="40"/>
      <c r="P66" s="39"/>
      <c r="Q66" s="44"/>
      <c r="R66" s="47"/>
      <c r="S66" s="37"/>
      <c r="T66" s="47"/>
      <c r="U66" s="44"/>
      <c r="V66" s="84"/>
      <c r="W66" s="83"/>
    </row>
    <row r="67" spans="1:23" x14ac:dyDescent="0.2">
      <c r="A67" s="83"/>
      <c r="B67" s="83"/>
      <c r="C67" s="83"/>
      <c r="D67" s="83"/>
      <c r="E67" s="83"/>
      <c r="F67" s="83"/>
      <c r="G67" s="83"/>
      <c r="H67" s="83"/>
      <c r="I67" s="39"/>
      <c r="J67" s="51"/>
      <c r="K67" s="46"/>
      <c r="L67" s="46"/>
      <c r="M67" s="46"/>
      <c r="N67" s="44"/>
      <c r="O67" s="40"/>
      <c r="P67" s="39"/>
      <c r="Q67" s="44"/>
      <c r="R67" s="46"/>
      <c r="S67" s="37"/>
      <c r="T67" s="47"/>
      <c r="U67" s="44"/>
      <c r="V67" s="84"/>
      <c r="W67" s="83"/>
    </row>
    <row r="68" spans="1:23" x14ac:dyDescent="0.2">
      <c r="A68" s="83"/>
      <c r="B68" s="83"/>
      <c r="C68" s="83"/>
      <c r="D68" s="83"/>
      <c r="E68" s="83"/>
      <c r="F68" s="83"/>
      <c r="G68" s="83"/>
      <c r="H68" s="83"/>
      <c r="I68" s="39"/>
      <c r="J68" s="51"/>
      <c r="K68" s="46"/>
      <c r="L68" s="46"/>
      <c r="M68" s="46"/>
      <c r="N68" s="44"/>
      <c r="O68" s="39"/>
      <c r="P68" s="39"/>
      <c r="Q68" s="44"/>
      <c r="R68" s="46"/>
      <c r="S68" s="37"/>
      <c r="T68" s="47"/>
      <c r="U68" s="44"/>
      <c r="V68" s="84"/>
      <c r="W68" s="83"/>
    </row>
    <row r="69" spans="1:23" x14ac:dyDescent="0.2">
      <c r="A69" s="83"/>
      <c r="B69" s="83"/>
      <c r="C69" s="83"/>
      <c r="D69" s="83"/>
      <c r="E69" s="83"/>
      <c r="F69" s="83"/>
      <c r="G69" s="83"/>
      <c r="H69" s="83"/>
      <c r="I69" s="39"/>
      <c r="J69" s="51"/>
      <c r="K69" s="46"/>
      <c r="L69" s="46"/>
      <c r="M69" s="46"/>
      <c r="N69" s="44"/>
      <c r="O69" s="39"/>
      <c r="P69" s="39"/>
      <c r="Q69" s="39"/>
      <c r="R69" s="39"/>
      <c r="S69" s="39"/>
      <c r="T69" s="50"/>
      <c r="U69" s="39"/>
      <c r="V69" s="84"/>
      <c r="W69" s="83"/>
    </row>
    <row r="70" spans="1:23" x14ac:dyDescent="0.2">
      <c r="A70" s="83"/>
      <c r="B70" s="83"/>
      <c r="C70" s="83"/>
      <c r="D70" s="83"/>
      <c r="E70" s="83"/>
      <c r="F70" s="83"/>
      <c r="G70" s="83"/>
      <c r="H70" s="83"/>
      <c r="I70" s="39"/>
      <c r="J70" s="51"/>
      <c r="K70" s="46"/>
      <c r="L70" s="46"/>
      <c r="M70" s="46"/>
      <c r="N70" s="44"/>
      <c r="O70" s="39"/>
      <c r="P70" s="39"/>
      <c r="Q70" s="39"/>
      <c r="R70" s="39"/>
      <c r="S70" s="39"/>
      <c r="T70" s="53"/>
      <c r="U70" s="39"/>
      <c r="V70" s="84"/>
      <c r="W70" s="83"/>
    </row>
    <row r="71" spans="1:23" x14ac:dyDescent="0.2">
      <c r="A71" s="83"/>
      <c r="B71" s="83"/>
      <c r="C71" s="83"/>
      <c r="D71" s="83"/>
      <c r="E71" s="83"/>
      <c r="F71" s="83"/>
      <c r="G71" s="83"/>
      <c r="H71" s="83"/>
      <c r="I71" s="39"/>
      <c r="J71" s="51"/>
      <c r="K71" s="46"/>
      <c r="L71" s="46"/>
      <c r="M71" s="46"/>
      <c r="N71" s="44"/>
      <c r="O71" s="39"/>
      <c r="P71" s="52"/>
      <c r="Q71" s="52"/>
      <c r="R71" s="52"/>
      <c r="S71" s="52"/>
      <c r="T71" s="52"/>
      <c r="U71" s="52"/>
      <c r="V71" s="84"/>
      <c r="W71" s="83"/>
    </row>
    <row r="72" spans="1:23" x14ac:dyDescent="0.2">
      <c r="A72" s="83"/>
      <c r="B72" s="83"/>
      <c r="C72" s="83"/>
      <c r="D72" s="83"/>
      <c r="E72" s="83"/>
      <c r="F72" s="83"/>
      <c r="G72" s="83"/>
      <c r="H72" s="83"/>
      <c r="I72" s="39"/>
      <c r="J72" s="51"/>
      <c r="K72" s="46"/>
      <c r="L72" s="46"/>
      <c r="M72" s="46"/>
      <c r="N72" s="44"/>
      <c r="O72" s="39"/>
      <c r="P72" s="39"/>
      <c r="Q72" s="44"/>
      <c r="R72" s="43"/>
      <c r="S72" s="42"/>
      <c r="T72" s="42"/>
      <c r="U72" s="39"/>
      <c r="V72" s="84"/>
      <c r="W72" s="83"/>
    </row>
    <row r="73" spans="1:23" x14ac:dyDescent="0.2">
      <c r="A73" s="83"/>
      <c r="B73" s="83"/>
      <c r="C73" s="83"/>
      <c r="D73" s="83"/>
      <c r="E73" s="83"/>
      <c r="F73" s="83"/>
      <c r="G73" s="83"/>
      <c r="H73" s="83"/>
      <c r="I73" s="39"/>
      <c r="J73" s="51"/>
      <c r="K73" s="46"/>
      <c r="L73" s="46"/>
      <c r="M73" s="46"/>
      <c r="N73" s="44"/>
      <c r="O73" s="39"/>
      <c r="P73" s="39"/>
      <c r="Q73" s="44"/>
      <c r="R73" s="43"/>
      <c r="S73" s="42"/>
      <c r="T73" s="42"/>
      <c r="U73" s="39"/>
      <c r="V73" s="84"/>
      <c r="W73" s="83"/>
    </row>
    <row r="74" spans="1:23" x14ac:dyDescent="0.2">
      <c r="A74" s="83"/>
      <c r="B74" s="83"/>
      <c r="C74" s="83"/>
      <c r="D74" s="83"/>
      <c r="E74" s="83"/>
      <c r="F74" s="83"/>
      <c r="G74" s="83"/>
      <c r="H74" s="83"/>
      <c r="I74" s="39"/>
      <c r="J74" s="51"/>
      <c r="K74" s="46"/>
      <c r="L74" s="46"/>
      <c r="M74" s="46"/>
      <c r="N74" s="44"/>
      <c r="O74" s="39"/>
      <c r="P74" s="39"/>
      <c r="Q74" s="44"/>
      <c r="R74" s="43"/>
      <c r="S74" s="42"/>
      <c r="T74" s="42"/>
      <c r="U74" s="39"/>
      <c r="V74" s="84"/>
      <c r="W74" s="83"/>
    </row>
    <row r="75" spans="1:23" x14ac:dyDescent="0.2">
      <c r="A75" s="83"/>
      <c r="B75" s="83"/>
      <c r="C75" s="83"/>
      <c r="D75" s="83"/>
      <c r="E75" s="83"/>
      <c r="F75" s="83"/>
      <c r="G75" s="83"/>
      <c r="H75" s="83"/>
      <c r="I75" s="39"/>
      <c r="J75" s="51"/>
      <c r="K75" s="46"/>
      <c r="L75" s="46"/>
      <c r="M75" s="46"/>
      <c r="N75" s="44"/>
      <c r="O75" s="39"/>
      <c r="P75" s="39"/>
      <c r="Q75" s="44"/>
      <c r="R75" s="43"/>
      <c r="S75" s="42"/>
      <c r="T75" s="42"/>
      <c r="U75" s="39"/>
      <c r="V75" s="84"/>
      <c r="W75" s="83"/>
    </row>
    <row r="76" spans="1:23" x14ac:dyDescent="0.2">
      <c r="A76" s="83"/>
      <c r="B76" s="83"/>
      <c r="C76" s="83"/>
      <c r="D76" s="83"/>
      <c r="E76" s="83"/>
      <c r="F76" s="83"/>
      <c r="G76" s="83"/>
      <c r="H76" s="83"/>
      <c r="I76" s="39"/>
      <c r="J76" s="51"/>
      <c r="K76" s="46"/>
      <c r="L76" s="46"/>
      <c r="M76" s="46"/>
      <c r="N76" s="44"/>
      <c r="O76" s="39"/>
      <c r="P76" s="39"/>
      <c r="Q76" s="44"/>
      <c r="R76" s="43"/>
      <c r="S76" s="42"/>
      <c r="T76" s="42"/>
      <c r="U76" s="39"/>
      <c r="V76" s="84"/>
      <c r="W76" s="83"/>
    </row>
    <row r="77" spans="1:23" x14ac:dyDescent="0.2">
      <c r="A77" s="83"/>
      <c r="B77" s="83"/>
      <c r="C77" s="83"/>
      <c r="D77" s="83"/>
      <c r="E77" s="83"/>
      <c r="F77" s="83"/>
      <c r="G77" s="83"/>
      <c r="H77" s="83"/>
      <c r="I77" s="39"/>
      <c r="J77" s="51"/>
      <c r="K77" s="46"/>
      <c r="L77" s="46"/>
      <c r="M77" s="46"/>
      <c r="N77" s="44"/>
      <c r="O77" s="39"/>
      <c r="P77" s="39"/>
      <c r="Q77" s="44"/>
      <c r="R77" s="43"/>
      <c r="S77" s="42"/>
      <c r="T77" s="42"/>
      <c r="U77" s="39"/>
      <c r="V77" s="84"/>
      <c r="W77" s="83"/>
    </row>
    <row r="78" spans="1:23" x14ac:dyDescent="0.2">
      <c r="A78" s="83"/>
      <c r="B78" s="83"/>
      <c r="C78" s="83"/>
      <c r="D78" s="83"/>
      <c r="E78" s="83"/>
      <c r="F78" s="83"/>
      <c r="G78" s="83"/>
      <c r="H78" s="83"/>
      <c r="I78" s="39"/>
      <c r="J78" s="51"/>
      <c r="K78" s="46"/>
      <c r="L78" s="46"/>
      <c r="M78" s="46"/>
      <c r="N78" s="44"/>
      <c r="O78" s="39"/>
      <c r="P78" s="39"/>
      <c r="Q78" s="44"/>
      <c r="R78" s="43"/>
      <c r="S78" s="42"/>
      <c r="T78" s="42"/>
      <c r="U78" s="39"/>
      <c r="V78" s="84"/>
      <c r="W78" s="83"/>
    </row>
    <row r="79" spans="1:23" x14ac:dyDescent="0.2">
      <c r="A79" s="83"/>
      <c r="B79" s="83"/>
      <c r="C79" s="83"/>
      <c r="D79" s="83"/>
      <c r="E79" s="83"/>
      <c r="F79" s="83"/>
      <c r="G79" s="83"/>
      <c r="H79" s="83"/>
      <c r="I79" s="39"/>
      <c r="J79" s="39"/>
      <c r="K79" s="39"/>
      <c r="L79" s="39"/>
      <c r="M79" s="50"/>
      <c r="N79" s="39"/>
      <c r="O79" s="39"/>
      <c r="P79" s="39"/>
      <c r="Q79" s="44"/>
      <c r="R79" s="43"/>
      <c r="S79" s="42"/>
      <c r="T79" s="42"/>
      <c r="U79" s="39"/>
      <c r="V79" s="84"/>
      <c r="W79" s="83"/>
    </row>
    <row r="80" spans="1:23" x14ac:dyDescent="0.2">
      <c r="A80" s="83"/>
      <c r="B80" s="83"/>
      <c r="C80" s="83"/>
      <c r="D80" s="83"/>
      <c r="E80" s="83"/>
      <c r="F80" s="83"/>
      <c r="G80" s="83"/>
      <c r="H80" s="83"/>
      <c r="I80" s="39"/>
      <c r="J80" s="39"/>
      <c r="K80" s="39"/>
      <c r="L80" s="39"/>
      <c r="M80" s="39"/>
      <c r="N80" s="39"/>
      <c r="O80" s="39"/>
      <c r="P80" s="39"/>
      <c r="Q80" s="44"/>
      <c r="R80" s="43"/>
      <c r="S80" s="42"/>
      <c r="T80" s="42"/>
      <c r="U80" s="39"/>
      <c r="V80" s="84"/>
      <c r="W80" s="83"/>
    </row>
    <row r="81" spans="1:23" x14ac:dyDescent="0.2">
      <c r="A81" s="83"/>
      <c r="B81" s="83"/>
      <c r="C81" s="83"/>
      <c r="D81" s="83"/>
      <c r="E81" s="83"/>
      <c r="F81" s="83"/>
      <c r="G81" s="83"/>
      <c r="H81" s="83"/>
      <c r="I81" s="45"/>
      <c r="J81" s="45"/>
      <c r="K81" s="45"/>
      <c r="L81" s="45"/>
      <c r="M81" s="45"/>
      <c r="N81" s="45"/>
      <c r="O81" s="39"/>
      <c r="P81" s="39"/>
      <c r="Q81" s="44"/>
      <c r="R81" s="43"/>
      <c r="S81" s="42"/>
      <c r="T81" s="42"/>
      <c r="U81" s="39"/>
      <c r="V81" s="84"/>
      <c r="W81" s="83"/>
    </row>
    <row r="82" spans="1:23" x14ac:dyDescent="0.2">
      <c r="A82" s="83"/>
      <c r="B82" s="83"/>
      <c r="C82" s="83"/>
      <c r="D82" s="83"/>
      <c r="E82" s="83"/>
      <c r="F82" s="83"/>
      <c r="G82" s="83"/>
      <c r="H82" s="83"/>
      <c r="I82" s="39"/>
      <c r="J82" s="47"/>
      <c r="K82" s="46"/>
      <c r="L82" s="46"/>
      <c r="M82" s="46"/>
      <c r="N82" s="44"/>
      <c r="O82" s="39"/>
      <c r="P82" s="39"/>
      <c r="Q82" s="44"/>
      <c r="R82" s="43"/>
      <c r="S82" s="42"/>
      <c r="T82" s="42"/>
      <c r="U82" s="39"/>
      <c r="V82" s="84"/>
      <c r="W82" s="83"/>
    </row>
    <row r="83" spans="1:23" x14ac:dyDescent="0.2">
      <c r="A83" s="83"/>
      <c r="B83" s="83"/>
      <c r="C83" s="83"/>
      <c r="D83" s="83"/>
      <c r="E83" s="83"/>
      <c r="F83" s="83"/>
      <c r="G83" s="83"/>
      <c r="H83" s="83"/>
      <c r="I83" s="39"/>
      <c r="J83" s="47"/>
      <c r="K83" s="46"/>
      <c r="L83" s="46"/>
      <c r="M83" s="46"/>
      <c r="N83" s="44"/>
      <c r="O83" s="39"/>
      <c r="P83" s="39"/>
      <c r="Q83" s="44"/>
      <c r="R83" s="43"/>
      <c r="S83" s="42"/>
      <c r="T83" s="42"/>
      <c r="U83" s="39"/>
      <c r="V83" s="84"/>
      <c r="W83" s="83"/>
    </row>
    <row r="84" spans="1:23" x14ac:dyDescent="0.2">
      <c r="A84" s="83"/>
      <c r="B84" s="83"/>
      <c r="C84" s="83"/>
      <c r="D84" s="83"/>
      <c r="E84" s="83"/>
      <c r="F84" s="83"/>
      <c r="G84" s="83"/>
      <c r="H84" s="83"/>
      <c r="I84" s="39"/>
      <c r="J84" s="47"/>
      <c r="K84" s="46"/>
      <c r="L84" s="46"/>
      <c r="M84" s="46"/>
      <c r="N84" s="44"/>
      <c r="O84" s="39"/>
      <c r="P84" s="39"/>
      <c r="Q84" s="44"/>
      <c r="R84" s="43"/>
      <c r="S84" s="42"/>
      <c r="T84" s="42"/>
      <c r="U84" s="39"/>
      <c r="V84" s="84"/>
      <c r="W84" s="83"/>
    </row>
    <row r="85" spans="1:23" x14ac:dyDescent="0.2">
      <c r="A85" s="83"/>
      <c r="B85" s="83"/>
      <c r="C85" s="83"/>
      <c r="D85" s="83"/>
      <c r="E85" s="83"/>
      <c r="F85" s="83"/>
      <c r="G85" s="83"/>
      <c r="H85" s="83"/>
      <c r="I85" s="39"/>
      <c r="J85" s="47"/>
      <c r="K85" s="46"/>
      <c r="L85" s="46"/>
      <c r="M85" s="46"/>
      <c r="N85" s="44"/>
      <c r="O85" s="39"/>
      <c r="P85" s="39"/>
      <c r="Q85" s="44"/>
      <c r="R85" s="43"/>
      <c r="S85" s="42"/>
      <c r="T85" s="42"/>
      <c r="U85" s="39"/>
      <c r="V85" s="84"/>
      <c r="W85" s="83"/>
    </row>
    <row r="86" spans="1:23" x14ac:dyDescent="0.2">
      <c r="A86" s="83"/>
      <c r="B86" s="83"/>
      <c r="C86" s="83"/>
      <c r="D86" s="83"/>
      <c r="E86" s="83"/>
      <c r="F86" s="83"/>
      <c r="G86" s="83"/>
      <c r="H86" s="83"/>
      <c r="I86" s="39"/>
      <c r="J86" s="47"/>
      <c r="K86" s="46"/>
      <c r="L86" s="46"/>
      <c r="M86" s="46"/>
      <c r="N86" s="44"/>
      <c r="O86" s="49"/>
      <c r="P86" s="39"/>
      <c r="Q86" s="44"/>
      <c r="R86" s="43"/>
      <c r="S86" s="42"/>
      <c r="T86" s="42"/>
      <c r="U86" s="39"/>
      <c r="V86" s="84"/>
      <c r="W86" s="83"/>
    </row>
    <row r="87" spans="1:23" x14ac:dyDescent="0.2">
      <c r="A87" s="83"/>
      <c r="B87" s="83"/>
      <c r="C87" s="83"/>
      <c r="D87" s="83"/>
      <c r="E87" s="83"/>
      <c r="F87" s="83"/>
      <c r="G87" s="83"/>
      <c r="H87" s="83"/>
      <c r="I87" s="39"/>
      <c r="J87" s="47"/>
      <c r="K87" s="46"/>
      <c r="L87" s="46"/>
      <c r="M87" s="46"/>
      <c r="N87" s="44"/>
      <c r="O87" s="39"/>
      <c r="P87" s="40"/>
      <c r="Q87" s="44"/>
      <c r="R87" s="43"/>
      <c r="S87" s="42"/>
      <c r="T87" s="42"/>
      <c r="U87" s="39"/>
      <c r="V87" s="84"/>
      <c r="W87" s="83"/>
    </row>
    <row r="88" spans="1:23" x14ac:dyDescent="0.2">
      <c r="A88" s="83"/>
      <c r="B88" s="83"/>
      <c r="C88" s="83"/>
      <c r="D88" s="83"/>
      <c r="E88" s="83"/>
      <c r="F88" s="83"/>
      <c r="G88" s="83"/>
      <c r="H88" s="83"/>
      <c r="I88" s="39"/>
      <c r="J88" s="47"/>
      <c r="K88" s="46"/>
      <c r="L88" s="46"/>
      <c r="M88" s="46"/>
      <c r="N88" s="44"/>
      <c r="O88" s="39"/>
      <c r="P88" s="40"/>
      <c r="Q88" s="44"/>
      <c r="R88" s="43"/>
      <c r="S88" s="42"/>
      <c r="T88" s="42"/>
      <c r="U88" s="39"/>
      <c r="V88" s="84"/>
      <c r="W88" s="83"/>
    </row>
    <row r="89" spans="1:23" x14ac:dyDescent="0.2">
      <c r="A89" s="83"/>
      <c r="B89" s="83"/>
      <c r="C89" s="83"/>
      <c r="D89" s="83"/>
      <c r="E89" s="83"/>
      <c r="F89" s="83"/>
      <c r="G89" s="83"/>
      <c r="H89" s="83"/>
      <c r="I89" s="39"/>
      <c r="J89" s="47"/>
      <c r="K89" s="46"/>
      <c r="L89" s="46"/>
      <c r="M89" s="46"/>
      <c r="N89" s="44"/>
      <c r="O89" s="39"/>
      <c r="P89" s="40"/>
      <c r="Q89" s="44"/>
      <c r="R89" s="43"/>
      <c r="S89" s="42"/>
      <c r="T89" s="42"/>
      <c r="U89" s="39"/>
      <c r="V89" s="84"/>
      <c r="W89" s="83"/>
    </row>
    <row r="90" spans="1:23" x14ac:dyDescent="0.2">
      <c r="A90" s="83"/>
      <c r="B90" s="83"/>
      <c r="C90" s="83"/>
      <c r="D90" s="83"/>
      <c r="E90" s="83"/>
      <c r="F90" s="83"/>
      <c r="G90" s="83"/>
      <c r="H90" s="83"/>
      <c r="I90" s="39"/>
      <c r="J90" s="47"/>
      <c r="K90" s="46"/>
      <c r="L90" s="46"/>
      <c r="M90" s="46"/>
      <c r="N90" s="44"/>
      <c r="O90" s="39"/>
      <c r="P90" s="40"/>
      <c r="Q90" s="44"/>
      <c r="R90" s="43"/>
      <c r="S90" s="42"/>
      <c r="T90" s="42"/>
      <c r="U90" s="39"/>
      <c r="V90" s="84"/>
      <c r="W90" s="83"/>
    </row>
    <row r="91" spans="1:23" x14ac:dyDescent="0.2">
      <c r="A91" s="83"/>
      <c r="B91" s="83"/>
      <c r="C91" s="83"/>
      <c r="D91" s="83"/>
      <c r="E91" s="83"/>
      <c r="F91" s="83"/>
      <c r="G91" s="83"/>
      <c r="H91" s="83"/>
      <c r="I91" s="39"/>
      <c r="J91" s="47"/>
      <c r="K91" s="46"/>
      <c r="L91" s="46"/>
      <c r="M91" s="46"/>
      <c r="N91" s="44"/>
      <c r="O91" s="39"/>
      <c r="P91" s="40"/>
      <c r="Q91" s="44"/>
      <c r="R91" s="43"/>
      <c r="S91" s="42"/>
      <c r="T91" s="42"/>
      <c r="U91" s="39"/>
      <c r="V91" s="84"/>
      <c r="W91" s="83"/>
    </row>
    <row r="92" spans="1:23" x14ac:dyDescent="0.2">
      <c r="A92" s="83"/>
      <c r="B92" s="83"/>
      <c r="C92" s="83"/>
      <c r="D92" s="83"/>
      <c r="E92" s="83"/>
      <c r="F92" s="83"/>
      <c r="G92" s="83"/>
      <c r="H92" s="83"/>
      <c r="I92" s="39"/>
      <c r="J92" s="47"/>
      <c r="K92" s="46"/>
      <c r="L92" s="46"/>
      <c r="M92" s="46"/>
      <c r="N92" s="44"/>
      <c r="O92" s="39"/>
      <c r="P92" s="40"/>
      <c r="Q92" s="44"/>
      <c r="R92" s="43"/>
      <c r="S92" s="42"/>
      <c r="T92" s="42"/>
      <c r="U92" s="39"/>
      <c r="V92" s="84"/>
      <c r="W92" s="83"/>
    </row>
    <row r="93" spans="1:23" x14ac:dyDescent="0.2">
      <c r="A93" s="83"/>
      <c r="B93" s="83"/>
      <c r="C93" s="83"/>
      <c r="D93" s="83"/>
      <c r="E93" s="83"/>
      <c r="F93" s="83"/>
      <c r="G93" s="83"/>
      <c r="H93" s="83"/>
      <c r="I93" s="39"/>
      <c r="J93" s="47"/>
      <c r="K93" s="46"/>
      <c r="L93" s="46"/>
      <c r="M93" s="46"/>
      <c r="N93" s="44"/>
      <c r="O93" s="39"/>
      <c r="P93" s="40"/>
      <c r="Q93" s="44"/>
      <c r="R93" s="43"/>
      <c r="S93" s="42"/>
      <c r="T93" s="42"/>
      <c r="U93" s="39"/>
      <c r="V93" s="84"/>
      <c r="W93" s="83"/>
    </row>
    <row r="94" spans="1:23" x14ac:dyDescent="0.2">
      <c r="A94" s="83"/>
      <c r="B94" s="83"/>
      <c r="C94" s="83"/>
      <c r="D94" s="83"/>
      <c r="E94" s="83"/>
      <c r="F94" s="83"/>
      <c r="G94" s="83"/>
      <c r="H94" s="83"/>
      <c r="I94" s="39"/>
      <c r="J94" s="47"/>
      <c r="K94" s="46"/>
      <c r="L94" s="46"/>
      <c r="M94" s="46"/>
      <c r="N94" s="44"/>
      <c r="O94" s="39"/>
      <c r="P94" s="40"/>
      <c r="Q94" s="44"/>
      <c r="R94" s="43"/>
      <c r="S94" s="42"/>
      <c r="T94" s="42"/>
      <c r="U94" s="39"/>
      <c r="V94" s="84"/>
      <c r="W94" s="83"/>
    </row>
    <row r="95" spans="1:23" x14ac:dyDescent="0.2">
      <c r="A95" s="83"/>
      <c r="B95" s="83"/>
      <c r="C95" s="83"/>
      <c r="D95" s="83"/>
      <c r="E95" s="83"/>
      <c r="F95" s="83"/>
      <c r="G95" s="83"/>
      <c r="H95" s="83"/>
      <c r="I95" s="39"/>
      <c r="J95" s="47"/>
      <c r="K95" s="46"/>
      <c r="L95" s="46"/>
      <c r="M95" s="46"/>
      <c r="N95" s="44"/>
      <c r="O95" s="39"/>
      <c r="P95" s="40"/>
      <c r="Q95" s="44"/>
      <c r="R95" s="43"/>
      <c r="S95" s="48"/>
      <c r="T95" s="42"/>
      <c r="U95" s="39"/>
      <c r="V95" s="84"/>
      <c r="W95" s="83"/>
    </row>
    <row r="96" spans="1:23" x14ac:dyDescent="0.2">
      <c r="A96" s="83"/>
      <c r="B96" s="83"/>
      <c r="C96" s="83"/>
      <c r="D96" s="83"/>
      <c r="E96" s="83"/>
      <c r="F96" s="83"/>
      <c r="G96" s="83"/>
      <c r="H96" s="83"/>
      <c r="I96" s="39"/>
      <c r="J96" s="47"/>
      <c r="K96" s="46"/>
      <c r="L96" s="46"/>
      <c r="M96" s="46"/>
      <c r="N96" s="44"/>
      <c r="O96" s="39"/>
      <c r="P96" s="40"/>
      <c r="Q96" s="44"/>
      <c r="R96" s="43"/>
      <c r="S96" s="42"/>
      <c r="T96" s="42"/>
      <c r="U96" s="39"/>
      <c r="V96" s="84"/>
      <c r="W96" s="83"/>
    </row>
    <row r="97" spans="1:23" x14ac:dyDescent="0.2">
      <c r="A97" s="83"/>
      <c r="B97" s="83"/>
      <c r="C97" s="83"/>
      <c r="D97" s="83"/>
      <c r="E97" s="83"/>
      <c r="F97" s="83"/>
      <c r="G97" s="83"/>
      <c r="H97" s="83"/>
      <c r="I97" s="39"/>
      <c r="J97" s="47"/>
      <c r="K97" s="46"/>
      <c r="L97" s="46"/>
      <c r="M97" s="46"/>
      <c r="N97" s="44"/>
      <c r="O97" s="39"/>
      <c r="P97" s="40"/>
      <c r="Q97" s="44"/>
      <c r="R97" s="43"/>
      <c r="S97" s="42"/>
      <c r="T97" s="42"/>
      <c r="U97" s="39"/>
      <c r="V97" s="84"/>
      <c r="W97" s="83"/>
    </row>
    <row r="98" spans="1:23" x14ac:dyDescent="0.2">
      <c r="A98" s="83"/>
      <c r="B98" s="83"/>
      <c r="C98" s="83"/>
      <c r="D98" s="83"/>
      <c r="E98" s="83"/>
      <c r="F98" s="83"/>
      <c r="G98" s="83"/>
      <c r="H98" s="83"/>
      <c r="I98" s="39"/>
      <c r="J98" s="47"/>
      <c r="K98" s="46"/>
      <c r="L98" s="46"/>
      <c r="M98" s="46"/>
      <c r="N98" s="44"/>
      <c r="O98" s="39"/>
      <c r="P98" s="40"/>
      <c r="Q98" s="44"/>
      <c r="R98" s="43"/>
      <c r="S98" s="42"/>
      <c r="T98" s="42"/>
      <c r="U98" s="39"/>
      <c r="V98" s="84"/>
      <c r="W98" s="83"/>
    </row>
    <row r="99" spans="1:23" x14ac:dyDescent="0.2">
      <c r="A99" s="83"/>
      <c r="B99" s="83"/>
      <c r="C99" s="83"/>
      <c r="D99" s="83"/>
      <c r="E99" s="83"/>
      <c r="F99" s="83"/>
      <c r="G99" s="83"/>
      <c r="H99" s="83"/>
      <c r="I99" s="39"/>
      <c r="J99" s="47"/>
      <c r="K99" s="46"/>
      <c r="L99" s="46"/>
      <c r="M99" s="46"/>
      <c r="N99" s="44"/>
      <c r="O99" s="39"/>
      <c r="P99" s="40"/>
      <c r="Q99" s="44"/>
      <c r="R99" s="43"/>
      <c r="S99" s="42"/>
      <c r="T99" s="42"/>
      <c r="U99" s="39"/>
      <c r="V99" s="84"/>
      <c r="W99" s="83"/>
    </row>
    <row r="100" spans="1:23" x14ac:dyDescent="0.2">
      <c r="A100" s="83"/>
      <c r="B100" s="83"/>
      <c r="C100" s="83"/>
      <c r="D100" s="83"/>
      <c r="E100" s="83"/>
      <c r="F100" s="83"/>
      <c r="G100" s="83"/>
      <c r="H100" s="83"/>
      <c r="I100" s="39"/>
      <c r="J100" s="47"/>
      <c r="K100" s="46"/>
      <c r="L100" s="46"/>
      <c r="M100" s="46"/>
      <c r="N100" s="44"/>
      <c r="O100" s="39"/>
      <c r="P100" s="40"/>
      <c r="Q100" s="44"/>
      <c r="R100" s="43"/>
      <c r="S100" s="42"/>
      <c r="T100" s="42"/>
      <c r="U100" s="39"/>
      <c r="V100" s="84"/>
      <c r="W100" s="83"/>
    </row>
    <row r="101" spans="1:23" x14ac:dyDescent="0.2">
      <c r="A101" s="83"/>
      <c r="B101" s="83"/>
      <c r="C101" s="83"/>
      <c r="D101" s="83"/>
      <c r="E101" s="83"/>
      <c r="F101" s="83"/>
      <c r="G101" s="83"/>
      <c r="H101" s="83"/>
      <c r="I101" s="39"/>
      <c r="J101" s="47"/>
      <c r="K101" s="46"/>
      <c r="L101" s="46"/>
      <c r="M101" s="46"/>
      <c r="N101" s="44"/>
      <c r="O101" s="39"/>
      <c r="P101" s="40"/>
      <c r="Q101" s="44"/>
      <c r="R101" s="43"/>
      <c r="S101" s="42"/>
      <c r="T101" s="42"/>
      <c r="U101" s="39"/>
      <c r="V101" s="84"/>
      <c r="W101" s="83"/>
    </row>
    <row r="102" spans="1:23" x14ac:dyDescent="0.2">
      <c r="A102" s="83"/>
      <c r="B102" s="83"/>
      <c r="C102" s="83"/>
      <c r="D102" s="83"/>
      <c r="E102" s="83"/>
      <c r="F102" s="83"/>
      <c r="G102" s="83"/>
      <c r="H102" s="83"/>
      <c r="I102" s="39"/>
      <c r="J102" s="47"/>
      <c r="K102" s="46"/>
      <c r="L102" s="46"/>
      <c r="M102" s="46"/>
      <c r="N102" s="44"/>
      <c r="O102" s="39"/>
      <c r="P102" s="40"/>
      <c r="Q102" s="44"/>
      <c r="R102" s="43"/>
      <c r="S102" s="42"/>
      <c r="T102" s="42"/>
      <c r="U102" s="39"/>
      <c r="V102" s="84"/>
      <c r="W102" s="83"/>
    </row>
    <row r="103" spans="1:23" x14ac:dyDescent="0.2">
      <c r="A103" s="83"/>
      <c r="B103" s="83"/>
      <c r="C103" s="83"/>
      <c r="D103" s="83"/>
      <c r="E103" s="83"/>
      <c r="F103" s="83"/>
      <c r="G103" s="83"/>
      <c r="H103" s="83"/>
      <c r="I103" s="39"/>
      <c r="J103" s="47"/>
      <c r="K103" s="46"/>
      <c r="L103" s="46"/>
      <c r="M103" s="46"/>
      <c r="N103" s="44"/>
      <c r="O103" s="39"/>
      <c r="P103" s="40"/>
      <c r="Q103" s="44"/>
      <c r="R103" s="43"/>
      <c r="S103" s="42"/>
      <c r="T103" s="42"/>
      <c r="U103" s="39"/>
      <c r="V103" s="84"/>
      <c r="W103" s="83"/>
    </row>
    <row r="104" spans="1:23" x14ac:dyDescent="0.2">
      <c r="A104" s="83"/>
      <c r="B104" s="83"/>
      <c r="C104" s="83"/>
      <c r="D104" s="83"/>
      <c r="E104" s="83"/>
      <c r="F104" s="83"/>
      <c r="G104" s="83"/>
      <c r="H104" s="83"/>
      <c r="I104" s="39"/>
      <c r="J104" s="47"/>
      <c r="K104" s="46"/>
      <c r="L104" s="46"/>
      <c r="M104" s="46"/>
      <c r="N104" s="44"/>
      <c r="O104" s="39"/>
      <c r="P104" s="40"/>
      <c r="Q104" s="44"/>
      <c r="R104" s="43"/>
      <c r="S104" s="42"/>
      <c r="T104" s="42"/>
      <c r="U104" s="39"/>
      <c r="V104" s="84"/>
      <c r="W104" s="83"/>
    </row>
    <row r="105" spans="1:23" x14ac:dyDescent="0.2">
      <c r="A105" s="83"/>
      <c r="B105" s="83"/>
      <c r="C105" s="83"/>
      <c r="D105" s="83"/>
      <c r="E105" s="83"/>
      <c r="F105" s="83"/>
      <c r="G105" s="83"/>
      <c r="H105" s="83"/>
      <c r="I105" s="39"/>
      <c r="J105" s="47"/>
      <c r="K105" s="46"/>
      <c r="L105" s="46"/>
      <c r="M105" s="46"/>
      <c r="N105" s="44"/>
      <c r="O105" s="39"/>
      <c r="P105" s="40"/>
      <c r="Q105" s="44"/>
      <c r="R105" s="43"/>
      <c r="S105" s="42"/>
      <c r="T105" s="42"/>
      <c r="U105" s="39"/>
      <c r="V105" s="84"/>
      <c r="W105" s="83"/>
    </row>
    <row r="106" spans="1:23" x14ac:dyDescent="0.2">
      <c r="A106" s="83"/>
      <c r="B106" s="83"/>
      <c r="C106" s="83"/>
      <c r="D106" s="83"/>
      <c r="E106" s="83"/>
      <c r="F106" s="83"/>
      <c r="G106" s="83"/>
      <c r="H106" s="83"/>
      <c r="I106" s="39"/>
      <c r="J106" s="47"/>
      <c r="K106" s="46"/>
      <c r="L106" s="46"/>
      <c r="M106" s="46"/>
      <c r="N106" s="44"/>
      <c r="O106" s="39"/>
      <c r="P106" s="40"/>
      <c r="Q106" s="44"/>
      <c r="R106" s="43"/>
      <c r="S106" s="42"/>
      <c r="T106" s="42"/>
      <c r="U106" s="39"/>
      <c r="V106" s="84"/>
      <c r="W106" s="83"/>
    </row>
    <row r="107" spans="1:23" x14ac:dyDescent="0.2">
      <c r="A107" s="83"/>
      <c r="B107" s="83"/>
      <c r="C107" s="83"/>
      <c r="D107" s="83"/>
      <c r="E107" s="83"/>
      <c r="F107" s="83"/>
      <c r="G107" s="83"/>
      <c r="H107" s="83"/>
      <c r="I107" s="39"/>
      <c r="J107" s="47"/>
      <c r="K107" s="46"/>
      <c r="L107" s="46"/>
      <c r="M107" s="46"/>
      <c r="N107" s="44"/>
      <c r="O107" s="39"/>
      <c r="P107" s="40"/>
      <c r="Q107" s="44"/>
      <c r="R107" s="43"/>
      <c r="S107" s="42"/>
      <c r="T107" s="42"/>
      <c r="U107" s="39"/>
      <c r="V107" s="84"/>
      <c r="W107" s="83"/>
    </row>
    <row r="108" spans="1:23" x14ac:dyDescent="0.2">
      <c r="A108" s="83"/>
      <c r="B108" s="83"/>
      <c r="C108" s="83"/>
      <c r="D108" s="83"/>
      <c r="E108" s="83"/>
      <c r="F108" s="83"/>
      <c r="G108" s="83"/>
      <c r="H108" s="83"/>
      <c r="I108" s="39"/>
      <c r="J108" s="39"/>
      <c r="K108" s="39"/>
      <c r="L108" s="39"/>
      <c r="M108" s="45"/>
      <c r="N108" s="39"/>
      <c r="O108" s="39"/>
      <c r="P108" s="40"/>
      <c r="Q108" s="44"/>
      <c r="R108" s="43"/>
      <c r="S108" s="42"/>
      <c r="T108" s="42"/>
      <c r="U108" s="39"/>
      <c r="V108" s="84"/>
      <c r="W108" s="83"/>
    </row>
    <row r="109" spans="1:23" x14ac:dyDescent="0.2">
      <c r="A109" s="83"/>
      <c r="B109" s="83"/>
      <c r="C109" s="83"/>
      <c r="D109" s="83"/>
      <c r="E109" s="83"/>
      <c r="F109" s="83"/>
      <c r="G109" s="83"/>
      <c r="H109" s="83"/>
      <c r="I109" s="39"/>
      <c r="J109" s="39"/>
      <c r="K109" s="39"/>
      <c r="L109" s="39"/>
      <c r="M109" s="39"/>
      <c r="N109" s="39"/>
      <c r="O109" s="39"/>
      <c r="P109" s="40"/>
      <c r="Q109" s="44"/>
      <c r="R109" s="43"/>
      <c r="S109" s="42"/>
      <c r="T109" s="42"/>
      <c r="U109" s="39"/>
      <c r="V109" s="84"/>
      <c r="W109" s="83"/>
    </row>
    <row r="110" spans="1:23" x14ac:dyDescent="0.2">
      <c r="A110" s="83"/>
      <c r="B110" s="83"/>
      <c r="C110" s="83"/>
      <c r="D110" s="83"/>
      <c r="E110" s="83"/>
      <c r="F110" s="83"/>
      <c r="G110" s="83"/>
      <c r="H110" s="83"/>
      <c r="I110" s="39"/>
      <c r="J110" s="39"/>
      <c r="K110" s="39"/>
      <c r="L110" s="39"/>
      <c r="M110" s="39"/>
      <c r="N110" s="39"/>
      <c r="O110" s="39"/>
      <c r="P110" s="40"/>
      <c r="Q110" s="44"/>
      <c r="R110" s="43"/>
      <c r="S110" s="42"/>
      <c r="T110" s="42"/>
      <c r="U110" s="39"/>
      <c r="V110" s="84"/>
      <c r="W110" s="83"/>
    </row>
    <row r="111" spans="1:23" x14ac:dyDescent="0.2">
      <c r="A111" s="83"/>
      <c r="B111" s="83"/>
      <c r="C111" s="83"/>
      <c r="D111" s="83"/>
      <c r="E111" s="83"/>
      <c r="F111" s="83"/>
      <c r="G111" s="83"/>
      <c r="H111" s="83"/>
      <c r="I111" s="39"/>
      <c r="J111" s="39"/>
      <c r="K111" s="39"/>
      <c r="L111" s="39"/>
      <c r="M111" s="39"/>
      <c r="N111" s="39"/>
      <c r="O111" s="39"/>
      <c r="P111" s="40"/>
      <c r="Q111" s="44"/>
      <c r="R111" s="43"/>
      <c r="S111" s="42"/>
      <c r="T111" s="42"/>
      <c r="U111" s="39"/>
      <c r="V111" s="84"/>
      <c r="W111" s="83"/>
    </row>
    <row r="112" spans="1:23" x14ac:dyDescent="0.2">
      <c r="A112" s="83"/>
      <c r="B112" s="83"/>
      <c r="C112" s="83"/>
      <c r="D112" s="83"/>
      <c r="E112" s="83"/>
      <c r="F112" s="83"/>
      <c r="G112" s="83"/>
      <c r="H112" s="83"/>
      <c r="I112" s="39"/>
      <c r="J112" s="39"/>
      <c r="K112" s="39"/>
      <c r="L112" s="39"/>
      <c r="M112" s="39"/>
      <c r="N112" s="39"/>
      <c r="O112" s="39"/>
      <c r="P112" s="40"/>
      <c r="Q112" s="44"/>
      <c r="R112" s="43"/>
      <c r="S112" s="42"/>
      <c r="T112" s="42"/>
      <c r="U112" s="39"/>
      <c r="V112" s="84"/>
      <c r="W112" s="83"/>
    </row>
    <row r="113" spans="1:23" x14ac:dyDescent="0.2">
      <c r="A113" s="83"/>
      <c r="B113" s="83"/>
      <c r="C113" s="83"/>
      <c r="D113" s="83"/>
      <c r="E113" s="83"/>
      <c r="F113" s="83"/>
      <c r="G113" s="83"/>
      <c r="H113" s="83"/>
      <c r="I113" s="39"/>
      <c r="J113" s="39"/>
      <c r="K113" s="39"/>
      <c r="L113" s="39"/>
      <c r="M113" s="39"/>
      <c r="N113" s="39"/>
      <c r="O113" s="39"/>
      <c r="P113" s="40"/>
      <c r="Q113" s="44"/>
      <c r="R113" s="43"/>
      <c r="S113" s="42"/>
      <c r="T113" s="42"/>
      <c r="U113" s="39"/>
      <c r="V113" s="84"/>
      <c r="W113" s="83"/>
    </row>
    <row r="114" spans="1:23" x14ac:dyDescent="0.2">
      <c r="A114" s="83"/>
      <c r="B114" s="83"/>
      <c r="C114" s="83"/>
      <c r="D114" s="83"/>
      <c r="E114" s="83"/>
      <c r="F114" s="83"/>
      <c r="G114" s="83"/>
      <c r="H114" s="83"/>
      <c r="I114" s="39"/>
      <c r="J114" s="39"/>
      <c r="K114" s="39"/>
      <c r="L114" s="39"/>
      <c r="M114" s="39"/>
      <c r="N114" s="39"/>
      <c r="O114" s="39"/>
      <c r="P114" s="40"/>
      <c r="Q114" s="44"/>
      <c r="R114" s="43"/>
      <c r="S114" s="42"/>
      <c r="T114" s="42"/>
      <c r="U114" s="39"/>
      <c r="V114" s="84"/>
      <c r="W114" s="83"/>
    </row>
    <row r="115" spans="1:23" x14ac:dyDescent="0.2">
      <c r="A115" s="83"/>
      <c r="B115" s="83"/>
      <c r="C115" s="83"/>
      <c r="D115" s="83"/>
      <c r="E115" s="83"/>
      <c r="F115" s="83"/>
      <c r="G115" s="83"/>
      <c r="H115" s="83"/>
      <c r="I115" s="39"/>
      <c r="J115" s="39"/>
      <c r="K115" s="39"/>
      <c r="L115" s="39"/>
      <c r="M115" s="39"/>
      <c r="N115" s="39"/>
      <c r="O115" s="39"/>
      <c r="P115" s="40"/>
      <c r="Q115" s="44"/>
      <c r="R115" s="43"/>
      <c r="S115" s="42"/>
      <c r="T115" s="42"/>
      <c r="U115" s="39"/>
      <c r="V115" s="84"/>
      <c r="W115" s="83"/>
    </row>
    <row r="116" spans="1:23" x14ac:dyDescent="0.2">
      <c r="A116" s="83"/>
      <c r="B116" s="83"/>
      <c r="C116" s="83"/>
      <c r="D116" s="83"/>
      <c r="E116" s="83"/>
      <c r="F116" s="83"/>
      <c r="G116" s="83"/>
      <c r="H116" s="83"/>
      <c r="I116" s="39"/>
      <c r="J116" s="39"/>
      <c r="K116" s="39"/>
      <c r="L116" s="39"/>
      <c r="M116" s="39"/>
      <c r="N116" s="39"/>
      <c r="O116" s="39"/>
      <c r="P116" s="40"/>
      <c r="Q116" s="44"/>
      <c r="R116" s="43"/>
      <c r="S116" s="42"/>
      <c r="T116" s="42"/>
      <c r="U116" s="39"/>
      <c r="V116" s="83"/>
      <c r="W116" s="83"/>
    </row>
    <row r="117" spans="1:23" x14ac:dyDescent="0.2">
      <c r="A117" s="83"/>
      <c r="B117" s="83"/>
      <c r="C117" s="83"/>
      <c r="D117" s="83"/>
      <c r="E117" s="83"/>
      <c r="F117" s="83"/>
      <c r="G117" s="83"/>
      <c r="H117" s="83"/>
      <c r="I117" s="39"/>
      <c r="J117" s="39"/>
      <c r="K117" s="39"/>
      <c r="L117" s="39"/>
      <c r="M117" s="39"/>
      <c r="N117" s="39"/>
      <c r="O117" s="39"/>
      <c r="P117" s="40"/>
      <c r="Q117" s="44"/>
      <c r="R117" s="43"/>
      <c r="S117" s="42"/>
      <c r="T117" s="42"/>
      <c r="U117" s="39"/>
      <c r="V117" s="83"/>
      <c r="W117" s="83"/>
    </row>
    <row r="118" spans="1:23" x14ac:dyDescent="0.2">
      <c r="A118" s="83"/>
      <c r="B118" s="83"/>
      <c r="C118" s="83"/>
      <c r="D118" s="83"/>
      <c r="E118" s="83"/>
      <c r="F118" s="83"/>
      <c r="G118" s="83"/>
      <c r="H118" s="83"/>
      <c r="I118" s="39"/>
      <c r="J118" s="39"/>
      <c r="K118" s="39"/>
      <c r="L118" s="39"/>
      <c r="M118" s="39"/>
      <c r="N118" s="39"/>
      <c r="O118" s="39"/>
      <c r="P118" s="40"/>
      <c r="Q118" s="44"/>
      <c r="R118" s="43"/>
      <c r="S118" s="42"/>
      <c r="T118" s="42"/>
      <c r="U118" s="39"/>
      <c r="V118" s="83"/>
      <c r="W118" s="83"/>
    </row>
    <row r="119" spans="1:23" x14ac:dyDescent="0.2">
      <c r="A119" s="83"/>
      <c r="B119" s="83"/>
      <c r="C119" s="83"/>
      <c r="D119" s="83"/>
      <c r="E119" s="83"/>
      <c r="F119" s="83"/>
      <c r="G119" s="83"/>
      <c r="H119" s="83"/>
      <c r="I119" s="39"/>
      <c r="J119" s="39"/>
      <c r="K119" s="39"/>
      <c r="L119" s="39"/>
      <c r="M119" s="39"/>
      <c r="N119" s="39"/>
      <c r="O119" s="39"/>
      <c r="P119" s="40"/>
      <c r="Q119" s="44"/>
      <c r="R119" s="43"/>
      <c r="S119" s="42"/>
      <c r="T119" s="42"/>
      <c r="U119" s="39"/>
      <c r="V119" s="83"/>
      <c r="W119" s="83"/>
    </row>
    <row r="120" spans="1:23" x14ac:dyDescent="0.2">
      <c r="A120" s="83"/>
      <c r="B120" s="83"/>
      <c r="C120" s="83"/>
      <c r="D120" s="83"/>
      <c r="E120" s="83"/>
      <c r="F120" s="83"/>
      <c r="G120" s="83"/>
      <c r="H120" s="83"/>
      <c r="I120" s="39"/>
      <c r="J120" s="39"/>
      <c r="K120" s="39"/>
      <c r="L120" s="39"/>
      <c r="M120" s="39"/>
      <c r="N120" s="39"/>
      <c r="O120" s="39"/>
      <c r="P120" s="40"/>
      <c r="Q120" s="44"/>
      <c r="R120" s="43"/>
      <c r="S120" s="42"/>
      <c r="T120" s="42"/>
      <c r="U120" s="39"/>
      <c r="V120" s="83"/>
      <c r="W120" s="83"/>
    </row>
    <row r="121" spans="1:23" x14ac:dyDescent="0.2">
      <c r="A121" s="83"/>
      <c r="B121" s="83"/>
      <c r="C121" s="83"/>
      <c r="D121" s="83"/>
      <c r="E121" s="83"/>
      <c r="F121" s="83"/>
      <c r="G121" s="83"/>
      <c r="H121" s="83"/>
      <c r="I121" s="39"/>
      <c r="J121" s="39"/>
      <c r="K121" s="39"/>
      <c r="L121" s="39"/>
      <c r="M121" s="39"/>
      <c r="N121" s="39"/>
      <c r="O121" s="39"/>
      <c r="P121" s="40"/>
      <c r="Q121" s="44"/>
      <c r="R121" s="43"/>
      <c r="S121" s="42"/>
      <c r="T121" s="42"/>
      <c r="U121" s="39"/>
      <c r="V121" s="83"/>
      <c r="W121" s="83"/>
    </row>
    <row r="122" spans="1:23" x14ac:dyDescent="0.2">
      <c r="A122" s="83"/>
      <c r="B122" s="83"/>
      <c r="C122" s="83"/>
      <c r="D122" s="83"/>
      <c r="E122" s="83"/>
      <c r="F122" s="83"/>
      <c r="G122" s="83"/>
      <c r="H122" s="83"/>
      <c r="I122" s="39"/>
      <c r="J122" s="39"/>
      <c r="K122" s="39"/>
      <c r="L122" s="39"/>
      <c r="M122" s="39"/>
      <c r="N122" s="39"/>
      <c r="O122" s="39"/>
      <c r="P122" s="40"/>
      <c r="Q122" s="44"/>
      <c r="R122" s="43"/>
      <c r="S122" s="42"/>
      <c r="T122" s="42"/>
      <c r="U122" s="39"/>
      <c r="V122" s="83"/>
      <c r="W122" s="83"/>
    </row>
    <row r="123" spans="1:23" x14ac:dyDescent="0.2">
      <c r="A123" s="83"/>
      <c r="B123" s="83"/>
      <c r="C123" s="83"/>
      <c r="D123" s="83"/>
      <c r="E123" s="83"/>
      <c r="F123" s="83"/>
      <c r="G123" s="83"/>
      <c r="H123" s="83"/>
      <c r="I123" s="39"/>
      <c r="J123" s="39"/>
      <c r="K123" s="39"/>
      <c r="L123" s="39"/>
      <c r="M123" s="39"/>
      <c r="N123" s="39"/>
      <c r="O123" s="39"/>
      <c r="P123" s="40"/>
      <c r="Q123" s="44"/>
      <c r="R123" s="43"/>
      <c r="S123" s="42"/>
      <c r="T123" s="42"/>
      <c r="U123" s="39"/>
      <c r="V123" s="83"/>
      <c r="W123" s="83"/>
    </row>
    <row r="124" spans="1:23" x14ac:dyDescent="0.2">
      <c r="A124" s="83"/>
      <c r="B124" s="83"/>
      <c r="C124" s="83"/>
      <c r="D124" s="83"/>
      <c r="E124" s="83"/>
      <c r="F124" s="83"/>
      <c r="G124" s="83"/>
      <c r="H124" s="83"/>
      <c r="I124" s="39"/>
      <c r="J124" s="39"/>
      <c r="K124" s="39"/>
      <c r="L124" s="39"/>
      <c r="M124" s="39"/>
      <c r="N124" s="39"/>
      <c r="O124" s="39"/>
      <c r="P124" s="40"/>
      <c r="Q124" s="44"/>
      <c r="R124" s="43"/>
      <c r="S124" s="42"/>
      <c r="T124" s="42"/>
      <c r="U124" s="39"/>
      <c r="V124" s="83"/>
      <c r="W124" s="83"/>
    </row>
    <row r="125" spans="1:23" x14ac:dyDescent="0.2">
      <c r="A125" s="83"/>
      <c r="B125" s="83"/>
      <c r="C125" s="83"/>
      <c r="D125" s="83"/>
      <c r="E125" s="83"/>
      <c r="F125" s="83"/>
      <c r="G125" s="83"/>
      <c r="H125" s="83"/>
      <c r="I125" s="39"/>
      <c r="J125" s="39"/>
      <c r="K125" s="39"/>
      <c r="L125" s="39"/>
      <c r="M125" s="39"/>
      <c r="N125" s="39"/>
      <c r="O125" s="39"/>
      <c r="P125" s="40"/>
      <c r="Q125" s="44"/>
      <c r="R125" s="43"/>
      <c r="S125" s="42"/>
      <c r="T125" s="42"/>
      <c r="U125" s="39"/>
      <c r="V125" s="83"/>
      <c r="W125" s="83"/>
    </row>
    <row r="126" spans="1:23" x14ac:dyDescent="0.2">
      <c r="A126" s="83"/>
      <c r="B126" s="83"/>
      <c r="C126" s="83"/>
      <c r="D126" s="83"/>
      <c r="E126" s="83"/>
      <c r="F126" s="83"/>
      <c r="G126" s="83"/>
      <c r="H126" s="83"/>
      <c r="I126" s="39"/>
      <c r="J126" s="39"/>
      <c r="K126" s="39"/>
      <c r="L126" s="39"/>
      <c r="M126" s="39"/>
      <c r="N126" s="39"/>
      <c r="O126" s="39"/>
      <c r="P126" s="40"/>
      <c r="Q126" s="44"/>
      <c r="R126" s="43"/>
      <c r="S126" s="42"/>
      <c r="T126" s="42"/>
      <c r="U126" s="39"/>
      <c r="V126" s="83"/>
      <c r="W126" s="83"/>
    </row>
    <row r="127" spans="1:23" x14ac:dyDescent="0.2">
      <c r="A127" s="83"/>
      <c r="B127" s="83"/>
      <c r="C127" s="83"/>
      <c r="D127" s="83"/>
      <c r="E127" s="83"/>
      <c r="F127" s="83"/>
      <c r="G127" s="83"/>
      <c r="H127" s="83"/>
      <c r="I127" s="39"/>
      <c r="J127" s="39"/>
      <c r="K127" s="39"/>
      <c r="L127" s="39"/>
      <c r="M127" s="39"/>
      <c r="N127" s="39"/>
      <c r="O127" s="39"/>
      <c r="P127" s="40"/>
      <c r="Q127" s="44"/>
      <c r="R127" s="43"/>
      <c r="S127" s="42"/>
      <c r="T127" s="42"/>
      <c r="U127" s="39"/>
      <c r="V127" s="83"/>
      <c r="W127" s="83"/>
    </row>
    <row r="128" spans="1:23" x14ac:dyDescent="0.2">
      <c r="A128" s="83"/>
      <c r="B128" s="83"/>
      <c r="C128" s="83"/>
      <c r="D128" s="83"/>
      <c r="E128" s="83"/>
      <c r="F128" s="83"/>
      <c r="G128" s="83"/>
      <c r="H128" s="83"/>
      <c r="I128" s="39"/>
      <c r="J128" s="39"/>
      <c r="K128" s="39"/>
      <c r="L128" s="39"/>
      <c r="M128" s="39"/>
      <c r="N128" s="39"/>
      <c r="O128" s="39"/>
      <c r="P128" s="40"/>
      <c r="Q128" s="44"/>
      <c r="R128" s="43"/>
      <c r="S128" s="42"/>
      <c r="T128" s="42"/>
      <c r="U128" s="39"/>
      <c r="V128" s="83"/>
      <c r="W128" s="83"/>
    </row>
    <row r="129" spans="1:23" x14ac:dyDescent="0.2">
      <c r="A129" s="83"/>
      <c r="B129" s="83"/>
      <c r="C129" s="83"/>
      <c r="D129" s="83"/>
      <c r="E129" s="83"/>
      <c r="F129" s="83"/>
      <c r="G129" s="83"/>
      <c r="H129" s="83"/>
      <c r="I129" s="39"/>
      <c r="J129" s="39"/>
      <c r="K129" s="39"/>
      <c r="L129" s="39"/>
      <c r="M129" s="39"/>
      <c r="N129" s="39"/>
      <c r="O129" s="39"/>
      <c r="P129" s="40"/>
      <c r="Q129" s="44"/>
      <c r="R129" s="43"/>
      <c r="S129" s="42"/>
      <c r="T129" s="42"/>
      <c r="U129" s="39"/>
      <c r="V129" s="83"/>
      <c r="W129" s="83"/>
    </row>
    <row r="130" spans="1:23" x14ac:dyDescent="0.2">
      <c r="A130" s="83"/>
      <c r="B130" s="83"/>
      <c r="C130" s="83"/>
      <c r="D130" s="83"/>
      <c r="E130" s="83"/>
      <c r="F130" s="83"/>
      <c r="G130" s="83"/>
      <c r="H130" s="83"/>
      <c r="I130" s="39"/>
      <c r="J130" s="39"/>
      <c r="K130" s="39"/>
      <c r="L130" s="39"/>
      <c r="M130" s="39"/>
      <c r="N130" s="39"/>
      <c r="O130" s="39"/>
      <c r="P130" s="40"/>
      <c r="Q130" s="44"/>
      <c r="R130" s="43"/>
      <c r="S130" s="42"/>
      <c r="T130" s="42"/>
      <c r="U130" s="39"/>
      <c r="V130" s="83"/>
      <c r="W130" s="83"/>
    </row>
    <row r="131" spans="1:23" x14ac:dyDescent="0.2">
      <c r="A131" s="83"/>
      <c r="B131" s="83"/>
      <c r="C131" s="83"/>
      <c r="D131" s="83"/>
      <c r="E131" s="83"/>
      <c r="F131" s="83"/>
      <c r="G131" s="83"/>
      <c r="H131" s="83"/>
      <c r="I131" s="39"/>
      <c r="J131" s="39"/>
      <c r="K131" s="39"/>
      <c r="L131" s="39"/>
      <c r="M131" s="39"/>
      <c r="N131" s="39"/>
      <c r="O131" s="39"/>
      <c r="P131" s="40"/>
      <c r="Q131" s="44"/>
      <c r="R131" s="43"/>
      <c r="S131" s="42"/>
      <c r="T131" s="42"/>
      <c r="U131" s="39"/>
      <c r="V131" s="83"/>
      <c r="W131" s="83"/>
    </row>
    <row r="132" spans="1:23" x14ac:dyDescent="0.2">
      <c r="A132" s="83"/>
      <c r="B132" s="83"/>
      <c r="C132" s="83"/>
      <c r="D132" s="83"/>
      <c r="E132" s="83"/>
      <c r="F132" s="83"/>
      <c r="G132" s="83"/>
      <c r="H132" s="83"/>
      <c r="I132" s="39"/>
      <c r="J132" s="39"/>
      <c r="K132" s="39"/>
      <c r="L132" s="39"/>
      <c r="M132" s="39"/>
      <c r="N132" s="39"/>
      <c r="O132" s="39"/>
      <c r="P132" s="40"/>
      <c r="Q132" s="44"/>
      <c r="R132" s="43"/>
      <c r="S132" s="42"/>
      <c r="T132" s="42"/>
      <c r="U132" s="39"/>
      <c r="V132" s="83"/>
      <c r="W132" s="83"/>
    </row>
    <row r="133" spans="1:23" x14ac:dyDescent="0.2">
      <c r="A133" s="83"/>
      <c r="B133" s="83"/>
      <c r="C133" s="83"/>
      <c r="D133" s="83"/>
      <c r="E133" s="83"/>
      <c r="F133" s="83"/>
      <c r="G133" s="83"/>
      <c r="H133" s="83"/>
      <c r="I133" s="39"/>
      <c r="J133" s="39"/>
      <c r="K133" s="39"/>
      <c r="L133" s="39"/>
      <c r="M133" s="39"/>
      <c r="N133" s="39"/>
      <c r="O133" s="39"/>
      <c r="P133" s="40"/>
      <c r="Q133" s="44"/>
      <c r="R133" s="43"/>
      <c r="S133" s="42"/>
      <c r="T133" s="42"/>
      <c r="U133" s="39"/>
      <c r="V133" s="83"/>
      <c r="W133" s="83"/>
    </row>
    <row r="134" spans="1:23" x14ac:dyDescent="0.2">
      <c r="A134" s="83"/>
      <c r="B134" s="83"/>
      <c r="C134" s="83"/>
      <c r="D134" s="83"/>
      <c r="E134" s="83"/>
      <c r="F134" s="83"/>
      <c r="G134" s="83"/>
      <c r="H134" s="83"/>
      <c r="I134" s="39"/>
      <c r="J134" s="39"/>
      <c r="K134" s="39"/>
      <c r="L134" s="39"/>
      <c r="M134" s="39"/>
      <c r="N134" s="39"/>
      <c r="O134" s="39"/>
      <c r="P134" s="40"/>
      <c r="Q134" s="44"/>
      <c r="R134" s="43"/>
      <c r="S134" s="42"/>
      <c r="T134" s="42"/>
      <c r="U134" s="39"/>
      <c r="V134" s="83"/>
      <c r="W134" s="83"/>
    </row>
    <row r="135" spans="1:23" x14ac:dyDescent="0.2">
      <c r="A135" s="83"/>
      <c r="B135" s="83"/>
      <c r="C135" s="83"/>
      <c r="D135" s="83"/>
      <c r="E135" s="83"/>
      <c r="F135" s="83"/>
      <c r="G135" s="83"/>
      <c r="H135" s="83"/>
      <c r="I135" s="39"/>
      <c r="J135" s="39"/>
      <c r="K135" s="39"/>
      <c r="L135" s="39"/>
      <c r="M135" s="39"/>
      <c r="N135" s="39"/>
      <c r="O135" s="39"/>
      <c r="P135" s="40"/>
      <c r="Q135" s="44"/>
      <c r="R135" s="43"/>
      <c r="S135" s="42"/>
      <c r="T135" s="42"/>
      <c r="U135" s="39"/>
      <c r="V135" s="83"/>
      <c r="W135" s="83"/>
    </row>
    <row r="136" spans="1:23" x14ac:dyDescent="0.2">
      <c r="A136" s="83"/>
      <c r="B136" s="83"/>
      <c r="C136" s="83"/>
      <c r="D136" s="83"/>
      <c r="E136" s="83"/>
      <c r="F136" s="83"/>
      <c r="G136" s="83"/>
      <c r="H136" s="83"/>
      <c r="I136" s="39"/>
      <c r="J136" s="39"/>
      <c r="K136" s="39"/>
      <c r="L136" s="39"/>
      <c r="M136" s="39"/>
      <c r="N136" s="39"/>
      <c r="O136" s="39"/>
      <c r="P136" s="40"/>
      <c r="Q136" s="44"/>
      <c r="R136" s="43"/>
      <c r="S136" s="42"/>
      <c r="T136" s="42"/>
      <c r="U136" s="39"/>
      <c r="V136" s="83"/>
      <c r="W136" s="83"/>
    </row>
    <row r="137" spans="1:23" x14ac:dyDescent="0.2">
      <c r="A137" s="83"/>
      <c r="B137" s="83"/>
      <c r="C137" s="83"/>
      <c r="D137" s="83"/>
      <c r="E137" s="83"/>
      <c r="F137" s="83"/>
      <c r="G137" s="83"/>
      <c r="H137" s="83"/>
      <c r="I137" s="39"/>
      <c r="J137" s="39"/>
      <c r="K137" s="39"/>
      <c r="L137" s="39"/>
      <c r="M137" s="39"/>
      <c r="N137" s="39"/>
      <c r="O137" s="39"/>
      <c r="P137" s="40"/>
      <c r="Q137" s="44"/>
      <c r="R137" s="43"/>
      <c r="S137" s="42"/>
      <c r="T137" s="42"/>
      <c r="U137" s="39"/>
      <c r="V137" s="83"/>
      <c r="W137" s="83"/>
    </row>
    <row r="138" spans="1:23" x14ac:dyDescent="0.2">
      <c r="A138" s="83"/>
      <c r="B138" s="83"/>
      <c r="C138" s="83"/>
      <c r="D138" s="83"/>
      <c r="E138" s="83"/>
      <c r="F138" s="83"/>
      <c r="G138" s="83"/>
      <c r="H138" s="83"/>
      <c r="I138" s="39"/>
      <c r="J138" s="39"/>
      <c r="K138" s="39"/>
      <c r="L138" s="39"/>
      <c r="M138" s="39"/>
      <c r="N138" s="39"/>
      <c r="O138" s="39"/>
      <c r="P138" s="40"/>
      <c r="Q138" s="44"/>
      <c r="R138" s="43"/>
      <c r="S138" s="42"/>
      <c r="T138" s="42"/>
      <c r="U138" s="39"/>
      <c r="V138" s="83"/>
      <c r="W138" s="83"/>
    </row>
    <row r="139" spans="1:23" x14ac:dyDescent="0.2">
      <c r="A139" s="83"/>
      <c r="B139" s="83"/>
      <c r="C139" s="83"/>
      <c r="D139" s="83"/>
      <c r="E139" s="83"/>
      <c r="F139" s="83"/>
      <c r="G139" s="83"/>
      <c r="H139" s="83"/>
      <c r="I139" s="39"/>
      <c r="J139" s="39"/>
      <c r="K139" s="39"/>
      <c r="L139" s="39"/>
      <c r="M139" s="39"/>
      <c r="N139" s="39"/>
      <c r="O139" s="39"/>
      <c r="P139" s="40"/>
      <c r="Q139" s="44"/>
      <c r="R139" s="43"/>
      <c r="S139" s="42"/>
      <c r="T139" s="42"/>
      <c r="U139" s="39"/>
      <c r="V139" s="83"/>
      <c r="W139" s="83"/>
    </row>
    <row r="140" spans="1:23" x14ac:dyDescent="0.2">
      <c r="A140" s="83"/>
      <c r="B140" s="83"/>
      <c r="C140" s="83"/>
      <c r="D140" s="83"/>
      <c r="E140" s="83"/>
      <c r="F140" s="83"/>
      <c r="G140" s="83"/>
      <c r="H140" s="83"/>
      <c r="I140" s="39"/>
      <c r="J140" s="39"/>
      <c r="K140" s="39"/>
      <c r="L140" s="39"/>
      <c r="M140" s="39"/>
      <c r="N140" s="39"/>
      <c r="O140" s="39"/>
      <c r="P140" s="40"/>
      <c r="Q140" s="44"/>
      <c r="R140" s="43"/>
      <c r="S140" s="42"/>
      <c r="T140" s="42"/>
      <c r="U140" s="39"/>
      <c r="V140" s="83"/>
      <c r="W140" s="83"/>
    </row>
    <row r="141" spans="1:23" x14ac:dyDescent="0.2">
      <c r="A141" s="83"/>
      <c r="B141" s="83"/>
      <c r="C141" s="83"/>
      <c r="D141" s="83"/>
      <c r="E141" s="83"/>
      <c r="F141" s="83"/>
      <c r="G141" s="83"/>
      <c r="H141" s="83"/>
      <c r="I141" s="39"/>
      <c r="J141" s="39"/>
      <c r="K141" s="39"/>
      <c r="L141" s="39"/>
      <c r="M141" s="39"/>
      <c r="N141" s="39"/>
      <c r="O141" s="39"/>
      <c r="P141" s="40"/>
      <c r="Q141" s="44"/>
      <c r="R141" s="43"/>
      <c r="S141" s="42"/>
      <c r="T141" s="42"/>
      <c r="U141" s="39"/>
      <c r="V141" s="83"/>
      <c r="W141" s="83"/>
    </row>
    <row r="142" spans="1:23" x14ac:dyDescent="0.2">
      <c r="A142" s="83"/>
      <c r="B142" s="83"/>
      <c r="C142" s="83"/>
      <c r="D142" s="83"/>
      <c r="E142" s="83"/>
      <c r="F142" s="83"/>
      <c r="G142" s="83"/>
      <c r="H142" s="83"/>
      <c r="I142" s="39"/>
      <c r="J142" s="39"/>
      <c r="K142" s="39"/>
      <c r="L142" s="39"/>
      <c r="M142" s="39"/>
      <c r="N142" s="39"/>
      <c r="O142" s="39"/>
      <c r="P142" s="40"/>
      <c r="Q142" s="44"/>
      <c r="R142" s="43"/>
      <c r="S142" s="42"/>
      <c r="T142" s="42"/>
      <c r="U142" s="39"/>
      <c r="V142" s="83"/>
      <c r="W142" s="83"/>
    </row>
    <row r="143" spans="1:23" x14ac:dyDescent="0.2">
      <c r="A143" s="83"/>
      <c r="B143" s="83"/>
      <c r="C143" s="83"/>
      <c r="D143" s="83"/>
      <c r="E143" s="83"/>
      <c r="F143" s="83"/>
      <c r="G143" s="83"/>
      <c r="H143" s="83"/>
      <c r="I143" s="39"/>
      <c r="J143" s="39"/>
      <c r="K143" s="39"/>
      <c r="L143" s="39"/>
      <c r="M143" s="39"/>
      <c r="N143" s="39"/>
      <c r="O143" s="39"/>
      <c r="P143" s="40"/>
      <c r="Q143" s="44"/>
      <c r="R143" s="43"/>
      <c r="S143" s="42"/>
      <c r="T143" s="42"/>
      <c r="U143" s="39"/>
      <c r="V143" s="83"/>
      <c r="W143" s="83"/>
    </row>
    <row r="144" spans="1:23" x14ac:dyDescent="0.2">
      <c r="A144" s="83"/>
      <c r="B144" s="83"/>
      <c r="C144" s="83"/>
      <c r="D144" s="83"/>
      <c r="E144" s="83"/>
      <c r="F144" s="83"/>
      <c r="G144" s="83"/>
      <c r="H144" s="83"/>
      <c r="I144" s="39"/>
      <c r="J144" s="39"/>
      <c r="K144" s="39"/>
      <c r="L144" s="39"/>
      <c r="M144" s="39"/>
      <c r="N144" s="39"/>
      <c r="O144" s="39"/>
      <c r="P144" s="40"/>
      <c r="Q144" s="44"/>
      <c r="R144" s="43"/>
      <c r="S144" s="42"/>
      <c r="T144" s="42"/>
      <c r="U144" s="39"/>
      <c r="V144" s="83"/>
      <c r="W144" s="83"/>
    </row>
    <row r="145" spans="1:23" x14ac:dyDescent="0.2">
      <c r="A145" s="83"/>
      <c r="B145" s="83"/>
      <c r="C145" s="83"/>
      <c r="D145" s="83"/>
      <c r="E145" s="83"/>
      <c r="F145" s="83"/>
      <c r="G145" s="83"/>
      <c r="H145" s="83"/>
      <c r="I145" s="39"/>
      <c r="J145" s="39"/>
      <c r="K145" s="39"/>
      <c r="L145" s="39"/>
      <c r="M145" s="39"/>
      <c r="N145" s="39"/>
      <c r="O145" s="39"/>
      <c r="P145" s="40"/>
      <c r="Q145" s="44"/>
      <c r="R145" s="43"/>
      <c r="S145" s="42"/>
      <c r="T145" s="42"/>
      <c r="U145" s="39"/>
      <c r="V145" s="83"/>
      <c r="W145" s="83"/>
    </row>
    <row r="146" spans="1:23" x14ac:dyDescent="0.2">
      <c r="A146" s="83"/>
      <c r="B146" s="83"/>
      <c r="C146" s="83"/>
      <c r="D146" s="83"/>
      <c r="E146" s="83"/>
      <c r="F146" s="83"/>
      <c r="G146" s="83"/>
      <c r="H146" s="83"/>
      <c r="I146" s="39"/>
      <c r="J146" s="39"/>
      <c r="K146" s="39"/>
      <c r="L146" s="39"/>
      <c r="M146" s="39"/>
      <c r="N146" s="39"/>
      <c r="O146" s="39"/>
      <c r="P146" s="40"/>
      <c r="Q146" s="44"/>
      <c r="R146" s="43"/>
      <c r="S146" s="42"/>
      <c r="T146" s="42"/>
      <c r="U146" s="39"/>
      <c r="V146" s="83"/>
      <c r="W146" s="83"/>
    </row>
    <row r="147" spans="1:23" x14ac:dyDescent="0.2">
      <c r="A147" s="83"/>
      <c r="B147" s="83"/>
      <c r="C147" s="83"/>
      <c r="D147" s="83"/>
      <c r="E147" s="83"/>
      <c r="F147" s="83"/>
      <c r="G147" s="83"/>
      <c r="H147" s="83"/>
      <c r="I147" s="39"/>
      <c r="J147" s="39"/>
      <c r="K147" s="39"/>
      <c r="L147" s="39"/>
      <c r="M147" s="39"/>
      <c r="N147" s="39"/>
      <c r="O147" s="39"/>
      <c r="P147" s="40"/>
      <c r="Q147" s="44"/>
      <c r="R147" s="43"/>
      <c r="S147" s="42"/>
      <c r="T147" s="42"/>
      <c r="U147" s="39"/>
      <c r="V147" s="83"/>
      <c r="W147" s="83"/>
    </row>
    <row r="148" spans="1:23" x14ac:dyDescent="0.2">
      <c r="A148" s="83"/>
      <c r="B148" s="83"/>
      <c r="C148" s="83"/>
      <c r="D148" s="83"/>
      <c r="E148" s="83"/>
      <c r="F148" s="83"/>
      <c r="G148" s="83"/>
      <c r="H148" s="83"/>
      <c r="I148" s="39"/>
      <c r="J148" s="39"/>
      <c r="K148" s="39"/>
      <c r="L148" s="39"/>
      <c r="M148" s="39"/>
      <c r="N148" s="39"/>
      <c r="O148" s="39"/>
      <c r="P148" s="40"/>
      <c r="Q148" s="44"/>
      <c r="R148" s="43"/>
      <c r="S148" s="42"/>
      <c r="T148" s="42"/>
      <c r="U148" s="39"/>
      <c r="V148" s="83"/>
      <c r="W148" s="83"/>
    </row>
    <row r="149" spans="1:23" x14ac:dyDescent="0.2">
      <c r="A149" s="83"/>
      <c r="B149" s="83"/>
      <c r="C149" s="83"/>
      <c r="D149" s="83"/>
      <c r="E149" s="83"/>
      <c r="F149" s="83"/>
      <c r="G149" s="83"/>
      <c r="H149" s="83"/>
      <c r="I149" s="39"/>
      <c r="J149" s="39"/>
      <c r="K149" s="39"/>
      <c r="L149" s="39"/>
      <c r="M149" s="39"/>
      <c r="N149" s="39"/>
      <c r="O149" s="39"/>
      <c r="P149" s="40"/>
      <c r="Q149" s="44"/>
      <c r="R149" s="43"/>
      <c r="S149" s="42"/>
      <c r="T149" s="42"/>
      <c r="U149" s="39"/>
      <c r="V149" s="83"/>
      <c r="W149" s="83"/>
    </row>
    <row r="150" spans="1:23" x14ac:dyDescent="0.2">
      <c r="A150" s="83"/>
      <c r="B150" s="83"/>
      <c r="C150" s="83"/>
      <c r="D150" s="83"/>
      <c r="E150" s="83"/>
      <c r="F150" s="83"/>
      <c r="G150" s="83"/>
      <c r="H150" s="83"/>
      <c r="I150" s="39"/>
      <c r="J150" s="39"/>
      <c r="K150" s="39"/>
      <c r="L150" s="39"/>
      <c r="M150" s="39"/>
      <c r="N150" s="39"/>
      <c r="O150" s="39"/>
      <c r="P150" s="40"/>
      <c r="Q150" s="44"/>
      <c r="R150" s="43"/>
      <c r="S150" s="42"/>
      <c r="T150" s="42"/>
      <c r="U150" s="39"/>
      <c r="V150" s="83"/>
      <c r="W150" s="83"/>
    </row>
    <row r="151" spans="1:23" x14ac:dyDescent="0.2">
      <c r="A151" s="83"/>
      <c r="B151" s="83"/>
      <c r="C151" s="83"/>
      <c r="D151" s="83"/>
      <c r="E151" s="83"/>
      <c r="F151" s="83"/>
      <c r="G151" s="83"/>
      <c r="H151" s="83"/>
      <c r="I151" s="85"/>
      <c r="J151" s="85"/>
      <c r="K151" s="85"/>
      <c r="L151" s="85"/>
      <c r="M151" s="85"/>
      <c r="N151" s="85"/>
      <c r="O151" s="39"/>
      <c r="P151" s="40"/>
      <c r="Q151" s="44"/>
      <c r="R151" s="43"/>
      <c r="S151" s="42"/>
      <c r="T151" s="42"/>
      <c r="U151" s="39"/>
      <c r="V151" s="83"/>
      <c r="W151" s="83"/>
    </row>
    <row r="152" spans="1:23" x14ac:dyDescent="0.2">
      <c r="A152" s="83"/>
      <c r="B152" s="83"/>
      <c r="C152" s="83"/>
      <c r="D152" s="83"/>
      <c r="E152" s="83"/>
      <c r="F152" s="83"/>
      <c r="G152" s="83"/>
      <c r="H152" s="83"/>
      <c r="I152" s="85"/>
      <c r="J152" s="85"/>
      <c r="K152" s="85"/>
      <c r="L152" s="85"/>
      <c r="M152" s="85"/>
      <c r="N152" s="85"/>
      <c r="O152" s="39"/>
      <c r="P152" s="40"/>
      <c r="Q152" s="44"/>
      <c r="R152" s="43"/>
      <c r="S152" s="42"/>
      <c r="T152" s="42"/>
      <c r="U152" s="39"/>
      <c r="V152" s="83"/>
      <c r="W152" s="83"/>
    </row>
    <row r="153" spans="1:23" x14ac:dyDescent="0.2">
      <c r="A153" s="83"/>
      <c r="B153" s="83"/>
      <c r="C153" s="83"/>
      <c r="D153" s="83"/>
      <c r="E153" s="83"/>
      <c r="F153" s="83"/>
      <c r="G153" s="83"/>
      <c r="H153" s="83"/>
      <c r="I153" s="85"/>
      <c r="J153" s="85"/>
      <c r="K153" s="85"/>
      <c r="L153" s="85"/>
      <c r="M153" s="85"/>
      <c r="N153" s="85"/>
      <c r="O153" s="39"/>
      <c r="P153" s="40"/>
      <c r="Q153" s="44"/>
      <c r="R153" s="43"/>
      <c r="S153" s="42"/>
      <c r="T153" s="42"/>
      <c r="U153" s="39"/>
      <c r="V153" s="83"/>
      <c r="W153" s="83"/>
    </row>
    <row r="154" spans="1:23" x14ac:dyDescent="0.2">
      <c r="A154" s="83"/>
      <c r="B154" s="83"/>
      <c r="C154" s="83"/>
      <c r="D154" s="83"/>
      <c r="E154" s="83"/>
      <c r="F154" s="83"/>
      <c r="G154" s="83"/>
      <c r="H154" s="83"/>
      <c r="I154" s="85"/>
      <c r="J154" s="85"/>
      <c r="K154" s="85"/>
      <c r="L154" s="85"/>
      <c r="M154" s="85"/>
      <c r="N154" s="85"/>
      <c r="O154" s="39"/>
      <c r="P154" s="40"/>
      <c r="Q154" s="44"/>
      <c r="R154" s="43"/>
      <c r="S154" s="42"/>
      <c r="T154" s="42"/>
      <c r="U154" s="39"/>
      <c r="V154" s="83"/>
      <c r="W154" s="83"/>
    </row>
    <row r="155" spans="1:23" x14ac:dyDescent="0.2">
      <c r="A155" s="83"/>
      <c r="B155" s="83"/>
      <c r="C155" s="83"/>
      <c r="D155" s="83"/>
      <c r="E155" s="83"/>
      <c r="F155" s="83"/>
      <c r="G155" s="83"/>
      <c r="H155" s="83"/>
      <c r="I155" s="85"/>
      <c r="J155" s="85"/>
      <c r="K155" s="85"/>
      <c r="L155" s="85"/>
      <c r="M155" s="85"/>
      <c r="N155" s="85"/>
      <c r="O155" s="39"/>
      <c r="P155" s="40"/>
      <c r="Q155" s="44"/>
      <c r="R155" s="43"/>
      <c r="S155" s="42"/>
      <c r="T155" s="42"/>
      <c r="U155" s="39"/>
      <c r="V155" s="83"/>
      <c r="W155" s="83"/>
    </row>
    <row r="156" spans="1:23" x14ac:dyDescent="0.2">
      <c r="A156" s="83"/>
      <c r="B156" s="83"/>
      <c r="C156" s="83"/>
      <c r="D156" s="83"/>
      <c r="E156" s="83"/>
      <c r="F156" s="83"/>
      <c r="G156" s="83"/>
      <c r="H156" s="83"/>
      <c r="I156" s="85"/>
      <c r="J156" s="85"/>
      <c r="K156" s="85"/>
      <c r="L156" s="85"/>
      <c r="M156" s="85"/>
      <c r="N156" s="85"/>
      <c r="O156" s="39"/>
      <c r="P156" s="40"/>
      <c r="Q156" s="39"/>
      <c r="R156" s="38"/>
      <c r="S156" s="37"/>
      <c r="T156" s="36"/>
      <c r="U156" s="35"/>
      <c r="V156" s="83"/>
      <c r="W156" s="83"/>
    </row>
    <row r="157" spans="1:23" x14ac:dyDescent="0.2">
      <c r="A157" s="83"/>
      <c r="B157" s="83"/>
      <c r="C157" s="83"/>
      <c r="D157" s="83"/>
      <c r="E157" s="83"/>
      <c r="F157" s="83"/>
      <c r="G157" s="83"/>
      <c r="H157" s="83"/>
      <c r="I157" s="85"/>
      <c r="J157" s="85"/>
      <c r="K157" s="85"/>
      <c r="L157" s="85"/>
      <c r="M157" s="85"/>
      <c r="N157" s="85"/>
      <c r="O157" s="86"/>
      <c r="P157" s="87"/>
      <c r="Q157" s="85"/>
      <c r="R157" s="85"/>
      <c r="S157" s="85"/>
      <c r="T157" s="85"/>
      <c r="U157" s="85"/>
      <c r="V157" s="83"/>
      <c r="W157" s="83"/>
    </row>
    <row r="158" spans="1:23" x14ac:dyDescent="0.2">
      <c r="A158" s="83"/>
      <c r="B158" s="83"/>
      <c r="C158" s="83"/>
      <c r="D158" s="83"/>
      <c r="E158" s="83"/>
      <c r="F158" s="83"/>
      <c r="G158" s="83"/>
      <c r="H158" s="83"/>
      <c r="I158" s="85"/>
      <c r="J158" s="85"/>
      <c r="K158" s="85"/>
      <c r="L158" s="85"/>
      <c r="M158" s="85"/>
      <c r="N158" s="85"/>
      <c r="O158" s="86"/>
      <c r="P158" s="87"/>
      <c r="Q158" s="85"/>
      <c r="R158" s="85"/>
      <c r="S158" s="85"/>
      <c r="T158" s="85"/>
      <c r="U158" s="85"/>
      <c r="V158" s="83"/>
      <c r="W158" s="83"/>
    </row>
    <row r="159" spans="1:23" x14ac:dyDescent="0.2">
      <c r="A159" s="83"/>
      <c r="B159" s="83"/>
      <c r="C159" s="83"/>
      <c r="D159" s="83"/>
      <c r="E159" s="83"/>
      <c r="F159" s="83"/>
      <c r="G159" s="83"/>
      <c r="H159" s="83"/>
      <c r="I159" s="85"/>
      <c r="J159" s="85"/>
      <c r="K159" s="85"/>
      <c r="L159" s="85"/>
      <c r="M159" s="85"/>
      <c r="N159" s="85"/>
      <c r="O159" s="86"/>
      <c r="P159" s="87"/>
      <c r="Q159" s="85"/>
      <c r="R159" s="85"/>
      <c r="S159" s="85"/>
      <c r="T159" s="85"/>
      <c r="U159" s="85"/>
      <c r="V159" s="83"/>
      <c r="W159" s="83"/>
    </row>
    <row r="160" spans="1:23" x14ac:dyDescent="0.2">
      <c r="A160" s="83"/>
      <c r="B160" s="83"/>
      <c r="C160" s="83"/>
      <c r="D160" s="83"/>
      <c r="E160" s="83"/>
      <c r="F160" s="83"/>
      <c r="G160" s="83"/>
      <c r="H160" s="83"/>
      <c r="I160" s="85"/>
      <c r="J160" s="85"/>
      <c r="K160" s="85"/>
      <c r="L160" s="85"/>
      <c r="M160" s="85"/>
      <c r="N160" s="85"/>
      <c r="O160" s="86"/>
      <c r="P160" s="87"/>
      <c r="Q160" s="85"/>
      <c r="R160" s="85"/>
      <c r="S160" s="85"/>
      <c r="T160" s="85"/>
      <c r="U160" s="85"/>
      <c r="V160" s="83"/>
      <c r="W160" s="83"/>
    </row>
    <row r="161" spans="1:23" x14ac:dyDescent="0.2">
      <c r="A161" s="83"/>
      <c r="B161" s="83"/>
      <c r="C161" s="83"/>
      <c r="D161" s="83"/>
      <c r="E161" s="83"/>
      <c r="F161" s="83"/>
      <c r="G161" s="83"/>
      <c r="H161" s="83"/>
      <c r="I161" s="85"/>
      <c r="J161" s="85"/>
      <c r="K161" s="85"/>
      <c r="L161" s="85"/>
      <c r="M161" s="85"/>
      <c r="N161" s="85"/>
      <c r="O161" s="86"/>
      <c r="P161" s="87"/>
      <c r="Q161" s="85"/>
      <c r="R161" s="85"/>
      <c r="S161" s="85"/>
      <c r="T161" s="85"/>
      <c r="U161" s="85"/>
      <c r="V161" s="83"/>
      <c r="W161" s="83"/>
    </row>
    <row r="162" spans="1:23" x14ac:dyDescent="0.2">
      <c r="A162" s="83"/>
      <c r="B162" s="83"/>
      <c r="C162" s="83"/>
      <c r="D162" s="83"/>
      <c r="E162" s="83"/>
      <c r="F162" s="83"/>
      <c r="G162" s="83"/>
      <c r="H162" s="83"/>
      <c r="I162" s="85"/>
      <c r="J162" s="85"/>
      <c r="K162" s="85"/>
      <c r="L162" s="85"/>
      <c r="M162" s="85"/>
      <c r="N162" s="85"/>
      <c r="O162" s="86"/>
      <c r="P162" s="87"/>
      <c r="Q162" s="85"/>
      <c r="R162" s="85"/>
      <c r="S162" s="85"/>
      <c r="T162" s="85"/>
      <c r="U162" s="85"/>
      <c r="V162" s="83"/>
      <c r="W162" s="83"/>
    </row>
    <row r="163" spans="1:23" x14ac:dyDescent="0.2">
      <c r="A163" s="83"/>
      <c r="B163" s="83"/>
      <c r="C163" s="83"/>
      <c r="D163" s="83"/>
      <c r="E163" s="83"/>
      <c r="F163" s="83"/>
      <c r="G163" s="83"/>
      <c r="H163" s="83"/>
      <c r="I163" s="85"/>
      <c r="J163" s="85"/>
      <c r="K163" s="85"/>
      <c r="L163" s="85"/>
      <c r="M163" s="85"/>
      <c r="N163" s="85"/>
      <c r="O163" s="86"/>
      <c r="P163" s="87"/>
      <c r="Q163" s="85"/>
      <c r="R163" s="85"/>
      <c r="S163" s="85"/>
      <c r="T163" s="85"/>
      <c r="U163" s="85"/>
      <c r="V163" s="83"/>
      <c r="W163" s="83"/>
    </row>
    <row r="164" spans="1:23" x14ac:dyDescent="0.2">
      <c r="A164" s="83"/>
      <c r="B164" s="83"/>
      <c r="C164" s="83"/>
      <c r="D164" s="83"/>
      <c r="E164" s="83"/>
      <c r="F164" s="83"/>
      <c r="G164" s="83"/>
      <c r="H164" s="83"/>
      <c r="I164" s="85"/>
      <c r="J164" s="85"/>
      <c r="K164" s="85"/>
      <c r="L164" s="85"/>
      <c r="M164" s="85"/>
      <c r="N164" s="85"/>
      <c r="O164" s="86"/>
      <c r="P164" s="87"/>
      <c r="Q164" s="85"/>
      <c r="R164" s="85"/>
      <c r="S164" s="85"/>
      <c r="T164" s="85"/>
      <c r="U164" s="85"/>
      <c r="V164" s="83"/>
      <c r="W164" s="83"/>
    </row>
    <row r="165" spans="1:23" x14ac:dyDescent="0.2">
      <c r="A165" s="83"/>
      <c r="B165" s="83"/>
      <c r="C165" s="83"/>
      <c r="D165" s="83"/>
      <c r="E165" s="83"/>
      <c r="F165" s="83"/>
      <c r="G165" s="83"/>
      <c r="H165" s="83"/>
      <c r="I165" s="85"/>
      <c r="J165" s="85"/>
      <c r="K165" s="85"/>
      <c r="L165" s="85"/>
      <c r="M165" s="85"/>
      <c r="N165" s="85"/>
      <c r="O165" s="86"/>
      <c r="P165" s="87"/>
      <c r="Q165" s="85"/>
      <c r="R165" s="85"/>
      <c r="S165" s="85"/>
      <c r="T165" s="85"/>
      <c r="U165" s="85"/>
      <c r="V165" s="83"/>
      <c r="W165" s="83"/>
    </row>
    <row r="166" spans="1:23" x14ac:dyDescent="0.2">
      <c r="A166" s="83"/>
      <c r="B166" s="83"/>
      <c r="C166" s="83"/>
      <c r="D166" s="83"/>
      <c r="E166" s="83"/>
      <c r="F166" s="83"/>
      <c r="G166" s="83"/>
      <c r="H166" s="83"/>
      <c r="I166" s="85"/>
      <c r="J166" s="85"/>
      <c r="K166" s="85"/>
      <c r="L166" s="85"/>
      <c r="M166" s="85"/>
      <c r="N166" s="85"/>
      <c r="O166" s="86"/>
      <c r="P166" s="87"/>
      <c r="Q166" s="85"/>
      <c r="R166" s="85"/>
      <c r="S166" s="85"/>
      <c r="T166" s="85"/>
      <c r="U166" s="85"/>
      <c r="V166" s="83"/>
      <c r="W166" s="83"/>
    </row>
    <row r="167" spans="1:23" x14ac:dyDescent="0.2">
      <c r="A167" s="83"/>
      <c r="B167" s="83"/>
      <c r="C167" s="83"/>
      <c r="D167" s="83"/>
      <c r="E167" s="83"/>
      <c r="F167" s="83"/>
      <c r="G167" s="83"/>
      <c r="H167" s="83"/>
      <c r="I167" s="85"/>
      <c r="J167" s="85"/>
      <c r="K167" s="85"/>
      <c r="L167" s="85"/>
      <c r="M167" s="85"/>
      <c r="N167" s="85"/>
      <c r="O167" s="86"/>
      <c r="P167" s="87"/>
      <c r="Q167" s="85"/>
      <c r="R167" s="85"/>
      <c r="S167" s="85"/>
      <c r="T167" s="85"/>
      <c r="U167" s="85"/>
      <c r="V167" s="83"/>
      <c r="W167" s="83"/>
    </row>
    <row r="168" spans="1:23" x14ac:dyDescent="0.2">
      <c r="A168" s="83"/>
      <c r="B168" s="83"/>
      <c r="C168" s="83"/>
      <c r="D168" s="83"/>
      <c r="E168" s="83"/>
      <c r="F168" s="83"/>
      <c r="G168" s="83"/>
      <c r="H168" s="83"/>
      <c r="I168" s="85"/>
      <c r="J168" s="85"/>
      <c r="K168" s="85"/>
      <c r="L168" s="85"/>
      <c r="M168" s="85"/>
      <c r="N168" s="85"/>
      <c r="O168" s="86"/>
      <c r="P168" s="87"/>
      <c r="Q168" s="85"/>
      <c r="R168" s="85"/>
      <c r="S168" s="85"/>
      <c r="T168" s="85"/>
      <c r="U168" s="85"/>
      <c r="V168" s="83"/>
      <c r="W168" s="83"/>
    </row>
    <row r="169" spans="1:23" x14ac:dyDescent="0.2">
      <c r="A169" s="83"/>
      <c r="B169" s="83"/>
      <c r="C169" s="83"/>
      <c r="D169" s="83"/>
      <c r="E169" s="83"/>
      <c r="F169" s="83"/>
      <c r="G169" s="83"/>
      <c r="H169" s="83"/>
      <c r="I169" s="85"/>
      <c r="J169" s="85"/>
      <c r="K169" s="85"/>
      <c r="L169" s="85"/>
      <c r="M169" s="85"/>
      <c r="N169" s="85"/>
      <c r="O169" s="86"/>
      <c r="P169" s="87"/>
      <c r="Q169" s="85"/>
      <c r="R169" s="85"/>
      <c r="S169" s="85"/>
      <c r="T169" s="85"/>
      <c r="U169" s="85"/>
      <c r="V169" s="83"/>
      <c r="W169" s="83"/>
    </row>
    <row r="170" spans="1:23" x14ac:dyDescent="0.2">
      <c r="A170" s="83"/>
      <c r="B170" s="83"/>
      <c r="C170" s="83"/>
      <c r="D170" s="83"/>
      <c r="E170" s="83"/>
      <c r="F170" s="83"/>
      <c r="G170" s="83"/>
      <c r="H170" s="83"/>
      <c r="I170" s="85"/>
      <c r="J170" s="85"/>
      <c r="K170" s="85"/>
      <c r="L170" s="85"/>
      <c r="M170" s="85"/>
      <c r="N170" s="85"/>
      <c r="O170" s="86"/>
      <c r="P170" s="87"/>
      <c r="Q170" s="85"/>
      <c r="R170" s="85"/>
      <c r="S170" s="85"/>
      <c r="T170" s="85"/>
      <c r="U170" s="85"/>
      <c r="V170" s="83"/>
      <c r="W170" s="83"/>
    </row>
    <row r="171" spans="1:23" x14ac:dyDescent="0.2">
      <c r="A171" s="83"/>
      <c r="B171" s="83"/>
      <c r="C171" s="83"/>
      <c r="D171" s="83"/>
      <c r="E171" s="83"/>
      <c r="F171" s="83"/>
      <c r="G171" s="83"/>
      <c r="H171" s="83"/>
      <c r="I171" s="85"/>
      <c r="J171" s="85"/>
      <c r="K171" s="85"/>
      <c r="L171" s="85"/>
      <c r="M171" s="85"/>
      <c r="N171" s="85"/>
      <c r="O171" s="86"/>
      <c r="P171" s="87"/>
      <c r="Q171" s="85"/>
      <c r="R171" s="85"/>
      <c r="S171" s="85"/>
      <c r="T171" s="85"/>
      <c r="U171" s="85"/>
      <c r="V171" s="83"/>
      <c r="W171" s="83"/>
    </row>
    <row r="172" spans="1:23" x14ac:dyDescent="0.2">
      <c r="A172" s="83"/>
      <c r="B172" s="83"/>
      <c r="C172" s="83"/>
      <c r="D172" s="83"/>
      <c r="E172" s="83"/>
      <c r="F172" s="83"/>
      <c r="G172" s="83"/>
      <c r="H172" s="83"/>
      <c r="I172" s="85"/>
      <c r="J172" s="85"/>
      <c r="K172" s="85"/>
      <c r="L172" s="85"/>
      <c r="M172" s="85"/>
      <c r="N172" s="85"/>
      <c r="O172" s="86"/>
      <c r="P172" s="87"/>
      <c r="Q172" s="85"/>
      <c r="R172" s="85"/>
      <c r="S172" s="85"/>
      <c r="T172" s="85"/>
      <c r="U172" s="85"/>
      <c r="V172" s="83"/>
      <c r="W172" s="83"/>
    </row>
    <row r="173" spans="1:23" x14ac:dyDescent="0.2">
      <c r="A173" s="83"/>
      <c r="B173" s="83"/>
      <c r="C173" s="83"/>
      <c r="D173" s="83"/>
      <c r="E173" s="83"/>
      <c r="F173" s="83"/>
      <c r="G173" s="83"/>
      <c r="H173" s="83"/>
      <c r="I173" s="85"/>
      <c r="J173" s="85"/>
      <c r="K173" s="85"/>
      <c r="L173" s="85"/>
      <c r="M173" s="85"/>
      <c r="N173" s="85"/>
      <c r="O173" s="86"/>
      <c r="P173" s="87"/>
      <c r="Q173" s="85"/>
      <c r="R173" s="85"/>
      <c r="S173" s="85"/>
      <c r="T173" s="85"/>
      <c r="U173" s="85"/>
      <c r="V173" s="83"/>
      <c r="W173" s="83"/>
    </row>
    <row r="174" spans="1:23" x14ac:dyDescent="0.2">
      <c r="A174" s="83"/>
      <c r="B174" s="83"/>
      <c r="C174" s="83"/>
      <c r="D174" s="83"/>
      <c r="E174" s="83"/>
      <c r="F174" s="83"/>
      <c r="G174" s="83"/>
      <c r="H174" s="83"/>
      <c r="I174" s="85"/>
      <c r="J174" s="85"/>
      <c r="K174" s="85"/>
      <c r="L174" s="85"/>
      <c r="M174" s="85"/>
      <c r="N174" s="85"/>
      <c r="O174" s="86"/>
      <c r="P174" s="87"/>
      <c r="Q174" s="85"/>
      <c r="R174" s="85"/>
      <c r="S174" s="85"/>
      <c r="T174" s="85"/>
      <c r="U174" s="85"/>
      <c r="V174" s="83"/>
      <c r="W174" s="83"/>
    </row>
    <row r="175" spans="1:23" x14ac:dyDescent="0.2">
      <c r="A175" s="83"/>
      <c r="B175" s="83"/>
      <c r="C175" s="83"/>
      <c r="D175" s="83"/>
      <c r="E175" s="83"/>
      <c r="F175" s="83"/>
      <c r="G175" s="83"/>
      <c r="H175" s="83"/>
      <c r="I175" s="85"/>
      <c r="J175" s="85"/>
      <c r="K175" s="85"/>
      <c r="L175" s="85"/>
      <c r="M175" s="85"/>
      <c r="N175" s="85"/>
      <c r="O175" s="86"/>
      <c r="P175" s="87"/>
      <c r="Q175" s="85"/>
      <c r="R175" s="85"/>
      <c r="S175" s="85"/>
      <c r="T175" s="85"/>
      <c r="U175" s="85"/>
      <c r="V175" s="83"/>
      <c r="W175" s="83"/>
    </row>
    <row r="176" spans="1:23" x14ac:dyDescent="0.2">
      <c r="A176" s="83"/>
      <c r="B176" s="83"/>
      <c r="C176" s="83"/>
      <c r="D176" s="83"/>
      <c r="E176" s="83"/>
      <c r="F176" s="83"/>
      <c r="G176" s="83"/>
      <c r="H176" s="83"/>
      <c r="I176" s="85"/>
      <c r="J176" s="85"/>
      <c r="K176" s="85"/>
      <c r="L176" s="85"/>
      <c r="M176" s="85"/>
      <c r="N176" s="85"/>
      <c r="O176" s="86"/>
      <c r="P176" s="87"/>
      <c r="Q176" s="85"/>
      <c r="R176" s="85"/>
      <c r="S176" s="85"/>
      <c r="T176" s="85"/>
      <c r="U176" s="85"/>
      <c r="V176" s="83"/>
      <c r="W176" s="83"/>
    </row>
    <row r="177" spans="1:23" x14ac:dyDescent="0.2">
      <c r="A177" s="83"/>
      <c r="B177" s="83"/>
      <c r="C177" s="83"/>
      <c r="D177" s="83"/>
      <c r="E177" s="83"/>
      <c r="F177" s="83"/>
      <c r="G177" s="83"/>
      <c r="H177" s="83"/>
      <c r="I177" s="85"/>
      <c r="J177" s="85"/>
      <c r="K177" s="85"/>
      <c r="L177" s="85"/>
      <c r="M177" s="85"/>
      <c r="N177" s="85"/>
      <c r="O177" s="86"/>
      <c r="P177" s="87"/>
      <c r="Q177" s="85"/>
      <c r="R177" s="85"/>
      <c r="S177" s="85"/>
      <c r="T177" s="85"/>
      <c r="U177" s="85"/>
      <c r="V177" s="83"/>
      <c r="W177" s="83"/>
    </row>
    <row r="178" spans="1:23" x14ac:dyDescent="0.2">
      <c r="A178" s="83"/>
      <c r="B178" s="83"/>
      <c r="C178" s="83"/>
      <c r="D178" s="83"/>
      <c r="E178" s="83"/>
      <c r="F178" s="83"/>
      <c r="G178" s="83"/>
      <c r="H178" s="83"/>
      <c r="I178" s="85"/>
      <c r="J178" s="85"/>
      <c r="K178" s="85"/>
      <c r="L178" s="85"/>
      <c r="M178" s="85"/>
      <c r="N178" s="85"/>
      <c r="O178" s="86"/>
      <c r="P178" s="87"/>
      <c r="Q178" s="85"/>
      <c r="R178" s="85"/>
      <c r="S178" s="85"/>
      <c r="T178" s="85"/>
      <c r="U178" s="85"/>
      <c r="V178" s="83"/>
      <c r="W178" s="83"/>
    </row>
    <row r="179" spans="1:23" x14ac:dyDescent="0.2">
      <c r="A179" s="83"/>
      <c r="B179" s="83"/>
      <c r="C179" s="83"/>
      <c r="D179" s="83"/>
      <c r="E179" s="83"/>
      <c r="F179" s="83"/>
      <c r="G179" s="83"/>
      <c r="H179" s="83"/>
      <c r="I179" s="85"/>
      <c r="J179" s="85"/>
      <c r="K179" s="85"/>
      <c r="L179" s="85"/>
      <c r="M179" s="85"/>
      <c r="N179" s="85"/>
      <c r="O179" s="86"/>
      <c r="P179" s="87"/>
      <c r="Q179" s="85"/>
      <c r="R179" s="85"/>
      <c r="S179" s="85"/>
      <c r="T179" s="85"/>
      <c r="U179" s="85"/>
      <c r="V179" s="83"/>
      <c r="W179" s="83"/>
    </row>
    <row r="180" spans="1:23" x14ac:dyDescent="0.2">
      <c r="A180" s="83"/>
      <c r="B180" s="83"/>
      <c r="C180" s="83"/>
      <c r="D180" s="83"/>
      <c r="E180" s="83"/>
      <c r="F180" s="83"/>
      <c r="G180" s="83"/>
      <c r="H180" s="83"/>
      <c r="I180" s="85"/>
      <c r="J180" s="85"/>
      <c r="K180" s="85"/>
      <c r="L180" s="85"/>
      <c r="M180" s="85"/>
      <c r="N180" s="85"/>
      <c r="O180" s="86"/>
      <c r="P180" s="87"/>
      <c r="Q180" s="85"/>
      <c r="R180" s="85"/>
      <c r="S180" s="85"/>
      <c r="T180" s="85"/>
      <c r="U180" s="85"/>
      <c r="V180" s="83"/>
      <c r="W180" s="83"/>
    </row>
    <row r="181" spans="1:23" x14ac:dyDescent="0.2">
      <c r="A181" s="83"/>
      <c r="B181" s="83"/>
      <c r="C181" s="83"/>
      <c r="D181" s="83"/>
      <c r="E181" s="83"/>
      <c r="F181" s="83"/>
      <c r="G181" s="83"/>
      <c r="H181" s="83"/>
      <c r="I181" s="85"/>
      <c r="J181" s="85"/>
      <c r="K181" s="85"/>
      <c r="L181" s="85"/>
      <c r="M181" s="85"/>
      <c r="N181" s="85"/>
      <c r="O181" s="86"/>
      <c r="P181" s="87"/>
      <c r="Q181" s="85"/>
      <c r="R181" s="85"/>
      <c r="S181" s="85"/>
      <c r="T181" s="85"/>
      <c r="U181" s="85"/>
      <c r="V181" s="83"/>
      <c r="W181" s="83"/>
    </row>
    <row r="182" spans="1:23" x14ac:dyDescent="0.2">
      <c r="A182" s="83"/>
      <c r="B182" s="83"/>
      <c r="C182" s="83"/>
      <c r="D182" s="83"/>
      <c r="E182" s="83"/>
      <c r="F182" s="83"/>
      <c r="G182" s="83"/>
      <c r="H182" s="83"/>
      <c r="I182" s="85"/>
      <c r="J182" s="85"/>
      <c r="K182" s="85"/>
      <c r="L182" s="85"/>
      <c r="M182" s="85"/>
      <c r="N182" s="85"/>
      <c r="O182" s="86"/>
      <c r="P182" s="87"/>
      <c r="Q182" s="85"/>
      <c r="R182" s="85"/>
      <c r="S182" s="85"/>
      <c r="T182" s="85"/>
      <c r="U182" s="85"/>
      <c r="V182" s="83"/>
      <c r="W182" s="83"/>
    </row>
    <row r="183" spans="1:23" x14ac:dyDescent="0.2">
      <c r="A183" s="83"/>
      <c r="B183" s="83"/>
      <c r="C183" s="83"/>
      <c r="D183" s="83"/>
      <c r="E183" s="83"/>
      <c r="F183" s="83"/>
      <c r="G183" s="83"/>
      <c r="H183" s="83"/>
      <c r="I183" s="85"/>
      <c r="J183" s="85"/>
      <c r="K183" s="85"/>
      <c r="L183" s="85"/>
      <c r="M183" s="85"/>
      <c r="N183" s="85"/>
      <c r="O183" s="86"/>
      <c r="P183" s="87"/>
      <c r="Q183" s="85"/>
      <c r="R183" s="85"/>
      <c r="S183" s="85"/>
      <c r="T183" s="85"/>
      <c r="U183" s="85"/>
      <c r="V183" s="83"/>
      <c r="W183" s="83"/>
    </row>
    <row r="184" spans="1:23" x14ac:dyDescent="0.2">
      <c r="A184" s="83"/>
      <c r="B184" s="83"/>
      <c r="C184" s="83"/>
      <c r="D184" s="83"/>
      <c r="E184" s="83"/>
      <c r="F184" s="83"/>
      <c r="G184" s="83"/>
      <c r="H184" s="83"/>
      <c r="I184" s="85"/>
      <c r="J184" s="85"/>
      <c r="K184" s="85"/>
      <c r="L184" s="85"/>
      <c r="M184" s="85"/>
      <c r="N184" s="85"/>
      <c r="O184" s="86"/>
      <c r="P184" s="87"/>
      <c r="Q184" s="85"/>
      <c r="R184" s="85"/>
      <c r="S184" s="85"/>
      <c r="T184" s="85"/>
      <c r="U184" s="85"/>
      <c r="V184" s="83"/>
      <c r="W184" s="83"/>
    </row>
    <row r="185" spans="1:23" x14ac:dyDescent="0.2">
      <c r="A185" s="83"/>
      <c r="B185" s="83"/>
      <c r="C185" s="83"/>
      <c r="D185" s="83"/>
      <c r="E185" s="83"/>
      <c r="F185" s="83"/>
      <c r="G185" s="83"/>
      <c r="H185" s="83"/>
      <c r="I185" s="85"/>
      <c r="J185" s="85"/>
      <c r="K185" s="85"/>
      <c r="L185" s="85"/>
      <c r="M185" s="85"/>
      <c r="N185" s="85"/>
      <c r="O185" s="86"/>
      <c r="P185" s="87"/>
      <c r="Q185" s="85"/>
      <c r="R185" s="85"/>
      <c r="S185" s="85"/>
      <c r="T185" s="85"/>
      <c r="U185" s="85"/>
      <c r="V185" s="83"/>
      <c r="W185" s="83"/>
    </row>
    <row r="186" spans="1:23" x14ac:dyDescent="0.2">
      <c r="A186" s="83"/>
      <c r="B186" s="83"/>
      <c r="C186" s="83"/>
      <c r="D186" s="83"/>
      <c r="E186" s="83"/>
      <c r="F186" s="83"/>
      <c r="G186" s="83"/>
      <c r="H186" s="83"/>
      <c r="I186" s="85"/>
      <c r="J186" s="85"/>
      <c r="K186" s="85"/>
      <c r="L186" s="85"/>
      <c r="M186" s="85"/>
      <c r="N186" s="85"/>
      <c r="O186" s="86"/>
      <c r="P186" s="87"/>
      <c r="Q186" s="85"/>
      <c r="R186" s="85"/>
      <c r="S186" s="85"/>
      <c r="T186" s="85"/>
      <c r="U186" s="85"/>
      <c r="V186" s="83"/>
      <c r="W186" s="83"/>
    </row>
    <row r="187" spans="1:23" x14ac:dyDescent="0.2">
      <c r="A187" s="83"/>
      <c r="B187" s="83"/>
      <c r="C187" s="83"/>
      <c r="D187" s="83"/>
      <c r="E187" s="83"/>
      <c r="F187" s="83"/>
      <c r="G187" s="83"/>
      <c r="H187" s="83"/>
      <c r="I187" s="85"/>
      <c r="J187" s="85"/>
      <c r="K187" s="85"/>
      <c r="L187" s="85"/>
      <c r="M187" s="85"/>
      <c r="N187" s="85"/>
      <c r="O187" s="86"/>
      <c r="P187" s="87"/>
      <c r="Q187" s="85"/>
      <c r="R187" s="85"/>
      <c r="S187" s="85"/>
      <c r="T187" s="85"/>
      <c r="U187" s="85"/>
      <c r="V187" s="83"/>
      <c r="W187" s="83"/>
    </row>
    <row r="188" spans="1:23" x14ac:dyDescent="0.2">
      <c r="A188" s="83"/>
      <c r="B188" s="83"/>
      <c r="C188" s="83"/>
      <c r="D188" s="83"/>
      <c r="E188" s="83"/>
      <c r="F188" s="83"/>
      <c r="G188" s="83"/>
      <c r="H188" s="83"/>
      <c r="I188" s="85"/>
      <c r="J188" s="85"/>
      <c r="K188" s="85"/>
      <c r="L188" s="85"/>
      <c r="M188" s="85"/>
      <c r="N188" s="85"/>
      <c r="O188" s="86"/>
      <c r="P188" s="87"/>
      <c r="Q188" s="85"/>
      <c r="R188" s="85"/>
      <c r="S188" s="85"/>
      <c r="T188" s="85"/>
      <c r="U188" s="85"/>
      <c r="V188" s="83"/>
      <c r="W188" s="83"/>
    </row>
    <row r="189" spans="1:23" x14ac:dyDescent="0.2">
      <c r="A189" s="83"/>
      <c r="B189" s="83"/>
      <c r="C189" s="83"/>
      <c r="D189" s="83"/>
      <c r="E189" s="83"/>
      <c r="F189" s="83"/>
      <c r="G189" s="83"/>
      <c r="H189" s="83"/>
      <c r="I189" s="85"/>
      <c r="J189" s="85"/>
      <c r="K189" s="85"/>
      <c r="L189" s="85"/>
      <c r="M189" s="85"/>
      <c r="N189" s="85"/>
      <c r="O189" s="86"/>
      <c r="P189" s="87"/>
      <c r="Q189" s="85"/>
      <c r="R189" s="85"/>
      <c r="S189" s="85"/>
      <c r="T189" s="85"/>
      <c r="U189" s="85"/>
      <c r="V189" s="83"/>
      <c r="W189" s="83"/>
    </row>
    <row r="190" spans="1:23" x14ac:dyDescent="0.2">
      <c r="A190" s="83"/>
      <c r="B190" s="83"/>
      <c r="C190" s="83"/>
      <c r="D190" s="83"/>
      <c r="E190" s="83"/>
      <c r="F190" s="83"/>
      <c r="G190" s="83"/>
      <c r="H190" s="83"/>
      <c r="I190" s="85"/>
      <c r="J190" s="85"/>
      <c r="K190" s="85"/>
      <c r="L190" s="85"/>
      <c r="M190" s="85"/>
      <c r="N190" s="85"/>
      <c r="O190" s="86"/>
      <c r="P190" s="87"/>
      <c r="Q190" s="85"/>
      <c r="R190" s="85"/>
      <c r="S190" s="85"/>
      <c r="T190" s="85"/>
      <c r="U190" s="85"/>
      <c r="V190" s="83"/>
      <c r="W190" s="83"/>
    </row>
    <row r="191" spans="1:23" x14ac:dyDescent="0.2">
      <c r="A191" s="83"/>
      <c r="B191" s="83"/>
      <c r="C191" s="83"/>
      <c r="D191" s="83"/>
      <c r="E191" s="83"/>
      <c r="F191" s="83"/>
      <c r="G191" s="83"/>
      <c r="H191" s="83"/>
      <c r="I191" s="85"/>
      <c r="J191" s="85"/>
      <c r="K191" s="85"/>
      <c r="L191" s="85"/>
      <c r="M191" s="85"/>
      <c r="N191" s="85"/>
      <c r="O191" s="86"/>
      <c r="P191" s="87"/>
      <c r="Q191" s="85"/>
      <c r="R191" s="85"/>
      <c r="S191" s="85"/>
      <c r="T191" s="85"/>
      <c r="U191" s="85"/>
      <c r="V191" s="83"/>
      <c r="W191" s="83"/>
    </row>
    <row r="192" spans="1:23" x14ac:dyDescent="0.2">
      <c r="A192" s="83"/>
      <c r="B192" s="83"/>
      <c r="C192" s="83"/>
      <c r="D192" s="83"/>
      <c r="E192" s="83"/>
      <c r="F192" s="83"/>
      <c r="G192" s="83"/>
      <c r="H192" s="83"/>
      <c r="I192" s="85"/>
      <c r="J192" s="85"/>
      <c r="K192" s="85"/>
      <c r="L192" s="85"/>
      <c r="M192" s="85"/>
      <c r="N192" s="85"/>
      <c r="O192" s="86"/>
      <c r="P192" s="87"/>
      <c r="Q192" s="85"/>
      <c r="R192" s="85"/>
      <c r="S192" s="85"/>
      <c r="T192" s="85"/>
      <c r="U192" s="85"/>
      <c r="V192" s="83"/>
      <c r="W192" s="83"/>
    </row>
    <row r="193" spans="1:23" x14ac:dyDescent="0.2">
      <c r="A193" s="83"/>
      <c r="B193" s="83"/>
      <c r="C193" s="83"/>
      <c r="D193" s="83"/>
      <c r="E193" s="83"/>
      <c r="F193" s="83"/>
      <c r="G193" s="83"/>
      <c r="H193" s="83"/>
      <c r="I193" s="85"/>
      <c r="J193" s="85"/>
      <c r="K193" s="85"/>
      <c r="L193" s="85"/>
      <c r="M193" s="85"/>
      <c r="N193" s="85"/>
      <c r="O193" s="86"/>
      <c r="P193" s="87"/>
      <c r="Q193" s="85"/>
      <c r="R193" s="85"/>
      <c r="S193" s="85"/>
      <c r="T193" s="85"/>
      <c r="U193" s="85"/>
      <c r="V193" s="83"/>
      <c r="W193" s="83"/>
    </row>
    <row r="194" spans="1:23" x14ac:dyDescent="0.2">
      <c r="A194" s="83"/>
      <c r="B194" s="83"/>
      <c r="C194" s="83"/>
      <c r="D194" s="83"/>
      <c r="E194" s="83"/>
      <c r="F194" s="83"/>
      <c r="G194" s="83"/>
      <c r="H194" s="83"/>
      <c r="I194" s="85"/>
      <c r="J194" s="85"/>
      <c r="K194" s="85"/>
      <c r="L194" s="85"/>
      <c r="M194" s="85"/>
      <c r="N194" s="85"/>
      <c r="O194" s="86"/>
      <c r="P194" s="87"/>
      <c r="Q194" s="85"/>
      <c r="R194" s="85"/>
      <c r="S194" s="85"/>
      <c r="T194" s="85"/>
      <c r="U194" s="85"/>
      <c r="V194" s="83"/>
      <c r="W194" s="83"/>
    </row>
    <row r="195" spans="1:23" x14ac:dyDescent="0.2">
      <c r="A195" s="83"/>
      <c r="B195" s="83"/>
      <c r="C195" s="83"/>
      <c r="D195" s="83"/>
      <c r="E195" s="83"/>
      <c r="F195" s="83"/>
      <c r="G195" s="83"/>
      <c r="H195" s="83"/>
      <c r="I195" s="85"/>
      <c r="J195" s="85"/>
      <c r="K195" s="85"/>
      <c r="L195" s="85"/>
      <c r="M195" s="85"/>
      <c r="N195" s="85"/>
      <c r="O195" s="86"/>
      <c r="P195" s="87"/>
      <c r="Q195" s="85"/>
      <c r="R195" s="85"/>
      <c r="S195" s="85"/>
      <c r="T195" s="85"/>
      <c r="U195" s="85"/>
      <c r="V195" s="83"/>
      <c r="W195" s="83"/>
    </row>
    <row r="196" spans="1:23" x14ac:dyDescent="0.2">
      <c r="A196" s="83"/>
      <c r="B196" s="83"/>
      <c r="C196" s="83"/>
      <c r="D196" s="83"/>
      <c r="E196" s="83"/>
      <c r="F196" s="83"/>
      <c r="G196" s="83"/>
      <c r="H196" s="83"/>
      <c r="I196" s="85"/>
      <c r="J196" s="85"/>
      <c r="K196" s="85"/>
      <c r="L196" s="85"/>
      <c r="M196" s="85"/>
      <c r="N196" s="85"/>
      <c r="O196" s="86"/>
      <c r="P196" s="87"/>
      <c r="Q196" s="85"/>
      <c r="R196" s="85"/>
      <c r="S196" s="85"/>
      <c r="T196" s="85"/>
      <c r="U196" s="85"/>
      <c r="V196" s="83"/>
      <c r="W196" s="83"/>
    </row>
    <row r="197" spans="1:23" x14ac:dyDescent="0.2">
      <c r="A197" s="83"/>
      <c r="B197" s="83"/>
      <c r="C197" s="83"/>
      <c r="D197" s="83"/>
      <c r="E197" s="83"/>
      <c r="F197" s="83"/>
      <c r="G197" s="83"/>
      <c r="H197" s="83"/>
      <c r="I197" s="85"/>
      <c r="J197" s="85"/>
      <c r="K197" s="85"/>
      <c r="L197" s="85"/>
      <c r="M197" s="85"/>
      <c r="N197" s="85"/>
      <c r="O197" s="86"/>
      <c r="P197" s="87"/>
      <c r="Q197" s="85"/>
      <c r="R197" s="85"/>
      <c r="S197" s="85"/>
      <c r="T197" s="85"/>
      <c r="U197" s="85"/>
      <c r="V197" s="83"/>
      <c r="W197" s="83"/>
    </row>
    <row r="198" spans="1:23" x14ac:dyDescent="0.2">
      <c r="A198" s="83"/>
      <c r="B198" s="83"/>
      <c r="C198" s="83"/>
      <c r="D198" s="83"/>
      <c r="E198" s="83"/>
      <c r="F198" s="83"/>
      <c r="G198" s="83"/>
      <c r="H198" s="83"/>
      <c r="I198" s="85"/>
      <c r="J198" s="85"/>
      <c r="K198" s="85"/>
      <c r="L198" s="85"/>
      <c r="M198" s="85"/>
      <c r="N198" s="85"/>
      <c r="O198" s="86"/>
      <c r="P198" s="87"/>
      <c r="Q198" s="85"/>
      <c r="R198" s="85"/>
      <c r="S198" s="85"/>
      <c r="T198" s="85"/>
      <c r="U198" s="85"/>
      <c r="V198" s="83"/>
      <c r="W198" s="83"/>
    </row>
    <row r="199" spans="1:23" x14ac:dyDescent="0.2">
      <c r="A199" s="83"/>
      <c r="B199" s="83"/>
      <c r="C199" s="83"/>
      <c r="D199" s="83"/>
      <c r="E199" s="83"/>
      <c r="F199" s="83"/>
      <c r="G199" s="83"/>
      <c r="H199" s="83"/>
      <c r="I199" s="85"/>
      <c r="J199" s="85"/>
      <c r="K199" s="85"/>
      <c r="L199" s="85"/>
      <c r="M199" s="85"/>
      <c r="N199" s="85"/>
      <c r="O199" s="86"/>
      <c r="P199" s="87"/>
      <c r="Q199" s="85"/>
      <c r="R199" s="85"/>
      <c r="S199" s="85"/>
      <c r="T199" s="85"/>
      <c r="U199" s="85"/>
      <c r="V199" s="83"/>
      <c r="W199" s="83"/>
    </row>
    <row r="200" spans="1:23" x14ac:dyDescent="0.2">
      <c r="A200" s="83"/>
      <c r="B200" s="83"/>
      <c r="C200" s="83"/>
      <c r="D200" s="83"/>
      <c r="E200" s="83"/>
      <c r="F200" s="83"/>
      <c r="G200" s="83"/>
      <c r="H200" s="83"/>
      <c r="I200" s="85"/>
      <c r="J200" s="85"/>
      <c r="K200" s="85"/>
      <c r="L200" s="85"/>
      <c r="M200" s="85"/>
      <c r="N200" s="85"/>
      <c r="O200" s="86"/>
      <c r="P200" s="87"/>
      <c r="Q200" s="85"/>
      <c r="R200" s="85"/>
      <c r="S200" s="85"/>
      <c r="T200" s="85"/>
      <c r="U200" s="85"/>
      <c r="V200" s="83"/>
      <c r="W200" s="83"/>
    </row>
    <row r="201" spans="1:23" x14ac:dyDescent="0.2">
      <c r="A201" s="83"/>
      <c r="B201" s="83"/>
      <c r="C201" s="83"/>
      <c r="D201" s="83"/>
      <c r="E201" s="83"/>
      <c r="F201" s="83"/>
      <c r="G201" s="83"/>
      <c r="H201" s="83"/>
      <c r="I201" s="85"/>
      <c r="J201" s="85"/>
      <c r="K201" s="85"/>
      <c r="L201" s="85"/>
      <c r="M201" s="85"/>
      <c r="N201" s="85"/>
      <c r="O201" s="86"/>
      <c r="P201" s="87"/>
      <c r="Q201" s="85"/>
      <c r="R201" s="85"/>
      <c r="S201" s="85"/>
      <c r="T201" s="85"/>
      <c r="U201" s="85"/>
      <c r="V201" s="83"/>
      <c r="W201" s="83"/>
    </row>
    <row r="202" spans="1:23" x14ac:dyDescent="0.2">
      <c r="A202" s="83"/>
      <c r="B202" s="83"/>
      <c r="C202" s="83"/>
      <c r="D202" s="83"/>
      <c r="E202" s="83"/>
      <c r="F202" s="83"/>
      <c r="G202" s="83"/>
      <c r="H202" s="83"/>
      <c r="I202" s="85"/>
      <c r="J202" s="85"/>
      <c r="K202" s="85"/>
      <c r="L202" s="85"/>
      <c r="M202" s="85"/>
      <c r="N202" s="85"/>
      <c r="O202" s="86"/>
      <c r="P202" s="87"/>
      <c r="Q202" s="85"/>
      <c r="R202" s="85"/>
      <c r="S202" s="85"/>
      <c r="T202" s="85"/>
      <c r="U202" s="85"/>
      <c r="V202" s="83"/>
      <c r="W202" s="83"/>
    </row>
    <row r="203" spans="1:23" x14ac:dyDescent="0.2">
      <c r="A203" s="83"/>
      <c r="B203" s="83"/>
      <c r="C203" s="83"/>
      <c r="D203" s="83"/>
      <c r="E203" s="83"/>
      <c r="F203" s="83"/>
      <c r="G203" s="83"/>
      <c r="H203" s="83"/>
      <c r="I203" s="85"/>
      <c r="J203" s="85"/>
      <c r="K203" s="85"/>
      <c r="L203" s="85"/>
      <c r="M203" s="85"/>
      <c r="N203" s="85"/>
      <c r="O203" s="86"/>
      <c r="P203" s="87"/>
      <c r="Q203" s="85"/>
      <c r="R203" s="85"/>
      <c r="S203" s="85"/>
      <c r="T203" s="85"/>
      <c r="U203" s="85"/>
      <c r="V203" s="83"/>
      <c r="W203" s="83"/>
    </row>
    <row r="204" spans="1:23" x14ac:dyDescent="0.2">
      <c r="A204" s="83"/>
      <c r="B204" s="83"/>
      <c r="C204" s="83"/>
      <c r="D204" s="83"/>
      <c r="E204" s="83"/>
      <c r="F204" s="83"/>
      <c r="G204" s="83"/>
      <c r="H204" s="83"/>
      <c r="I204" s="85"/>
      <c r="J204" s="85"/>
      <c r="K204" s="85"/>
      <c r="L204" s="85"/>
      <c r="M204" s="85"/>
      <c r="N204" s="85"/>
      <c r="O204" s="86"/>
      <c r="P204" s="87"/>
      <c r="Q204" s="85"/>
      <c r="R204" s="85"/>
      <c r="S204" s="85"/>
      <c r="T204" s="85"/>
      <c r="U204" s="85"/>
      <c r="V204" s="83"/>
      <c r="W204" s="83"/>
    </row>
    <row r="205" spans="1:23" x14ac:dyDescent="0.2">
      <c r="A205" s="83"/>
      <c r="B205" s="83"/>
      <c r="C205" s="83"/>
      <c r="D205" s="83"/>
      <c r="E205" s="83"/>
      <c r="F205" s="83"/>
      <c r="G205" s="83"/>
      <c r="H205" s="83"/>
      <c r="I205" s="85"/>
      <c r="J205" s="85"/>
      <c r="K205" s="85"/>
      <c r="L205" s="85"/>
      <c r="M205" s="85"/>
      <c r="N205" s="85"/>
      <c r="O205" s="86"/>
      <c r="P205" s="87"/>
      <c r="Q205" s="85"/>
      <c r="R205" s="85"/>
      <c r="S205" s="85"/>
      <c r="T205" s="85"/>
      <c r="U205" s="85"/>
      <c r="V205" s="83"/>
      <c r="W205" s="83"/>
    </row>
    <row r="206" spans="1:23" x14ac:dyDescent="0.2">
      <c r="A206" s="83"/>
      <c r="B206" s="83"/>
      <c r="C206" s="83"/>
      <c r="D206" s="83"/>
      <c r="E206" s="83"/>
      <c r="F206" s="83"/>
      <c r="G206" s="83"/>
      <c r="H206" s="83"/>
      <c r="I206" s="85"/>
      <c r="J206" s="85"/>
      <c r="K206" s="85"/>
      <c r="L206" s="85"/>
      <c r="M206" s="85"/>
      <c r="N206" s="85"/>
      <c r="O206" s="86"/>
      <c r="P206" s="87"/>
      <c r="Q206" s="85"/>
      <c r="R206" s="85"/>
      <c r="S206" s="85"/>
      <c r="T206" s="85"/>
      <c r="U206" s="85"/>
      <c r="V206" s="83"/>
      <c r="W206" s="83"/>
    </row>
    <row r="207" spans="1:23" x14ac:dyDescent="0.2">
      <c r="A207" s="83"/>
      <c r="B207" s="83"/>
      <c r="C207" s="83"/>
      <c r="D207" s="83"/>
      <c r="E207" s="83"/>
      <c r="F207" s="83"/>
      <c r="G207" s="83"/>
      <c r="H207" s="83"/>
      <c r="I207" s="85"/>
      <c r="J207" s="85"/>
      <c r="K207" s="85"/>
      <c r="L207" s="85"/>
      <c r="M207" s="85"/>
      <c r="N207" s="85"/>
      <c r="O207" s="86"/>
      <c r="P207" s="87"/>
      <c r="Q207" s="85"/>
      <c r="R207" s="85"/>
      <c r="S207" s="85"/>
      <c r="T207" s="85"/>
      <c r="U207" s="85"/>
      <c r="V207" s="83"/>
      <c r="W207" s="83"/>
    </row>
    <row r="208" spans="1:23" x14ac:dyDescent="0.2">
      <c r="A208" s="83"/>
      <c r="B208" s="83"/>
      <c r="C208" s="83"/>
      <c r="D208" s="83"/>
      <c r="E208" s="83"/>
      <c r="F208" s="83"/>
      <c r="G208" s="83"/>
      <c r="H208" s="83"/>
      <c r="I208" s="85"/>
      <c r="J208" s="85"/>
      <c r="K208" s="85"/>
      <c r="L208" s="85"/>
      <c r="M208" s="85"/>
      <c r="N208" s="85"/>
      <c r="O208" s="86"/>
      <c r="P208" s="87"/>
      <c r="Q208" s="85"/>
      <c r="R208" s="85"/>
      <c r="S208" s="85"/>
      <c r="T208" s="85"/>
      <c r="U208" s="85"/>
      <c r="V208" s="83"/>
      <c r="W208" s="83"/>
    </row>
    <row r="209" spans="1:23" x14ac:dyDescent="0.2">
      <c r="A209" s="83"/>
      <c r="B209" s="83"/>
      <c r="C209" s="83"/>
      <c r="D209" s="83"/>
      <c r="E209" s="83"/>
      <c r="F209" s="83"/>
      <c r="G209" s="83"/>
      <c r="H209" s="83"/>
      <c r="I209" s="85"/>
      <c r="J209" s="85"/>
      <c r="K209" s="85"/>
      <c r="L209" s="85"/>
      <c r="M209" s="85"/>
      <c r="N209" s="85"/>
      <c r="O209" s="86"/>
      <c r="P209" s="87"/>
      <c r="Q209" s="85"/>
      <c r="R209" s="85"/>
      <c r="S209" s="85"/>
      <c r="T209" s="85"/>
      <c r="U209" s="85"/>
      <c r="V209" s="83"/>
      <c r="W209" s="83"/>
    </row>
    <row r="210" spans="1:23" x14ac:dyDescent="0.2">
      <c r="A210" s="83"/>
      <c r="B210" s="83"/>
      <c r="C210" s="83"/>
      <c r="D210" s="83"/>
      <c r="E210" s="83"/>
      <c r="F210" s="83"/>
      <c r="G210" s="83"/>
      <c r="H210" s="83"/>
      <c r="I210" s="85"/>
      <c r="J210" s="85"/>
      <c r="K210" s="85"/>
      <c r="L210" s="85"/>
      <c r="M210" s="85"/>
      <c r="N210" s="85"/>
      <c r="O210" s="86"/>
      <c r="P210" s="87"/>
      <c r="Q210" s="85"/>
      <c r="R210" s="85"/>
      <c r="S210" s="85"/>
      <c r="T210" s="85"/>
      <c r="U210" s="85"/>
      <c r="V210" s="83"/>
      <c r="W210" s="83"/>
    </row>
    <row r="211" spans="1:23" x14ac:dyDescent="0.2">
      <c r="A211" s="83"/>
      <c r="B211" s="83"/>
      <c r="C211" s="83"/>
      <c r="D211" s="83"/>
      <c r="E211" s="83"/>
      <c r="F211" s="83"/>
      <c r="G211" s="83"/>
      <c r="H211" s="83"/>
      <c r="I211" s="85"/>
      <c r="J211" s="85"/>
      <c r="K211" s="85"/>
      <c r="L211" s="85"/>
      <c r="M211" s="85"/>
      <c r="N211" s="85"/>
      <c r="O211" s="86"/>
      <c r="P211" s="87"/>
      <c r="Q211" s="85"/>
      <c r="R211" s="85"/>
      <c r="S211" s="85"/>
      <c r="T211" s="85"/>
      <c r="U211" s="85"/>
      <c r="V211" s="83"/>
      <c r="W211" s="83"/>
    </row>
    <row r="212" spans="1:23" x14ac:dyDescent="0.2">
      <c r="A212" s="83"/>
      <c r="B212" s="83"/>
      <c r="C212" s="83"/>
      <c r="D212" s="83"/>
      <c r="E212" s="83"/>
      <c r="F212" s="83"/>
      <c r="G212" s="83"/>
      <c r="H212" s="83"/>
      <c r="I212" s="85"/>
      <c r="J212" s="85"/>
      <c r="K212" s="85"/>
      <c r="L212" s="85"/>
      <c r="M212" s="85"/>
      <c r="N212" s="85"/>
      <c r="O212" s="86"/>
      <c r="P212" s="87"/>
      <c r="Q212" s="85"/>
      <c r="R212" s="85"/>
      <c r="S212" s="85"/>
      <c r="T212" s="85"/>
      <c r="U212" s="85"/>
      <c r="V212" s="83"/>
      <c r="W212" s="83"/>
    </row>
    <row r="213" spans="1:23" x14ac:dyDescent="0.2">
      <c r="A213" s="83"/>
      <c r="B213" s="83"/>
      <c r="C213" s="83"/>
      <c r="D213" s="83"/>
      <c r="E213" s="83"/>
      <c r="F213" s="83"/>
      <c r="G213" s="83"/>
      <c r="H213" s="83"/>
      <c r="I213" s="85"/>
      <c r="J213" s="85"/>
      <c r="K213" s="85"/>
      <c r="L213" s="85"/>
      <c r="M213" s="85"/>
      <c r="N213" s="85"/>
      <c r="O213" s="86"/>
      <c r="P213" s="87"/>
      <c r="Q213" s="85"/>
      <c r="R213" s="85"/>
      <c r="S213" s="85"/>
      <c r="T213" s="85"/>
      <c r="U213" s="85"/>
      <c r="V213" s="83"/>
      <c r="W213" s="83"/>
    </row>
    <row r="214" spans="1:23" x14ac:dyDescent="0.2">
      <c r="A214" s="83"/>
      <c r="B214" s="83"/>
      <c r="C214" s="83"/>
      <c r="D214" s="83"/>
      <c r="E214" s="83"/>
      <c r="F214" s="83"/>
      <c r="G214" s="83"/>
      <c r="H214" s="83"/>
      <c r="I214" s="85"/>
      <c r="J214" s="85"/>
      <c r="K214" s="85"/>
      <c r="L214" s="85"/>
      <c r="M214" s="85"/>
      <c r="N214" s="85"/>
      <c r="O214" s="86"/>
      <c r="P214" s="87"/>
      <c r="Q214" s="85"/>
      <c r="R214" s="85"/>
      <c r="S214" s="85"/>
      <c r="T214" s="85"/>
      <c r="U214" s="85"/>
      <c r="V214" s="83"/>
      <c r="W214" s="83"/>
    </row>
    <row r="215" spans="1:23" x14ac:dyDescent="0.2">
      <c r="A215" s="83"/>
      <c r="B215" s="83"/>
      <c r="C215" s="83"/>
      <c r="D215" s="83"/>
      <c r="E215" s="83"/>
      <c r="F215" s="83"/>
      <c r="G215" s="83"/>
      <c r="H215" s="83"/>
      <c r="I215" s="85"/>
      <c r="J215" s="85"/>
      <c r="K215" s="85"/>
      <c r="L215" s="85"/>
      <c r="M215" s="85"/>
      <c r="N215" s="85"/>
      <c r="O215" s="86"/>
      <c r="P215" s="87"/>
      <c r="Q215" s="85"/>
      <c r="R215" s="85"/>
      <c r="S215" s="85"/>
      <c r="T215" s="85"/>
      <c r="U215" s="85"/>
      <c r="V215" s="83"/>
      <c r="W215" s="83"/>
    </row>
    <row r="216" spans="1:23" x14ac:dyDescent="0.2">
      <c r="A216" s="83"/>
      <c r="B216" s="83"/>
      <c r="C216" s="83"/>
      <c r="D216" s="83"/>
      <c r="E216" s="83"/>
      <c r="F216" s="83"/>
      <c r="G216" s="83"/>
      <c r="H216" s="83"/>
      <c r="I216" s="85"/>
      <c r="J216" s="85"/>
      <c r="K216" s="85"/>
      <c r="L216" s="85"/>
      <c r="M216" s="85"/>
      <c r="N216" s="85"/>
      <c r="O216" s="86"/>
      <c r="P216" s="87"/>
      <c r="Q216" s="85"/>
      <c r="R216" s="85"/>
      <c r="S216" s="85"/>
      <c r="T216" s="85"/>
      <c r="U216" s="85"/>
      <c r="V216" s="83"/>
      <c r="W216" s="83"/>
    </row>
    <row r="217" spans="1:23" x14ac:dyDescent="0.2">
      <c r="A217" s="83"/>
      <c r="B217" s="83"/>
      <c r="C217" s="83"/>
      <c r="D217" s="83"/>
      <c r="E217" s="83"/>
      <c r="F217" s="83"/>
      <c r="G217" s="83"/>
      <c r="H217" s="83"/>
      <c r="I217" s="85"/>
      <c r="J217" s="85"/>
      <c r="K217" s="85"/>
      <c r="L217" s="85"/>
      <c r="M217" s="85"/>
      <c r="N217" s="85"/>
      <c r="O217" s="86"/>
      <c r="P217" s="87"/>
      <c r="Q217" s="85"/>
      <c r="R217" s="85"/>
      <c r="S217" s="85"/>
      <c r="T217" s="85"/>
      <c r="U217" s="85"/>
      <c r="V217" s="83"/>
      <c r="W217" s="83"/>
    </row>
    <row r="218" spans="1:23" x14ac:dyDescent="0.2">
      <c r="A218" s="83"/>
      <c r="B218" s="83"/>
      <c r="C218" s="83"/>
      <c r="D218" s="83"/>
      <c r="E218" s="83"/>
      <c r="F218" s="83"/>
      <c r="G218" s="83"/>
      <c r="H218" s="83"/>
      <c r="I218" s="85"/>
      <c r="J218" s="85"/>
      <c r="K218" s="85"/>
      <c r="L218" s="85"/>
      <c r="M218" s="85"/>
      <c r="N218" s="85"/>
      <c r="O218" s="86"/>
      <c r="P218" s="87"/>
      <c r="Q218" s="85"/>
      <c r="R218" s="85"/>
      <c r="S218" s="85"/>
      <c r="T218" s="85"/>
      <c r="U218" s="85"/>
      <c r="V218" s="83"/>
      <c r="W218" s="83"/>
    </row>
    <row r="219" spans="1:23" x14ac:dyDescent="0.2">
      <c r="A219" s="83"/>
      <c r="B219" s="83"/>
      <c r="C219" s="83"/>
      <c r="D219" s="83"/>
      <c r="E219" s="83"/>
      <c r="F219" s="83"/>
      <c r="G219" s="83"/>
      <c r="H219" s="83"/>
      <c r="I219" s="85"/>
      <c r="J219" s="85"/>
      <c r="K219" s="85"/>
      <c r="L219" s="85"/>
      <c r="M219" s="85"/>
      <c r="N219" s="85"/>
      <c r="O219" s="86"/>
      <c r="P219" s="87"/>
      <c r="Q219" s="85"/>
      <c r="R219" s="85"/>
      <c r="S219" s="85"/>
      <c r="T219" s="85"/>
      <c r="U219" s="85"/>
      <c r="V219" s="83"/>
      <c r="W219" s="83"/>
    </row>
    <row r="220" spans="1:23" x14ac:dyDescent="0.2">
      <c r="A220" s="83"/>
      <c r="B220" s="83"/>
      <c r="C220" s="83"/>
      <c r="D220" s="83"/>
      <c r="E220" s="83"/>
      <c r="F220" s="83"/>
      <c r="G220" s="83"/>
      <c r="H220" s="83"/>
      <c r="I220" s="85"/>
      <c r="J220" s="85"/>
      <c r="K220" s="85"/>
      <c r="L220" s="85"/>
      <c r="M220" s="85"/>
      <c r="N220" s="85"/>
      <c r="O220" s="86"/>
      <c r="P220" s="87"/>
      <c r="Q220" s="85"/>
      <c r="R220" s="85"/>
      <c r="S220" s="85"/>
      <c r="T220" s="85"/>
      <c r="U220" s="85"/>
      <c r="V220" s="83"/>
      <c r="W220" s="83"/>
    </row>
    <row r="221" spans="1:23" x14ac:dyDescent="0.2">
      <c r="A221" s="83"/>
      <c r="B221" s="83"/>
      <c r="C221" s="83"/>
      <c r="D221" s="83"/>
      <c r="E221" s="83"/>
      <c r="F221" s="83"/>
      <c r="G221" s="83"/>
      <c r="H221" s="83"/>
      <c r="I221" s="85"/>
      <c r="J221" s="85"/>
      <c r="K221" s="85"/>
      <c r="L221" s="85"/>
      <c r="M221" s="85"/>
      <c r="N221" s="85"/>
      <c r="O221" s="86"/>
      <c r="P221" s="87"/>
      <c r="Q221" s="85"/>
      <c r="R221" s="85"/>
      <c r="S221" s="85"/>
      <c r="T221" s="85"/>
      <c r="U221" s="85"/>
      <c r="V221" s="83"/>
      <c r="W221" s="83"/>
    </row>
    <row r="222" spans="1:23" x14ac:dyDescent="0.2">
      <c r="A222" s="83"/>
      <c r="B222" s="83"/>
      <c r="C222" s="83"/>
      <c r="D222" s="83"/>
      <c r="E222" s="83"/>
      <c r="F222" s="83"/>
      <c r="G222" s="83"/>
      <c r="H222" s="83"/>
      <c r="I222" s="85"/>
      <c r="J222" s="85"/>
      <c r="K222" s="85"/>
      <c r="L222" s="85"/>
      <c r="M222" s="85"/>
      <c r="N222" s="85"/>
      <c r="O222" s="86"/>
      <c r="P222" s="87"/>
      <c r="Q222" s="85"/>
      <c r="R222" s="85"/>
      <c r="S222" s="85"/>
      <c r="T222" s="85"/>
      <c r="U222" s="85"/>
      <c r="V222" s="83"/>
      <c r="W222" s="83"/>
    </row>
    <row r="223" spans="1:23" x14ac:dyDescent="0.2">
      <c r="A223" s="83"/>
      <c r="B223" s="83"/>
      <c r="C223" s="83"/>
      <c r="D223" s="83"/>
      <c r="E223" s="83"/>
      <c r="F223" s="83"/>
      <c r="G223" s="83"/>
      <c r="H223" s="83"/>
      <c r="I223" s="85"/>
      <c r="J223" s="85"/>
      <c r="K223" s="85"/>
      <c r="L223" s="85"/>
      <c r="M223" s="85"/>
      <c r="N223" s="85"/>
      <c r="O223" s="86"/>
      <c r="P223" s="87"/>
      <c r="Q223" s="85"/>
      <c r="R223" s="85"/>
      <c r="S223" s="85"/>
      <c r="T223" s="85"/>
      <c r="U223" s="85"/>
      <c r="V223" s="83"/>
      <c r="W223" s="83"/>
    </row>
    <row r="224" spans="1:23" x14ac:dyDescent="0.2">
      <c r="A224" s="83"/>
      <c r="B224" s="83"/>
      <c r="C224" s="83"/>
      <c r="D224" s="83"/>
      <c r="E224" s="83"/>
      <c r="F224" s="83"/>
      <c r="G224" s="83"/>
      <c r="H224" s="83"/>
      <c r="I224" s="85"/>
      <c r="J224" s="85"/>
      <c r="K224" s="85"/>
      <c r="L224" s="85"/>
      <c r="M224" s="85"/>
      <c r="N224" s="85"/>
      <c r="O224" s="86"/>
      <c r="P224" s="87"/>
      <c r="Q224" s="85"/>
      <c r="R224" s="85"/>
      <c r="S224" s="85"/>
      <c r="T224" s="85"/>
      <c r="U224" s="85"/>
      <c r="V224" s="83"/>
      <c r="W224" s="83"/>
    </row>
    <row r="225" spans="1:23" x14ac:dyDescent="0.2">
      <c r="A225" s="83"/>
      <c r="B225" s="83"/>
      <c r="C225" s="83"/>
      <c r="D225" s="83"/>
      <c r="E225" s="83"/>
      <c r="F225" s="83"/>
      <c r="G225" s="83"/>
      <c r="H225" s="83"/>
      <c r="I225" s="85"/>
      <c r="J225" s="85"/>
      <c r="K225" s="85"/>
      <c r="L225" s="85"/>
      <c r="M225" s="85"/>
      <c r="N225" s="85"/>
      <c r="O225" s="86"/>
      <c r="P225" s="87"/>
      <c r="Q225" s="85"/>
      <c r="R225" s="85"/>
      <c r="S225" s="85"/>
      <c r="T225" s="85"/>
      <c r="U225" s="85"/>
      <c r="V225" s="83"/>
      <c r="W225" s="83"/>
    </row>
    <row r="226" spans="1:23" x14ac:dyDescent="0.2">
      <c r="A226" s="83"/>
      <c r="B226" s="83"/>
      <c r="C226" s="83"/>
      <c r="D226" s="83"/>
      <c r="E226" s="83"/>
      <c r="F226" s="83"/>
      <c r="G226" s="83"/>
      <c r="H226" s="83"/>
      <c r="I226" s="85"/>
      <c r="J226" s="85"/>
      <c r="K226" s="85"/>
      <c r="L226" s="85"/>
      <c r="M226" s="85"/>
      <c r="N226" s="85"/>
      <c r="O226" s="86"/>
      <c r="P226" s="87"/>
      <c r="Q226" s="85"/>
      <c r="R226" s="85"/>
      <c r="S226" s="85"/>
      <c r="T226" s="85"/>
      <c r="U226" s="85"/>
      <c r="V226" s="83"/>
      <c r="W226" s="83"/>
    </row>
    <row r="227" spans="1:23" x14ac:dyDescent="0.2">
      <c r="A227" s="83"/>
      <c r="B227" s="83"/>
      <c r="C227" s="83"/>
      <c r="D227" s="83"/>
      <c r="E227" s="83"/>
      <c r="F227" s="83"/>
      <c r="G227" s="83"/>
      <c r="H227" s="83"/>
      <c r="I227" s="85"/>
      <c r="J227" s="85"/>
      <c r="K227" s="85"/>
      <c r="L227" s="85"/>
      <c r="M227" s="85"/>
      <c r="N227" s="85"/>
      <c r="O227" s="86"/>
      <c r="P227" s="87"/>
      <c r="Q227" s="85"/>
      <c r="R227" s="85"/>
      <c r="S227" s="85"/>
      <c r="T227" s="85"/>
      <c r="U227" s="85"/>
      <c r="V227" s="83"/>
      <c r="W227" s="83"/>
    </row>
    <row r="228" spans="1:23" x14ac:dyDescent="0.2">
      <c r="A228" s="83"/>
      <c r="B228" s="83"/>
      <c r="C228" s="83"/>
      <c r="D228" s="83"/>
      <c r="E228" s="83"/>
      <c r="F228" s="83"/>
      <c r="G228" s="83"/>
      <c r="H228" s="83"/>
      <c r="I228" s="85"/>
      <c r="J228" s="85"/>
      <c r="K228" s="85"/>
      <c r="L228" s="85"/>
      <c r="M228" s="85"/>
      <c r="N228" s="85"/>
      <c r="O228" s="86"/>
      <c r="P228" s="87"/>
      <c r="Q228" s="85"/>
      <c r="R228" s="85"/>
      <c r="S228" s="85"/>
      <c r="T228" s="85"/>
      <c r="U228" s="85"/>
      <c r="V228" s="83"/>
      <c r="W228" s="83"/>
    </row>
    <row r="229" spans="1:23" x14ac:dyDescent="0.2">
      <c r="A229" s="83"/>
      <c r="B229" s="83"/>
      <c r="C229" s="83"/>
      <c r="D229" s="83"/>
      <c r="E229" s="83"/>
      <c r="F229" s="83"/>
      <c r="G229" s="83"/>
      <c r="H229" s="83"/>
      <c r="I229" s="85"/>
      <c r="J229" s="85"/>
      <c r="K229" s="85"/>
      <c r="L229" s="85"/>
      <c r="M229" s="85"/>
      <c r="N229" s="85"/>
      <c r="O229" s="86"/>
      <c r="P229" s="87"/>
      <c r="Q229" s="85"/>
      <c r="R229" s="85"/>
      <c r="S229" s="85"/>
      <c r="T229" s="85"/>
      <c r="U229" s="85"/>
      <c r="V229" s="83"/>
      <c r="W229" s="83"/>
    </row>
    <row r="230" spans="1:23" x14ac:dyDescent="0.2">
      <c r="A230" s="83"/>
      <c r="B230" s="83"/>
      <c r="C230" s="83"/>
      <c r="D230" s="83"/>
      <c r="E230" s="83"/>
      <c r="F230" s="83"/>
      <c r="G230" s="83"/>
      <c r="H230" s="83"/>
      <c r="I230" s="85"/>
      <c r="J230" s="85"/>
      <c r="K230" s="85"/>
      <c r="L230" s="85"/>
      <c r="M230" s="85"/>
      <c r="N230" s="85"/>
      <c r="O230" s="86"/>
      <c r="P230" s="87"/>
      <c r="Q230" s="85"/>
      <c r="R230" s="85"/>
      <c r="S230" s="85"/>
      <c r="T230" s="85"/>
      <c r="U230" s="85"/>
      <c r="V230" s="83"/>
      <c r="W230" s="83"/>
    </row>
    <row r="231" spans="1:23" x14ac:dyDescent="0.2">
      <c r="A231" s="83"/>
      <c r="B231" s="83"/>
      <c r="C231" s="83"/>
      <c r="D231" s="83"/>
      <c r="E231" s="83"/>
      <c r="F231" s="83"/>
      <c r="G231" s="83"/>
      <c r="H231" s="83"/>
      <c r="I231" s="85"/>
      <c r="J231" s="85"/>
      <c r="K231" s="85"/>
      <c r="L231" s="85"/>
      <c r="M231" s="85"/>
      <c r="N231" s="85"/>
      <c r="O231" s="86"/>
      <c r="P231" s="87"/>
      <c r="Q231" s="85"/>
      <c r="R231" s="85"/>
      <c r="S231" s="85"/>
      <c r="T231" s="85"/>
      <c r="U231" s="85"/>
      <c r="V231" s="83"/>
      <c r="W231" s="83"/>
    </row>
    <row r="232" spans="1:23" x14ac:dyDescent="0.2">
      <c r="A232" s="83"/>
      <c r="B232" s="83"/>
      <c r="C232" s="83"/>
      <c r="D232" s="83"/>
      <c r="E232" s="83"/>
      <c r="F232" s="83"/>
      <c r="G232" s="83"/>
      <c r="H232" s="83"/>
      <c r="I232" s="85"/>
      <c r="J232" s="85"/>
      <c r="K232" s="85"/>
      <c r="L232" s="85"/>
      <c r="M232" s="85"/>
      <c r="N232" s="85"/>
      <c r="O232" s="86"/>
      <c r="P232" s="87"/>
      <c r="Q232" s="85"/>
      <c r="R232" s="85"/>
      <c r="S232" s="85"/>
      <c r="T232" s="85"/>
      <c r="U232" s="85"/>
      <c r="V232" s="83"/>
      <c r="W232" s="83"/>
    </row>
    <row r="233" spans="1:23" x14ac:dyDescent="0.2">
      <c r="A233" s="83"/>
      <c r="B233" s="83"/>
      <c r="C233" s="83"/>
      <c r="D233" s="83"/>
      <c r="E233" s="83"/>
      <c r="F233" s="83"/>
      <c r="G233" s="83"/>
      <c r="H233" s="83"/>
      <c r="I233" s="85"/>
      <c r="J233" s="85"/>
      <c r="K233" s="85"/>
      <c r="L233" s="85"/>
      <c r="M233" s="85"/>
      <c r="N233" s="85"/>
      <c r="O233" s="86"/>
      <c r="P233" s="87"/>
      <c r="Q233" s="85"/>
      <c r="R233" s="85"/>
      <c r="S233" s="85"/>
      <c r="T233" s="85"/>
      <c r="U233" s="85"/>
      <c r="V233" s="83"/>
      <c r="W233" s="83"/>
    </row>
    <row r="234" spans="1:23" x14ac:dyDescent="0.2">
      <c r="A234" s="83"/>
      <c r="B234" s="83"/>
      <c r="C234" s="83"/>
      <c r="D234" s="83"/>
      <c r="E234" s="83"/>
      <c r="F234" s="83"/>
      <c r="G234" s="83"/>
      <c r="H234" s="83"/>
      <c r="I234" s="85"/>
      <c r="J234" s="85"/>
      <c r="K234" s="85"/>
      <c r="L234" s="85"/>
      <c r="M234" s="85"/>
      <c r="N234" s="85"/>
      <c r="O234" s="86"/>
      <c r="P234" s="87"/>
      <c r="Q234" s="85"/>
      <c r="R234" s="85"/>
      <c r="S234" s="85"/>
      <c r="T234" s="85"/>
      <c r="U234" s="85"/>
      <c r="V234" s="83"/>
      <c r="W234" s="83"/>
    </row>
    <row r="235" spans="1:23" x14ac:dyDescent="0.2">
      <c r="A235" s="83"/>
      <c r="B235" s="83"/>
      <c r="C235" s="83"/>
      <c r="D235" s="83"/>
      <c r="E235" s="83"/>
      <c r="F235" s="83"/>
      <c r="G235" s="83"/>
      <c r="H235" s="83"/>
      <c r="I235" s="85"/>
      <c r="J235" s="85"/>
      <c r="K235" s="85"/>
      <c r="L235" s="85"/>
      <c r="M235" s="85"/>
      <c r="N235" s="85"/>
      <c r="O235" s="86"/>
      <c r="P235" s="87"/>
      <c r="Q235" s="85"/>
      <c r="R235" s="85"/>
      <c r="S235" s="85"/>
      <c r="T235" s="85"/>
      <c r="U235" s="85"/>
      <c r="V235" s="83"/>
      <c r="W235" s="83"/>
    </row>
    <row r="236" spans="1:23" x14ac:dyDescent="0.2">
      <c r="A236" s="83"/>
      <c r="B236" s="83"/>
      <c r="C236" s="83"/>
      <c r="D236" s="83"/>
      <c r="E236" s="83"/>
      <c r="F236" s="83"/>
      <c r="G236" s="83"/>
      <c r="H236" s="83"/>
      <c r="I236" s="85"/>
      <c r="J236" s="85"/>
      <c r="K236" s="85"/>
      <c r="L236" s="85"/>
      <c r="M236" s="85"/>
      <c r="N236" s="85"/>
      <c r="O236" s="86"/>
      <c r="P236" s="87"/>
      <c r="Q236" s="85"/>
      <c r="R236" s="85"/>
      <c r="S236" s="85"/>
      <c r="T236" s="85"/>
      <c r="U236" s="85"/>
      <c r="V236" s="83"/>
      <c r="W236" s="83"/>
    </row>
    <row r="237" spans="1:23" x14ac:dyDescent="0.2">
      <c r="A237" s="83"/>
      <c r="B237" s="83"/>
      <c r="C237" s="83"/>
      <c r="D237" s="83"/>
      <c r="E237" s="83"/>
      <c r="F237" s="83"/>
      <c r="G237" s="83"/>
      <c r="H237" s="83"/>
      <c r="I237" s="85"/>
      <c r="J237" s="85"/>
      <c r="K237" s="85"/>
      <c r="L237" s="85"/>
      <c r="M237" s="85"/>
      <c r="N237" s="85"/>
      <c r="O237" s="86"/>
      <c r="P237" s="87"/>
      <c r="Q237" s="85"/>
      <c r="R237" s="85"/>
      <c r="S237" s="85"/>
      <c r="T237" s="85"/>
      <c r="U237" s="85"/>
      <c r="V237" s="83"/>
      <c r="W237" s="83"/>
    </row>
    <row r="238" spans="1:23" x14ac:dyDescent="0.2">
      <c r="A238" s="83"/>
      <c r="B238" s="83"/>
      <c r="C238" s="83"/>
      <c r="D238" s="83"/>
      <c r="E238" s="83"/>
      <c r="F238" s="83"/>
      <c r="G238" s="83"/>
      <c r="H238" s="83"/>
      <c r="I238" s="85"/>
      <c r="J238" s="85"/>
      <c r="K238" s="85"/>
      <c r="L238" s="85"/>
      <c r="M238" s="85"/>
      <c r="N238" s="85"/>
      <c r="O238" s="86"/>
      <c r="P238" s="87"/>
      <c r="Q238" s="85"/>
      <c r="R238" s="85"/>
      <c r="S238" s="85"/>
      <c r="T238" s="85"/>
      <c r="U238" s="85"/>
      <c r="V238" s="83"/>
      <c r="W238" s="83"/>
    </row>
    <row r="239" spans="1:23" x14ac:dyDescent="0.2">
      <c r="A239" s="83"/>
      <c r="B239" s="83"/>
      <c r="C239" s="83"/>
      <c r="D239" s="83"/>
      <c r="E239" s="83"/>
      <c r="F239" s="83"/>
      <c r="G239" s="83"/>
      <c r="H239" s="83"/>
      <c r="I239" s="85"/>
      <c r="J239" s="85"/>
      <c r="K239" s="85"/>
      <c r="L239" s="85"/>
      <c r="M239" s="85"/>
      <c r="N239" s="85"/>
      <c r="O239" s="86"/>
      <c r="P239" s="87"/>
      <c r="Q239" s="85"/>
      <c r="R239" s="85"/>
      <c r="S239" s="85"/>
      <c r="T239" s="85"/>
      <c r="U239" s="85"/>
      <c r="V239" s="83"/>
      <c r="W239" s="83"/>
    </row>
    <row r="240" spans="1:23" x14ac:dyDescent="0.2">
      <c r="A240" s="83"/>
      <c r="B240" s="83"/>
      <c r="C240" s="83"/>
      <c r="D240" s="83"/>
      <c r="E240" s="83"/>
      <c r="F240" s="83"/>
      <c r="G240" s="83"/>
      <c r="H240" s="83"/>
      <c r="I240" s="85"/>
      <c r="J240" s="85"/>
      <c r="K240" s="85"/>
      <c r="L240" s="85"/>
      <c r="M240" s="85"/>
      <c r="N240" s="85"/>
      <c r="O240" s="86"/>
      <c r="P240" s="87"/>
      <c r="Q240" s="85"/>
      <c r="R240" s="85"/>
      <c r="S240" s="85"/>
      <c r="T240" s="85"/>
      <c r="U240" s="85"/>
      <c r="V240" s="83"/>
      <c r="W240" s="83"/>
    </row>
    <row r="241" spans="1:23" x14ac:dyDescent="0.2">
      <c r="A241" s="83"/>
      <c r="B241" s="83"/>
      <c r="C241" s="83"/>
      <c r="D241" s="83"/>
      <c r="E241" s="83"/>
      <c r="F241" s="83"/>
      <c r="G241" s="83"/>
      <c r="H241" s="83"/>
      <c r="I241" s="85"/>
      <c r="J241" s="85"/>
      <c r="K241" s="85"/>
      <c r="L241" s="85"/>
      <c r="M241" s="85"/>
      <c r="N241" s="85"/>
      <c r="O241" s="86"/>
      <c r="P241" s="87"/>
      <c r="Q241" s="85"/>
      <c r="R241" s="85"/>
      <c r="S241" s="85"/>
      <c r="T241" s="85"/>
      <c r="U241" s="85"/>
      <c r="V241" s="83"/>
      <c r="W241" s="83"/>
    </row>
    <row r="242" spans="1:23" x14ac:dyDescent="0.2">
      <c r="A242" s="83"/>
      <c r="B242" s="83"/>
      <c r="C242" s="83"/>
      <c r="D242" s="83"/>
      <c r="E242" s="83"/>
      <c r="F242" s="83"/>
      <c r="G242" s="83"/>
      <c r="H242" s="83"/>
      <c r="I242" s="85"/>
      <c r="J242" s="85"/>
      <c r="K242" s="85"/>
      <c r="L242" s="85"/>
      <c r="M242" s="85"/>
      <c r="N242" s="85"/>
      <c r="O242" s="86"/>
      <c r="P242" s="87"/>
      <c r="Q242" s="85"/>
      <c r="R242" s="85"/>
      <c r="S242" s="85"/>
      <c r="T242" s="85"/>
      <c r="U242" s="85"/>
      <c r="V242" s="83"/>
      <c r="W242" s="83"/>
    </row>
    <row r="243" spans="1:23" x14ac:dyDescent="0.2">
      <c r="A243" s="83"/>
      <c r="B243" s="83"/>
      <c r="C243" s="83"/>
      <c r="D243" s="83"/>
      <c r="E243" s="83"/>
      <c r="F243" s="83"/>
      <c r="G243" s="83"/>
      <c r="H243" s="83"/>
      <c r="I243" s="85"/>
      <c r="J243" s="85"/>
      <c r="K243" s="85"/>
      <c r="L243" s="85"/>
      <c r="M243" s="85"/>
      <c r="N243" s="85"/>
      <c r="O243" s="86"/>
      <c r="P243" s="87"/>
      <c r="Q243" s="85"/>
      <c r="R243" s="85"/>
      <c r="S243" s="85"/>
      <c r="T243" s="85"/>
      <c r="U243" s="85"/>
      <c r="V243" s="83"/>
      <c r="W243" s="83"/>
    </row>
    <row r="244" spans="1:23" x14ac:dyDescent="0.2">
      <c r="A244" s="83"/>
      <c r="B244" s="83"/>
      <c r="C244" s="83"/>
      <c r="D244" s="83"/>
      <c r="E244" s="83"/>
      <c r="F244" s="83"/>
      <c r="G244" s="83"/>
      <c r="H244" s="83"/>
      <c r="I244" s="85"/>
      <c r="J244" s="85"/>
      <c r="K244" s="85"/>
      <c r="L244" s="85"/>
      <c r="M244" s="85"/>
      <c r="N244" s="85"/>
      <c r="O244" s="86"/>
      <c r="P244" s="87"/>
      <c r="Q244" s="85"/>
      <c r="R244" s="85"/>
      <c r="S244" s="85"/>
      <c r="T244" s="85"/>
      <c r="U244" s="85"/>
      <c r="V244" s="83"/>
      <c r="W244" s="83"/>
    </row>
    <row r="245" spans="1:23" x14ac:dyDescent="0.2">
      <c r="A245" s="83"/>
      <c r="B245" s="83"/>
      <c r="C245" s="83"/>
      <c r="D245" s="83"/>
      <c r="E245" s="83"/>
      <c r="F245" s="83"/>
      <c r="G245" s="83"/>
      <c r="H245" s="83"/>
      <c r="I245" s="85"/>
      <c r="J245" s="85"/>
      <c r="K245" s="85"/>
      <c r="L245" s="85"/>
      <c r="M245" s="85"/>
      <c r="N245" s="85"/>
      <c r="O245" s="86"/>
      <c r="P245" s="87"/>
      <c r="Q245" s="85"/>
      <c r="R245" s="85"/>
      <c r="S245" s="85"/>
      <c r="T245" s="85"/>
      <c r="U245" s="85"/>
      <c r="V245" s="83"/>
      <c r="W245" s="83"/>
    </row>
    <row r="246" spans="1:23" x14ac:dyDescent="0.2">
      <c r="A246" s="83"/>
      <c r="B246" s="83"/>
      <c r="C246" s="83"/>
      <c r="D246" s="83"/>
      <c r="E246" s="83"/>
      <c r="F246" s="83"/>
      <c r="G246" s="83"/>
      <c r="H246" s="83"/>
      <c r="I246" s="85"/>
      <c r="J246" s="85"/>
      <c r="K246" s="85"/>
      <c r="L246" s="85"/>
      <c r="M246" s="85"/>
      <c r="N246" s="85"/>
      <c r="O246" s="86"/>
      <c r="P246" s="87"/>
      <c r="Q246" s="85"/>
      <c r="R246" s="85"/>
      <c r="S246" s="85"/>
      <c r="T246" s="85"/>
      <c r="U246" s="85"/>
      <c r="V246" s="83"/>
      <c r="W246" s="83"/>
    </row>
    <row r="247" spans="1:23" x14ac:dyDescent="0.2">
      <c r="A247" s="83"/>
      <c r="B247" s="83"/>
      <c r="C247" s="83"/>
      <c r="D247" s="83"/>
      <c r="E247" s="83"/>
      <c r="F247" s="83"/>
      <c r="G247" s="83"/>
      <c r="H247" s="83"/>
      <c r="I247" s="85"/>
      <c r="J247" s="85"/>
      <c r="K247" s="85"/>
      <c r="L247" s="85"/>
      <c r="M247" s="85"/>
      <c r="N247" s="85"/>
      <c r="O247" s="86"/>
      <c r="P247" s="87"/>
      <c r="Q247" s="85"/>
      <c r="R247" s="85"/>
      <c r="S247" s="85"/>
      <c r="T247" s="85"/>
      <c r="U247" s="85"/>
      <c r="V247" s="83"/>
      <c r="W247" s="83"/>
    </row>
    <row r="248" spans="1:23" x14ac:dyDescent="0.2">
      <c r="A248" s="83"/>
      <c r="B248" s="83"/>
      <c r="C248" s="83"/>
      <c r="D248" s="83"/>
      <c r="E248" s="83"/>
      <c r="F248" s="83"/>
      <c r="G248" s="83"/>
      <c r="H248" s="83"/>
      <c r="I248" s="85"/>
      <c r="J248" s="85"/>
      <c r="K248" s="85"/>
      <c r="L248" s="85"/>
      <c r="M248" s="85"/>
      <c r="N248" s="85"/>
      <c r="O248" s="86"/>
      <c r="P248" s="87"/>
      <c r="Q248" s="85"/>
      <c r="R248" s="85"/>
      <c r="S248" s="85"/>
      <c r="T248" s="85"/>
      <c r="U248" s="85"/>
      <c r="V248" s="83"/>
      <c r="W248" s="83"/>
    </row>
    <row r="249" spans="1:23" x14ac:dyDescent="0.2">
      <c r="A249" s="83"/>
      <c r="B249" s="83"/>
      <c r="C249" s="83"/>
      <c r="D249" s="83"/>
      <c r="E249" s="83"/>
      <c r="F249" s="83"/>
      <c r="G249" s="83"/>
      <c r="H249" s="83"/>
      <c r="I249" s="85"/>
      <c r="J249" s="85"/>
      <c r="K249" s="85"/>
      <c r="L249" s="85"/>
      <c r="M249" s="85"/>
      <c r="N249" s="85"/>
      <c r="O249" s="86"/>
      <c r="P249" s="87"/>
      <c r="Q249" s="85"/>
      <c r="R249" s="85"/>
      <c r="S249" s="85"/>
      <c r="T249" s="85"/>
      <c r="U249" s="85"/>
      <c r="V249" s="83"/>
      <c r="W249" s="83"/>
    </row>
    <row r="250" spans="1:23" x14ac:dyDescent="0.2">
      <c r="A250" s="83"/>
      <c r="B250" s="83"/>
      <c r="C250" s="83"/>
      <c r="D250" s="83"/>
      <c r="E250" s="83"/>
      <c r="F250" s="83"/>
      <c r="G250" s="83"/>
      <c r="H250" s="83"/>
      <c r="I250" s="85"/>
      <c r="J250" s="85"/>
      <c r="K250" s="85"/>
      <c r="L250" s="85"/>
      <c r="M250" s="85"/>
      <c r="N250" s="85"/>
      <c r="O250" s="86"/>
      <c r="P250" s="87"/>
      <c r="Q250" s="85"/>
      <c r="R250" s="85"/>
      <c r="S250" s="85"/>
      <c r="T250" s="85"/>
      <c r="U250" s="85"/>
      <c r="V250" s="83"/>
      <c r="W250" s="83"/>
    </row>
    <row r="251" spans="1:23" x14ac:dyDescent="0.2">
      <c r="A251" s="83"/>
      <c r="B251" s="83"/>
      <c r="C251" s="83"/>
      <c r="D251" s="83"/>
      <c r="E251" s="83"/>
      <c r="F251" s="83"/>
      <c r="G251" s="83"/>
      <c r="H251" s="83"/>
      <c r="I251" s="85"/>
      <c r="J251" s="85"/>
      <c r="K251" s="85"/>
      <c r="L251" s="85"/>
      <c r="M251" s="85"/>
      <c r="N251" s="85"/>
      <c r="O251" s="86"/>
      <c r="P251" s="87"/>
      <c r="Q251" s="85"/>
      <c r="R251" s="85"/>
      <c r="S251" s="85"/>
      <c r="T251" s="85"/>
      <c r="U251" s="85"/>
      <c r="V251" s="83"/>
      <c r="W251" s="83"/>
    </row>
    <row r="252" spans="1:23" x14ac:dyDescent="0.2">
      <c r="A252" s="83"/>
      <c r="B252" s="83"/>
      <c r="C252" s="83"/>
      <c r="D252" s="83"/>
      <c r="E252" s="83"/>
      <c r="F252" s="83"/>
      <c r="G252" s="83"/>
      <c r="H252" s="83"/>
      <c r="I252" s="85"/>
      <c r="J252" s="85"/>
      <c r="K252" s="85"/>
      <c r="L252" s="85"/>
      <c r="M252" s="85"/>
      <c r="N252" s="85"/>
      <c r="O252" s="86"/>
      <c r="P252" s="87"/>
      <c r="Q252" s="85"/>
      <c r="R252" s="85"/>
      <c r="S252" s="85"/>
      <c r="T252" s="85"/>
      <c r="U252" s="85"/>
      <c r="V252" s="83"/>
    </row>
    <row r="253" spans="1:23" x14ac:dyDescent="0.2">
      <c r="A253" s="83"/>
      <c r="B253" s="83"/>
      <c r="C253" s="83"/>
      <c r="D253" s="83"/>
      <c r="E253" s="83"/>
      <c r="F253" s="83"/>
      <c r="G253" s="83"/>
      <c r="H253" s="83"/>
      <c r="I253" s="85"/>
      <c r="J253" s="85"/>
      <c r="K253" s="85"/>
      <c r="L253" s="85"/>
      <c r="M253" s="85"/>
      <c r="N253" s="85"/>
      <c r="O253" s="86"/>
      <c r="P253" s="87"/>
      <c r="Q253" s="85"/>
      <c r="R253" s="85"/>
      <c r="S253" s="85"/>
      <c r="T253" s="85"/>
      <c r="U253" s="85"/>
      <c r="V253" s="83"/>
    </row>
    <row r="254" spans="1:23" x14ac:dyDescent="0.2">
      <c r="A254" s="83"/>
      <c r="B254" s="83"/>
      <c r="C254" s="83"/>
      <c r="D254" s="83"/>
      <c r="E254" s="83"/>
      <c r="F254" s="83"/>
      <c r="G254" s="83"/>
      <c r="H254" s="83"/>
      <c r="I254" s="85"/>
      <c r="J254" s="85"/>
      <c r="K254" s="85"/>
      <c r="L254" s="85"/>
      <c r="M254" s="85"/>
      <c r="N254" s="85"/>
      <c r="O254" s="86"/>
      <c r="P254" s="87"/>
      <c r="Q254" s="85"/>
      <c r="R254" s="85"/>
      <c r="S254" s="85"/>
      <c r="T254" s="85"/>
      <c r="U254" s="85"/>
      <c r="V254" s="83"/>
    </row>
    <row r="255" spans="1:23" x14ac:dyDescent="0.2">
      <c r="A255" s="83"/>
      <c r="B255" s="83"/>
      <c r="C255" s="83"/>
      <c r="D255" s="83"/>
      <c r="E255" s="83"/>
      <c r="F255" s="83"/>
      <c r="G255" s="83"/>
      <c r="H255" s="83"/>
      <c r="I255" s="85"/>
      <c r="J255" s="85"/>
      <c r="K255" s="85"/>
      <c r="L255" s="85"/>
      <c r="M255" s="85"/>
      <c r="N255" s="85"/>
      <c r="O255" s="86"/>
      <c r="P255" s="87"/>
      <c r="Q255" s="85"/>
      <c r="R255" s="85"/>
      <c r="S255" s="85"/>
      <c r="T255" s="85"/>
      <c r="U255" s="85"/>
      <c r="V255" s="83"/>
    </row>
    <row r="256" spans="1:23" x14ac:dyDescent="0.2">
      <c r="A256" s="83"/>
      <c r="B256" s="83"/>
      <c r="C256" s="83"/>
      <c r="D256" s="83"/>
      <c r="E256" s="83"/>
      <c r="F256" s="83"/>
      <c r="G256" s="83"/>
      <c r="H256" s="83"/>
      <c r="I256" s="85"/>
      <c r="J256" s="85"/>
      <c r="K256" s="85"/>
      <c r="L256" s="85"/>
      <c r="M256" s="85"/>
      <c r="N256" s="85"/>
      <c r="O256" s="86"/>
      <c r="P256" s="87"/>
      <c r="Q256" s="85"/>
      <c r="R256" s="85"/>
      <c r="S256" s="85"/>
      <c r="T256" s="85"/>
      <c r="U256" s="85"/>
      <c r="V256" s="83"/>
    </row>
    <row r="257" spans="1:22" x14ac:dyDescent="0.2">
      <c r="A257" s="83"/>
      <c r="B257" s="83"/>
      <c r="C257" s="83"/>
      <c r="D257" s="83"/>
      <c r="E257" s="83"/>
      <c r="F257" s="83"/>
      <c r="G257" s="83"/>
      <c r="H257" s="83"/>
      <c r="I257" s="85"/>
      <c r="J257" s="85"/>
      <c r="K257" s="85"/>
      <c r="L257" s="85"/>
      <c r="M257" s="85"/>
      <c r="N257" s="85"/>
      <c r="O257" s="86"/>
      <c r="P257" s="87"/>
      <c r="Q257" s="85"/>
      <c r="R257" s="85"/>
      <c r="S257" s="85"/>
      <c r="T257" s="85"/>
      <c r="U257" s="85"/>
      <c r="V257" s="83"/>
    </row>
    <row r="258" spans="1:22" x14ac:dyDescent="0.2">
      <c r="A258" s="83"/>
      <c r="B258" s="83"/>
      <c r="C258" s="83"/>
      <c r="D258" s="83"/>
      <c r="E258" s="83"/>
      <c r="F258" s="83"/>
      <c r="G258" s="83"/>
      <c r="H258" s="83"/>
      <c r="I258" s="85"/>
      <c r="J258" s="85"/>
      <c r="K258" s="85"/>
      <c r="L258" s="85"/>
      <c r="M258" s="85"/>
      <c r="N258" s="85"/>
      <c r="O258" s="86"/>
      <c r="P258" s="87"/>
      <c r="Q258" s="85"/>
      <c r="R258" s="85"/>
      <c r="S258" s="85"/>
      <c r="T258" s="85"/>
      <c r="U258" s="85"/>
      <c r="V258" s="83"/>
    </row>
    <row r="259" spans="1:22" x14ac:dyDescent="0.2">
      <c r="A259" s="83"/>
      <c r="B259" s="83"/>
      <c r="C259" s="83"/>
      <c r="D259" s="83"/>
      <c r="E259" s="83"/>
      <c r="F259" s="83"/>
      <c r="G259" s="83"/>
      <c r="H259" s="83"/>
      <c r="I259" s="85"/>
      <c r="J259" s="85"/>
      <c r="K259" s="85"/>
      <c r="L259" s="85"/>
      <c r="M259" s="85"/>
      <c r="N259" s="85"/>
      <c r="O259" s="86"/>
      <c r="P259" s="87"/>
      <c r="Q259" s="85"/>
      <c r="R259" s="85"/>
      <c r="S259" s="85"/>
      <c r="T259" s="85"/>
      <c r="U259" s="85"/>
      <c r="V259" s="83"/>
    </row>
    <row r="260" spans="1:22" x14ac:dyDescent="0.2">
      <c r="A260" s="83"/>
      <c r="B260" s="83"/>
      <c r="C260" s="83"/>
      <c r="D260" s="83"/>
      <c r="E260" s="83"/>
      <c r="F260" s="83"/>
      <c r="G260" s="83"/>
      <c r="H260" s="83"/>
      <c r="I260" s="85"/>
      <c r="J260" s="85"/>
      <c r="K260" s="85"/>
      <c r="L260" s="85"/>
      <c r="M260" s="85"/>
      <c r="N260" s="85"/>
      <c r="O260" s="86"/>
      <c r="P260" s="87"/>
      <c r="Q260" s="85"/>
      <c r="R260" s="85"/>
      <c r="S260" s="85"/>
      <c r="T260" s="85"/>
      <c r="U260" s="85"/>
      <c r="V260" s="83"/>
    </row>
    <row r="261" spans="1:22" x14ac:dyDescent="0.2">
      <c r="A261" s="83"/>
      <c r="B261" s="83"/>
      <c r="C261" s="83"/>
      <c r="D261" s="83"/>
      <c r="E261" s="83"/>
      <c r="F261" s="83"/>
      <c r="G261" s="83"/>
      <c r="H261" s="83"/>
      <c r="I261" s="85"/>
      <c r="J261" s="85"/>
      <c r="K261" s="85"/>
      <c r="L261" s="85"/>
      <c r="M261" s="85"/>
      <c r="N261" s="85"/>
      <c r="O261" s="86"/>
      <c r="P261" s="87"/>
      <c r="Q261" s="85"/>
      <c r="R261" s="85"/>
      <c r="S261" s="85"/>
      <c r="T261" s="85"/>
      <c r="U261" s="85"/>
      <c r="V261" s="83"/>
    </row>
    <row r="262" spans="1:22" x14ac:dyDescent="0.2">
      <c r="A262" s="83"/>
      <c r="B262" s="83"/>
      <c r="C262" s="83"/>
      <c r="D262" s="83"/>
      <c r="E262" s="83"/>
      <c r="F262" s="83"/>
      <c r="G262" s="83"/>
      <c r="H262" s="83"/>
      <c r="I262" s="85"/>
      <c r="J262" s="85"/>
      <c r="K262" s="85"/>
      <c r="L262" s="85"/>
      <c r="M262" s="85"/>
      <c r="N262" s="85"/>
      <c r="O262" s="86"/>
      <c r="P262" s="87"/>
      <c r="Q262" s="85"/>
      <c r="R262" s="85"/>
      <c r="S262" s="85"/>
      <c r="T262" s="85"/>
      <c r="U262" s="85"/>
      <c r="V262" s="83"/>
    </row>
    <row r="263" spans="1:22" x14ac:dyDescent="0.2">
      <c r="A263" s="83"/>
      <c r="B263" s="83"/>
      <c r="C263" s="83"/>
      <c r="D263" s="83"/>
      <c r="E263" s="83"/>
      <c r="F263" s="83"/>
      <c r="G263" s="83"/>
      <c r="H263" s="83"/>
      <c r="I263" s="85"/>
      <c r="J263" s="85"/>
      <c r="K263" s="85"/>
      <c r="L263" s="85"/>
      <c r="M263" s="85"/>
      <c r="N263" s="85"/>
      <c r="O263" s="86"/>
      <c r="P263" s="87"/>
      <c r="Q263" s="85"/>
      <c r="R263" s="85"/>
      <c r="S263" s="85"/>
      <c r="T263" s="85"/>
      <c r="U263" s="85"/>
      <c r="V263" s="83"/>
    </row>
    <row r="264" spans="1:22" x14ac:dyDescent="0.2">
      <c r="A264" s="83"/>
      <c r="B264" s="83"/>
      <c r="C264" s="83"/>
      <c r="D264" s="83"/>
      <c r="E264" s="83"/>
      <c r="F264" s="83"/>
      <c r="G264" s="83"/>
      <c r="H264" s="83"/>
      <c r="I264" s="85"/>
      <c r="J264" s="85"/>
      <c r="K264" s="85"/>
      <c r="L264" s="85"/>
      <c r="M264" s="85"/>
      <c r="N264" s="85"/>
      <c r="O264" s="86"/>
      <c r="P264" s="87"/>
      <c r="Q264" s="85"/>
      <c r="R264" s="85"/>
      <c r="S264" s="85"/>
      <c r="T264" s="85"/>
      <c r="U264" s="85"/>
      <c r="V264" s="83"/>
    </row>
    <row r="265" spans="1:22" x14ac:dyDescent="0.2">
      <c r="A265" s="83"/>
      <c r="B265" s="83"/>
      <c r="C265" s="83"/>
      <c r="D265" s="83"/>
      <c r="E265" s="83"/>
      <c r="F265" s="83"/>
      <c r="G265" s="83"/>
      <c r="H265" s="83"/>
      <c r="I265" s="85"/>
      <c r="J265" s="85"/>
      <c r="K265" s="85"/>
      <c r="L265" s="85"/>
      <c r="M265" s="85"/>
      <c r="N265" s="85"/>
      <c r="O265" s="86"/>
      <c r="P265" s="87"/>
      <c r="Q265" s="85"/>
      <c r="R265" s="85"/>
      <c r="S265" s="85"/>
      <c r="T265" s="85"/>
      <c r="U265" s="85"/>
      <c r="V265" s="83"/>
    </row>
    <row r="266" spans="1:22" x14ac:dyDescent="0.2">
      <c r="A266" s="83"/>
      <c r="B266" s="83"/>
      <c r="C266" s="83"/>
      <c r="D266" s="83"/>
      <c r="E266" s="83"/>
      <c r="F266" s="83"/>
      <c r="G266" s="83"/>
      <c r="H266" s="83"/>
      <c r="I266" s="85"/>
      <c r="J266" s="85"/>
      <c r="K266" s="85"/>
      <c r="L266" s="85"/>
      <c r="M266" s="85"/>
      <c r="N266" s="85"/>
      <c r="O266" s="86"/>
      <c r="P266" s="87"/>
      <c r="Q266" s="85"/>
      <c r="R266" s="85"/>
      <c r="S266" s="85"/>
      <c r="T266" s="85"/>
      <c r="U266" s="85"/>
      <c r="V266" s="83"/>
    </row>
    <row r="267" spans="1:22" x14ac:dyDescent="0.2">
      <c r="A267" s="83"/>
      <c r="B267" s="83"/>
      <c r="C267" s="83"/>
      <c r="D267" s="83"/>
      <c r="E267" s="83"/>
      <c r="F267" s="83"/>
      <c r="G267" s="83"/>
      <c r="H267" s="83"/>
      <c r="I267" s="85"/>
      <c r="J267" s="85"/>
      <c r="K267" s="85"/>
      <c r="L267" s="85"/>
      <c r="M267" s="85"/>
      <c r="N267" s="85"/>
      <c r="O267" s="86"/>
      <c r="P267" s="87"/>
      <c r="Q267" s="85"/>
      <c r="R267" s="85"/>
      <c r="S267" s="85"/>
      <c r="T267" s="85"/>
      <c r="U267" s="85"/>
      <c r="V267" s="83"/>
    </row>
    <row r="268" spans="1:22" x14ac:dyDescent="0.2">
      <c r="A268" s="83"/>
      <c r="B268" s="83"/>
      <c r="C268" s="83"/>
      <c r="D268" s="83"/>
      <c r="E268" s="83"/>
      <c r="F268" s="83"/>
      <c r="G268" s="83"/>
      <c r="H268" s="83"/>
      <c r="I268" s="85"/>
      <c r="J268" s="85"/>
      <c r="K268" s="85"/>
      <c r="L268" s="85"/>
      <c r="M268" s="85"/>
      <c r="N268" s="85"/>
      <c r="O268" s="86"/>
      <c r="P268" s="87"/>
      <c r="Q268" s="85"/>
      <c r="R268" s="85"/>
      <c r="S268" s="85"/>
      <c r="T268" s="85"/>
      <c r="U268" s="85"/>
      <c r="V268" s="83"/>
    </row>
    <row r="269" spans="1:22" x14ac:dyDescent="0.2">
      <c r="A269" s="83"/>
      <c r="B269" s="83"/>
      <c r="C269" s="83"/>
      <c r="D269" s="83"/>
      <c r="E269" s="83"/>
      <c r="F269" s="83"/>
      <c r="G269" s="83"/>
      <c r="H269" s="83"/>
      <c r="I269" s="85"/>
      <c r="J269" s="85"/>
      <c r="K269" s="85"/>
      <c r="L269" s="85"/>
      <c r="M269" s="85"/>
      <c r="N269" s="85"/>
      <c r="O269" s="86"/>
      <c r="P269" s="87"/>
      <c r="Q269" s="85"/>
      <c r="R269" s="85"/>
      <c r="S269" s="85"/>
      <c r="T269" s="85"/>
      <c r="U269" s="85"/>
      <c r="V269" s="83"/>
    </row>
    <row r="270" spans="1:22" x14ac:dyDescent="0.2">
      <c r="A270" s="83"/>
      <c r="B270" s="83"/>
      <c r="C270" s="83"/>
      <c r="D270" s="83"/>
      <c r="E270" s="83"/>
      <c r="F270" s="83"/>
      <c r="G270" s="83"/>
      <c r="H270" s="83"/>
      <c r="I270" s="85"/>
      <c r="J270" s="85"/>
      <c r="K270" s="85"/>
      <c r="L270" s="85"/>
      <c r="M270" s="85"/>
      <c r="N270" s="85"/>
      <c r="O270" s="86"/>
      <c r="P270" s="87"/>
      <c r="Q270" s="85"/>
      <c r="R270" s="85"/>
      <c r="S270" s="85"/>
      <c r="T270" s="85"/>
      <c r="U270" s="85"/>
      <c r="V270" s="83"/>
    </row>
    <row r="271" spans="1:22" x14ac:dyDescent="0.2">
      <c r="A271" s="83"/>
      <c r="B271" s="83"/>
      <c r="C271" s="83"/>
      <c r="D271" s="83"/>
      <c r="E271" s="83"/>
      <c r="F271" s="83"/>
      <c r="G271" s="83"/>
      <c r="H271" s="83"/>
      <c r="I271" s="85"/>
      <c r="J271" s="85"/>
      <c r="K271" s="85"/>
      <c r="L271" s="85"/>
      <c r="M271" s="85"/>
      <c r="N271" s="85"/>
      <c r="O271" s="86"/>
      <c r="P271" s="87"/>
      <c r="Q271" s="85"/>
      <c r="R271" s="85"/>
      <c r="S271" s="85"/>
      <c r="T271" s="85"/>
      <c r="U271" s="85"/>
      <c r="V271" s="83"/>
    </row>
    <row r="272" spans="1:22" x14ac:dyDescent="0.2">
      <c r="A272" s="83"/>
      <c r="B272" s="83"/>
      <c r="C272" s="83"/>
      <c r="D272" s="83"/>
      <c r="E272" s="83"/>
      <c r="F272" s="83"/>
      <c r="G272" s="83"/>
      <c r="H272" s="83"/>
      <c r="I272" s="85"/>
      <c r="J272" s="85"/>
      <c r="K272" s="85"/>
      <c r="L272" s="85"/>
      <c r="M272" s="85"/>
      <c r="N272" s="85"/>
      <c r="O272" s="86"/>
      <c r="P272" s="87"/>
      <c r="Q272" s="85"/>
      <c r="R272" s="85"/>
      <c r="S272" s="85"/>
      <c r="T272" s="85"/>
      <c r="U272" s="85"/>
      <c r="V272" s="83"/>
    </row>
    <row r="273" spans="1:22" x14ac:dyDescent="0.2">
      <c r="A273" s="83"/>
      <c r="B273" s="83"/>
      <c r="C273" s="83"/>
      <c r="D273" s="83"/>
      <c r="E273" s="83"/>
      <c r="F273" s="83"/>
      <c r="G273" s="83"/>
      <c r="H273" s="83"/>
      <c r="I273" s="85"/>
      <c r="J273" s="85"/>
      <c r="K273" s="85"/>
      <c r="L273" s="85"/>
      <c r="M273" s="85"/>
      <c r="N273" s="85"/>
      <c r="O273" s="86"/>
      <c r="P273" s="87"/>
      <c r="Q273" s="85"/>
      <c r="R273" s="85"/>
      <c r="S273" s="85"/>
      <c r="T273" s="85"/>
      <c r="U273" s="85"/>
      <c r="V273" s="83"/>
    </row>
    <row r="274" spans="1:22" x14ac:dyDescent="0.2">
      <c r="A274" s="83"/>
      <c r="B274" s="83"/>
      <c r="C274" s="83"/>
      <c r="D274" s="83"/>
      <c r="E274" s="83"/>
      <c r="F274" s="83"/>
      <c r="G274" s="83"/>
      <c r="H274" s="83"/>
      <c r="I274" s="85"/>
      <c r="J274" s="85"/>
      <c r="K274" s="85"/>
      <c r="L274" s="85"/>
      <c r="M274" s="85"/>
      <c r="N274" s="85"/>
      <c r="O274" s="86"/>
      <c r="P274" s="87"/>
      <c r="Q274" s="85"/>
      <c r="R274" s="85"/>
      <c r="S274" s="85"/>
      <c r="T274" s="85"/>
      <c r="U274" s="85"/>
      <c r="V274" s="83"/>
    </row>
    <row r="275" spans="1:22" x14ac:dyDescent="0.2">
      <c r="A275" s="83"/>
      <c r="B275" s="83"/>
      <c r="C275" s="83"/>
      <c r="D275" s="83"/>
      <c r="E275" s="83"/>
      <c r="F275" s="83"/>
      <c r="G275" s="83"/>
      <c r="H275" s="83"/>
      <c r="I275" s="85"/>
      <c r="J275" s="85"/>
      <c r="K275" s="85"/>
      <c r="L275" s="85"/>
      <c r="M275" s="85"/>
      <c r="N275" s="85"/>
      <c r="O275" s="86"/>
      <c r="P275" s="87"/>
      <c r="Q275" s="85"/>
      <c r="R275" s="85"/>
      <c r="S275" s="85"/>
      <c r="T275" s="85"/>
      <c r="U275" s="85"/>
      <c r="V275" s="83"/>
    </row>
    <row r="276" spans="1:22" x14ac:dyDescent="0.2">
      <c r="A276" s="83"/>
      <c r="B276" s="83"/>
      <c r="C276" s="83"/>
      <c r="D276" s="83"/>
      <c r="E276" s="83"/>
      <c r="F276" s="83"/>
      <c r="G276" s="83"/>
      <c r="H276" s="83"/>
      <c r="I276" s="85"/>
      <c r="J276" s="85"/>
      <c r="K276" s="85"/>
      <c r="L276" s="85"/>
      <c r="M276" s="85"/>
      <c r="N276" s="85"/>
      <c r="O276" s="86"/>
      <c r="P276" s="87"/>
      <c r="Q276" s="85"/>
      <c r="R276" s="85"/>
      <c r="S276" s="85"/>
      <c r="T276" s="85"/>
      <c r="U276" s="85"/>
      <c r="V276" s="83"/>
    </row>
    <row r="277" spans="1:22" x14ac:dyDescent="0.2">
      <c r="A277" s="83"/>
      <c r="B277" s="83"/>
      <c r="C277" s="83"/>
      <c r="D277" s="83"/>
      <c r="E277" s="83"/>
      <c r="F277" s="83"/>
      <c r="G277" s="83"/>
      <c r="H277" s="83"/>
      <c r="I277" s="88"/>
      <c r="J277" s="88"/>
      <c r="K277" s="88"/>
      <c r="L277" s="88"/>
      <c r="M277" s="88"/>
      <c r="N277" s="88"/>
      <c r="O277" s="86"/>
      <c r="P277" s="87"/>
      <c r="Q277" s="85"/>
      <c r="R277" s="85"/>
      <c r="S277" s="85"/>
      <c r="T277" s="85"/>
      <c r="U277" s="85"/>
      <c r="V277" s="83"/>
    </row>
    <row r="278" spans="1:22" x14ac:dyDescent="0.2">
      <c r="A278" s="83"/>
      <c r="B278" s="83"/>
      <c r="C278" s="83"/>
      <c r="D278" s="83"/>
      <c r="E278" s="83"/>
      <c r="F278" s="83"/>
      <c r="G278" s="83"/>
      <c r="H278" s="83"/>
      <c r="I278" s="88"/>
      <c r="J278" s="88"/>
      <c r="K278" s="88"/>
      <c r="L278" s="88"/>
      <c r="M278" s="88"/>
      <c r="N278" s="88"/>
      <c r="O278" s="86"/>
      <c r="P278" s="88"/>
      <c r="Q278" s="88"/>
      <c r="R278" s="88"/>
      <c r="S278" s="88"/>
      <c r="T278" s="88"/>
      <c r="U278" s="89"/>
      <c r="V278" s="83"/>
    </row>
    <row r="279" spans="1:22" x14ac:dyDescent="0.2">
      <c r="A279" s="83"/>
      <c r="B279" s="83"/>
      <c r="C279" s="83"/>
      <c r="D279" s="83"/>
      <c r="E279" s="83"/>
      <c r="F279" s="83"/>
      <c r="G279" s="83"/>
      <c r="H279" s="83"/>
      <c r="I279" s="88"/>
      <c r="J279" s="88"/>
      <c r="K279" s="88"/>
      <c r="L279" s="88"/>
      <c r="M279" s="88"/>
      <c r="N279" s="88"/>
      <c r="O279" s="86"/>
      <c r="P279" s="88"/>
      <c r="Q279" s="88"/>
      <c r="R279" s="88"/>
      <c r="S279" s="88"/>
      <c r="T279" s="88"/>
      <c r="U279" s="89"/>
      <c r="V279" s="83"/>
    </row>
    <row r="280" spans="1:22" x14ac:dyDescent="0.2">
      <c r="A280" s="83"/>
      <c r="B280" s="83"/>
      <c r="C280" s="83"/>
      <c r="D280" s="83"/>
      <c r="E280" s="83"/>
      <c r="F280" s="83"/>
      <c r="G280" s="83"/>
      <c r="H280" s="83"/>
      <c r="I280" s="88"/>
      <c r="J280" s="88"/>
      <c r="K280" s="88"/>
      <c r="L280" s="88"/>
      <c r="M280" s="88"/>
      <c r="N280" s="88"/>
      <c r="O280" s="86"/>
      <c r="P280" s="88"/>
      <c r="Q280" s="88"/>
      <c r="R280" s="88"/>
      <c r="S280" s="88"/>
      <c r="T280" s="88"/>
      <c r="U280" s="89"/>
      <c r="V280" s="83"/>
    </row>
    <row r="281" spans="1:22" x14ac:dyDescent="0.2">
      <c r="A281" s="83"/>
      <c r="B281" s="83"/>
      <c r="C281" s="83"/>
      <c r="D281" s="83"/>
      <c r="E281" s="83"/>
      <c r="F281" s="83"/>
      <c r="G281" s="83"/>
      <c r="H281" s="83"/>
      <c r="I281" s="88"/>
      <c r="J281" s="88"/>
      <c r="K281" s="88"/>
      <c r="L281" s="88"/>
      <c r="M281" s="88"/>
      <c r="N281" s="88"/>
      <c r="O281" s="86"/>
      <c r="P281" s="88"/>
      <c r="Q281" s="88"/>
      <c r="R281" s="88"/>
      <c r="S281" s="88"/>
      <c r="T281" s="88"/>
      <c r="U281" s="89"/>
      <c r="V281" s="83"/>
    </row>
    <row r="282" spans="1:22" x14ac:dyDescent="0.2">
      <c r="A282" s="83"/>
      <c r="B282" s="83"/>
      <c r="C282" s="83"/>
      <c r="D282" s="83"/>
      <c r="E282" s="83"/>
      <c r="F282" s="83"/>
      <c r="G282" s="83"/>
      <c r="H282" s="83"/>
      <c r="I282" s="88"/>
      <c r="J282" s="88"/>
      <c r="K282" s="88"/>
      <c r="L282" s="88"/>
      <c r="M282" s="88"/>
      <c r="N282" s="88"/>
      <c r="O282" s="86"/>
      <c r="P282" s="88"/>
      <c r="Q282" s="88"/>
      <c r="R282" s="88"/>
      <c r="S282" s="88"/>
      <c r="T282" s="88"/>
      <c r="U282" s="89"/>
      <c r="V282" s="83"/>
    </row>
    <row r="283" spans="1:22" x14ac:dyDescent="0.2">
      <c r="A283" s="83"/>
      <c r="B283" s="83"/>
      <c r="C283" s="83"/>
      <c r="D283" s="83"/>
      <c r="E283" s="83"/>
      <c r="F283" s="83"/>
      <c r="G283" s="83"/>
      <c r="H283" s="83"/>
      <c r="I283" s="88"/>
      <c r="J283" s="88"/>
      <c r="K283" s="88"/>
      <c r="L283" s="88"/>
      <c r="M283" s="88"/>
      <c r="N283" s="88"/>
      <c r="O283" s="90"/>
      <c r="P283" s="88"/>
      <c r="Q283" s="88"/>
      <c r="R283" s="88"/>
      <c r="S283" s="88"/>
      <c r="T283" s="88"/>
      <c r="U283" s="89"/>
      <c r="V283" s="83"/>
    </row>
    <row r="284" spans="1:22" x14ac:dyDescent="0.2">
      <c r="A284" s="83"/>
      <c r="B284" s="83"/>
      <c r="C284" s="83"/>
      <c r="D284" s="83"/>
      <c r="E284" s="83"/>
      <c r="F284" s="83"/>
      <c r="G284" s="83"/>
      <c r="H284" s="83"/>
      <c r="I284" s="88"/>
      <c r="J284" s="88"/>
      <c r="K284" s="88"/>
      <c r="L284" s="88"/>
      <c r="M284" s="88"/>
      <c r="N284" s="88"/>
      <c r="O284" s="90"/>
      <c r="P284" s="88"/>
      <c r="Q284" s="88"/>
      <c r="R284" s="88"/>
      <c r="S284" s="88"/>
      <c r="T284" s="88"/>
      <c r="U284" s="89"/>
      <c r="V284" s="83"/>
    </row>
    <row r="285" spans="1:22" x14ac:dyDescent="0.2">
      <c r="A285" s="83"/>
      <c r="B285" s="83"/>
      <c r="C285" s="83"/>
      <c r="D285" s="83"/>
      <c r="E285" s="83"/>
      <c r="F285" s="83"/>
      <c r="G285" s="83"/>
      <c r="H285" s="83"/>
      <c r="I285" s="88"/>
      <c r="J285" s="88"/>
      <c r="K285" s="88"/>
      <c r="L285" s="88"/>
      <c r="M285" s="88"/>
      <c r="N285" s="88"/>
      <c r="O285" s="90"/>
      <c r="P285" s="88"/>
      <c r="Q285" s="88"/>
      <c r="R285" s="88"/>
      <c r="S285" s="88"/>
      <c r="T285" s="88"/>
      <c r="U285" s="89"/>
      <c r="V285" s="83"/>
    </row>
    <row r="286" spans="1:22" x14ac:dyDescent="0.2">
      <c r="A286" s="83"/>
      <c r="B286" s="83"/>
      <c r="C286" s="83"/>
      <c r="D286" s="83"/>
      <c r="E286" s="83"/>
      <c r="F286" s="83"/>
      <c r="G286" s="83"/>
      <c r="H286" s="83"/>
      <c r="I286" s="88"/>
      <c r="J286" s="88"/>
      <c r="K286" s="88"/>
      <c r="L286" s="88"/>
      <c r="M286" s="88"/>
      <c r="N286" s="88"/>
      <c r="O286" s="90"/>
      <c r="P286" s="88"/>
      <c r="Q286" s="88"/>
      <c r="R286" s="88"/>
      <c r="S286" s="88"/>
      <c r="T286" s="88"/>
      <c r="U286" s="89"/>
      <c r="V286" s="83"/>
    </row>
    <row r="287" spans="1:22" x14ac:dyDescent="0.2">
      <c r="A287" s="83"/>
      <c r="B287" s="83"/>
      <c r="C287" s="83"/>
      <c r="D287" s="83"/>
      <c r="E287" s="83"/>
      <c r="F287" s="83"/>
      <c r="G287" s="83"/>
      <c r="H287" s="83"/>
      <c r="I287" s="88"/>
      <c r="J287" s="88"/>
      <c r="K287" s="88"/>
      <c r="L287" s="88"/>
      <c r="M287" s="88"/>
      <c r="N287" s="88"/>
      <c r="O287" s="90"/>
      <c r="P287" s="88"/>
      <c r="Q287" s="88"/>
      <c r="R287" s="88"/>
      <c r="S287" s="88"/>
      <c r="T287" s="88"/>
      <c r="U287" s="89"/>
      <c r="V287" s="83"/>
    </row>
    <row r="288" spans="1:22" x14ac:dyDescent="0.2">
      <c r="A288" s="83"/>
      <c r="B288" s="83"/>
      <c r="C288" s="83"/>
      <c r="D288" s="83"/>
      <c r="E288" s="83"/>
      <c r="F288" s="83"/>
      <c r="G288" s="83"/>
      <c r="H288" s="83"/>
      <c r="I288" s="88"/>
      <c r="J288" s="88"/>
      <c r="K288" s="88"/>
      <c r="L288" s="88"/>
      <c r="M288" s="88"/>
      <c r="N288" s="88"/>
      <c r="O288" s="90"/>
      <c r="P288" s="88"/>
      <c r="Q288" s="88"/>
      <c r="R288" s="88"/>
      <c r="S288" s="88"/>
      <c r="T288" s="88"/>
      <c r="U288" s="89"/>
      <c r="V288" s="83"/>
    </row>
    <row r="289" spans="1:22" x14ac:dyDescent="0.2">
      <c r="A289" s="83"/>
      <c r="B289" s="83"/>
      <c r="C289" s="83"/>
      <c r="D289" s="83"/>
      <c r="E289" s="83"/>
      <c r="F289" s="83"/>
      <c r="G289" s="83"/>
      <c r="H289" s="83"/>
      <c r="I289" s="88"/>
      <c r="J289" s="88"/>
      <c r="K289" s="88"/>
      <c r="L289" s="88"/>
      <c r="M289" s="88"/>
      <c r="N289" s="88"/>
      <c r="O289" s="90"/>
      <c r="P289" s="88"/>
      <c r="Q289" s="88"/>
      <c r="R289" s="88"/>
      <c r="S289" s="88"/>
      <c r="T289" s="88"/>
      <c r="U289" s="89"/>
      <c r="V289" s="83"/>
    </row>
    <row r="290" spans="1:22" x14ac:dyDescent="0.2">
      <c r="A290" s="83"/>
      <c r="B290" s="83"/>
      <c r="C290" s="83"/>
      <c r="D290" s="83"/>
      <c r="E290" s="83"/>
      <c r="F290" s="83"/>
      <c r="G290" s="83"/>
      <c r="H290" s="83"/>
      <c r="I290" s="88"/>
      <c r="J290" s="88"/>
      <c r="K290" s="88"/>
      <c r="L290" s="88"/>
      <c r="M290" s="88"/>
      <c r="N290" s="88"/>
      <c r="O290" s="90"/>
      <c r="P290" s="88"/>
      <c r="Q290" s="88"/>
      <c r="R290" s="88"/>
      <c r="S290" s="88"/>
      <c r="T290" s="88"/>
      <c r="U290" s="89"/>
      <c r="V290" s="83"/>
    </row>
    <row r="291" spans="1:22" x14ac:dyDescent="0.2">
      <c r="A291" s="83"/>
      <c r="B291" s="83"/>
      <c r="C291" s="83"/>
      <c r="D291" s="83"/>
      <c r="E291" s="83"/>
      <c r="F291" s="83"/>
      <c r="G291" s="83"/>
      <c r="H291" s="83"/>
      <c r="O291" s="90"/>
      <c r="P291" s="88"/>
      <c r="Q291" s="88"/>
      <c r="R291" s="88"/>
      <c r="S291" s="88"/>
      <c r="T291" s="88"/>
      <c r="U291" s="89"/>
      <c r="V291" s="83"/>
    </row>
    <row r="292" spans="1:22" x14ac:dyDescent="0.2">
      <c r="O292" s="34"/>
      <c r="U292" s="33"/>
    </row>
    <row r="293" spans="1:22" x14ac:dyDescent="0.2">
      <c r="O293" s="34"/>
      <c r="U293" s="33"/>
    </row>
    <row r="294" spans="1:22" x14ac:dyDescent="0.2">
      <c r="O294" s="34"/>
      <c r="U294" s="33"/>
    </row>
    <row r="295" spans="1:22" x14ac:dyDescent="0.2">
      <c r="O295" s="34"/>
      <c r="U295" s="33"/>
    </row>
    <row r="296" spans="1:22" x14ac:dyDescent="0.2">
      <c r="O296" s="34"/>
      <c r="U296" s="33"/>
    </row>
    <row r="297" spans="1:22" x14ac:dyDescent="0.2">
      <c r="O297" s="34"/>
      <c r="U297" s="33"/>
    </row>
    <row r="298" spans="1:22" x14ac:dyDescent="0.2">
      <c r="O298" s="34"/>
      <c r="U298" s="33"/>
    </row>
    <row r="299" spans="1:22" x14ac:dyDescent="0.2">
      <c r="O299" s="34"/>
      <c r="U299" s="33"/>
    </row>
    <row r="300" spans="1:22" x14ac:dyDescent="0.2">
      <c r="O300" s="34"/>
      <c r="U300" s="33"/>
    </row>
    <row r="301" spans="1:22" x14ac:dyDescent="0.2">
      <c r="O301" s="34"/>
      <c r="U301" s="33"/>
    </row>
    <row r="302" spans="1:22" x14ac:dyDescent="0.2">
      <c r="O302" s="34"/>
      <c r="U302" s="33"/>
    </row>
    <row r="303" spans="1:22" x14ac:dyDescent="0.2">
      <c r="O303" s="34"/>
      <c r="U303" s="33"/>
    </row>
    <row r="304" spans="1:22" x14ac:dyDescent="0.2">
      <c r="O304" s="34"/>
      <c r="U304" s="33"/>
    </row>
    <row r="305" spans="15:21" x14ac:dyDescent="0.2">
      <c r="O305" s="34"/>
      <c r="U305" s="33"/>
    </row>
    <row r="306" spans="15:21" x14ac:dyDescent="0.2">
      <c r="O306" s="34"/>
      <c r="U306" s="33"/>
    </row>
    <row r="307" spans="15:21" x14ac:dyDescent="0.2">
      <c r="O307" s="34"/>
      <c r="U307" s="33"/>
    </row>
    <row r="308" spans="15:21" x14ac:dyDescent="0.2">
      <c r="O308" s="34"/>
      <c r="U308" s="33"/>
    </row>
    <row r="309" spans="15:21" x14ac:dyDescent="0.2">
      <c r="O309" s="34"/>
      <c r="U309" s="33"/>
    </row>
    <row r="310" spans="15:21" x14ac:dyDescent="0.2">
      <c r="O310" s="34"/>
      <c r="U310" s="33"/>
    </row>
    <row r="311" spans="15:21" x14ac:dyDescent="0.2">
      <c r="O311" s="34"/>
      <c r="U311" s="33"/>
    </row>
    <row r="312" spans="15:21" x14ac:dyDescent="0.2">
      <c r="O312" s="34"/>
      <c r="U312" s="33"/>
    </row>
    <row r="313" spans="15:21" x14ac:dyDescent="0.2">
      <c r="O313" s="34"/>
      <c r="U313" s="33"/>
    </row>
    <row r="314" spans="15:21" x14ac:dyDescent="0.2">
      <c r="O314" s="34"/>
      <c r="U314" s="33"/>
    </row>
    <row r="315" spans="15:21" x14ac:dyDescent="0.2">
      <c r="O315" s="34"/>
      <c r="U315" s="33"/>
    </row>
    <row r="316" spans="15:21" x14ac:dyDescent="0.2">
      <c r="O316" s="34"/>
      <c r="U316" s="33"/>
    </row>
    <row r="317" spans="15:21" x14ac:dyDescent="0.2">
      <c r="O317" s="34"/>
      <c r="U317" s="33"/>
    </row>
    <row r="318" spans="15:21" x14ac:dyDescent="0.2">
      <c r="O318" s="34"/>
      <c r="U318" s="33"/>
    </row>
    <row r="319" spans="15:21" x14ac:dyDescent="0.2">
      <c r="O319" s="34"/>
      <c r="U319" s="33"/>
    </row>
    <row r="320" spans="15:21" x14ac:dyDescent="0.2">
      <c r="O320" s="34"/>
      <c r="U320" s="33"/>
    </row>
    <row r="321" spans="15:21" x14ac:dyDescent="0.2">
      <c r="O321" s="34"/>
      <c r="U321" s="33"/>
    </row>
    <row r="322" spans="15:21" x14ac:dyDescent="0.2">
      <c r="O322" s="34"/>
      <c r="U322" s="33"/>
    </row>
    <row r="323" spans="15:21" x14ac:dyDescent="0.2">
      <c r="O323" s="34"/>
      <c r="U323" s="33"/>
    </row>
    <row r="324" spans="15:21" x14ac:dyDescent="0.2">
      <c r="O324" s="34"/>
      <c r="U324" s="33"/>
    </row>
    <row r="325" spans="15:21" x14ac:dyDescent="0.2">
      <c r="O325" s="34"/>
      <c r="U325" s="33"/>
    </row>
    <row r="326" spans="15:21" x14ac:dyDescent="0.2">
      <c r="O326" s="34"/>
      <c r="U326" s="33"/>
    </row>
    <row r="327" spans="15:21" x14ac:dyDescent="0.2">
      <c r="O327" s="34"/>
      <c r="U327" s="33"/>
    </row>
    <row r="328" spans="15:21" x14ac:dyDescent="0.2">
      <c r="O328" s="34"/>
      <c r="U328" s="33"/>
    </row>
    <row r="329" spans="15:21" x14ac:dyDescent="0.2">
      <c r="O329" s="34"/>
      <c r="U329" s="33"/>
    </row>
    <row r="330" spans="15:21" x14ac:dyDescent="0.2">
      <c r="O330" s="34"/>
      <c r="U330" s="33"/>
    </row>
    <row r="331" spans="15:21" x14ac:dyDescent="0.2">
      <c r="O331" s="34"/>
      <c r="U331" s="33"/>
    </row>
    <row r="332" spans="15:21" x14ac:dyDescent="0.2">
      <c r="O332" s="34"/>
      <c r="U332" s="33"/>
    </row>
    <row r="333" spans="15:21" x14ac:dyDescent="0.2">
      <c r="O333" s="34"/>
      <c r="U333" s="33"/>
    </row>
    <row r="334" spans="15:21" x14ac:dyDescent="0.2">
      <c r="O334" s="34"/>
      <c r="U334" s="33"/>
    </row>
    <row r="335" spans="15:21" x14ac:dyDescent="0.2">
      <c r="O335" s="34"/>
      <c r="U335" s="33"/>
    </row>
    <row r="336" spans="15:21" x14ac:dyDescent="0.2">
      <c r="O336" s="34"/>
      <c r="U336" s="33"/>
    </row>
    <row r="337" spans="15:21" x14ac:dyDescent="0.2">
      <c r="O337" s="34"/>
      <c r="U337" s="33"/>
    </row>
    <row r="338" spans="15:21" x14ac:dyDescent="0.2">
      <c r="O338" s="34"/>
      <c r="U338" s="33"/>
    </row>
    <row r="339" spans="15:21" x14ac:dyDescent="0.2">
      <c r="O339" s="34"/>
      <c r="U339" s="33"/>
    </row>
    <row r="340" spans="15:21" x14ac:dyDescent="0.2">
      <c r="O340" s="34"/>
      <c r="U340" s="33"/>
    </row>
    <row r="341" spans="15:21" x14ac:dyDescent="0.2">
      <c r="O341" s="34"/>
      <c r="U341" s="33"/>
    </row>
    <row r="342" spans="15:21" x14ac:dyDescent="0.2">
      <c r="O342" s="34"/>
      <c r="U342" s="33"/>
    </row>
    <row r="343" spans="15:21" x14ac:dyDescent="0.2">
      <c r="O343" s="34"/>
      <c r="U343" s="33"/>
    </row>
    <row r="344" spans="15:21" x14ac:dyDescent="0.2">
      <c r="O344" s="34"/>
      <c r="U344" s="33"/>
    </row>
    <row r="345" spans="15:21" x14ac:dyDescent="0.2">
      <c r="O345" s="34"/>
      <c r="U345" s="33"/>
    </row>
    <row r="346" spans="15:21" x14ac:dyDescent="0.2">
      <c r="O346" s="34"/>
      <c r="U346" s="33"/>
    </row>
    <row r="347" spans="15:21" x14ac:dyDescent="0.2">
      <c r="O347" s="34"/>
      <c r="U347" s="33"/>
    </row>
    <row r="348" spans="15:21" x14ac:dyDescent="0.2">
      <c r="O348" s="34"/>
      <c r="U348" s="33"/>
    </row>
    <row r="349" spans="15:21" x14ac:dyDescent="0.2">
      <c r="O349" s="34"/>
      <c r="U349" s="33"/>
    </row>
    <row r="350" spans="15:21" x14ac:dyDescent="0.2">
      <c r="O350" s="34"/>
      <c r="U350" s="33"/>
    </row>
    <row r="351" spans="15:21" x14ac:dyDescent="0.2">
      <c r="O351" s="34"/>
      <c r="U351" s="33"/>
    </row>
    <row r="352" spans="15:21" x14ac:dyDescent="0.2">
      <c r="O352" s="34"/>
      <c r="U352" s="33"/>
    </row>
    <row r="353" spans="15:21" x14ac:dyDescent="0.2">
      <c r="O353" s="34"/>
      <c r="U353" s="33"/>
    </row>
    <row r="354" spans="15:21" x14ac:dyDescent="0.2">
      <c r="O354" s="34"/>
      <c r="U354" s="33"/>
    </row>
    <row r="355" spans="15:21" x14ac:dyDescent="0.2">
      <c r="O355" s="34"/>
      <c r="U355" s="33"/>
    </row>
    <row r="356" spans="15:21" x14ac:dyDescent="0.2">
      <c r="O356" s="34"/>
      <c r="U356" s="33"/>
    </row>
    <row r="357" spans="15:21" x14ac:dyDescent="0.2">
      <c r="O357" s="34"/>
      <c r="U357" s="33"/>
    </row>
    <row r="358" spans="15:21" x14ac:dyDescent="0.2">
      <c r="O358" s="34"/>
      <c r="U358" s="33"/>
    </row>
    <row r="359" spans="15:21" x14ac:dyDescent="0.2">
      <c r="O359" s="34"/>
      <c r="U359" s="33"/>
    </row>
    <row r="360" spans="15:21" x14ac:dyDescent="0.2">
      <c r="O360" s="34"/>
      <c r="U360" s="33"/>
    </row>
    <row r="361" spans="15:21" x14ac:dyDescent="0.2">
      <c r="O361" s="34"/>
      <c r="U361" s="33"/>
    </row>
    <row r="362" spans="15:21" x14ac:dyDescent="0.2">
      <c r="O362" s="34"/>
      <c r="U362" s="33"/>
    </row>
    <row r="363" spans="15:21" x14ac:dyDescent="0.2">
      <c r="O363" s="34"/>
      <c r="U363" s="33"/>
    </row>
    <row r="364" spans="15:21" x14ac:dyDescent="0.2">
      <c r="O364" s="34"/>
      <c r="U364" s="33"/>
    </row>
    <row r="365" spans="15:21" x14ac:dyDescent="0.2">
      <c r="O365" s="34"/>
      <c r="U365" s="33"/>
    </row>
    <row r="366" spans="15:21" x14ac:dyDescent="0.2">
      <c r="O366" s="34"/>
      <c r="U366" s="33"/>
    </row>
    <row r="367" spans="15:21" x14ac:dyDescent="0.2">
      <c r="O367" s="34"/>
      <c r="U367" s="33"/>
    </row>
    <row r="368" spans="15:21" x14ac:dyDescent="0.2">
      <c r="O368" s="34"/>
      <c r="U368" s="33"/>
    </row>
    <row r="369" spans="15:21" x14ac:dyDescent="0.2">
      <c r="O369" s="34"/>
      <c r="U369" s="33"/>
    </row>
    <row r="370" spans="15:21" x14ac:dyDescent="0.2">
      <c r="O370" s="34"/>
      <c r="U370" s="33"/>
    </row>
    <row r="371" spans="15:21" x14ac:dyDescent="0.2">
      <c r="O371" s="34"/>
      <c r="U371" s="33"/>
    </row>
    <row r="372" spans="15:21" x14ac:dyDescent="0.2">
      <c r="O372" s="34"/>
      <c r="U372" s="33"/>
    </row>
    <row r="373" spans="15:21" x14ac:dyDescent="0.2">
      <c r="O373" s="34"/>
      <c r="U373" s="33"/>
    </row>
    <row r="374" spans="15:21" x14ac:dyDescent="0.2">
      <c r="O374" s="34"/>
      <c r="U374" s="33"/>
    </row>
    <row r="375" spans="15:21" x14ac:dyDescent="0.2">
      <c r="O375" s="34"/>
      <c r="U375" s="33"/>
    </row>
    <row r="376" spans="15:21" x14ac:dyDescent="0.2">
      <c r="O376" s="34"/>
      <c r="U376" s="33"/>
    </row>
    <row r="377" spans="15:21" x14ac:dyDescent="0.2">
      <c r="O377" s="34"/>
      <c r="U377" s="33"/>
    </row>
    <row r="378" spans="15:21" x14ac:dyDescent="0.2">
      <c r="O378" s="34"/>
      <c r="U378" s="33"/>
    </row>
    <row r="379" spans="15:21" x14ac:dyDescent="0.2">
      <c r="O379" s="34"/>
      <c r="U379" s="33"/>
    </row>
    <row r="380" spans="15:21" x14ac:dyDescent="0.2">
      <c r="O380" s="34"/>
      <c r="U380" s="33"/>
    </row>
    <row r="381" spans="15:21" x14ac:dyDescent="0.2">
      <c r="O381" s="34"/>
      <c r="U381" s="33"/>
    </row>
    <row r="382" spans="15:21" x14ac:dyDescent="0.2">
      <c r="O382" s="34"/>
      <c r="U382" s="33"/>
    </row>
    <row r="383" spans="15:21" x14ac:dyDescent="0.2">
      <c r="O383" s="34"/>
      <c r="U383" s="33"/>
    </row>
    <row r="384" spans="15:21" x14ac:dyDescent="0.2">
      <c r="O384" s="34"/>
      <c r="U384" s="33"/>
    </row>
    <row r="385" spans="15:21" x14ac:dyDescent="0.2">
      <c r="O385" s="34"/>
      <c r="U385" s="33"/>
    </row>
    <row r="386" spans="15:21" x14ac:dyDescent="0.2">
      <c r="O386" s="34"/>
      <c r="U386" s="33"/>
    </row>
    <row r="387" spans="15:21" x14ac:dyDescent="0.2">
      <c r="O387" s="34"/>
      <c r="U387" s="33"/>
    </row>
    <row r="388" spans="15:21" x14ac:dyDescent="0.2">
      <c r="O388" s="34"/>
      <c r="U388" s="33"/>
    </row>
    <row r="389" spans="15:21" x14ac:dyDescent="0.2">
      <c r="O389" s="34"/>
      <c r="U389" s="33"/>
    </row>
    <row r="390" spans="15:21" x14ac:dyDescent="0.2">
      <c r="O390" s="34"/>
      <c r="U390" s="33"/>
    </row>
    <row r="391" spans="15:21" x14ac:dyDescent="0.2">
      <c r="O391" s="34"/>
      <c r="U391" s="33"/>
    </row>
    <row r="392" spans="15:21" x14ac:dyDescent="0.2">
      <c r="O392" s="34"/>
      <c r="U392" s="33"/>
    </row>
    <row r="393" spans="15:21" x14ac:dyDescent="0.2">
      <c r="O393" s="34"/>
      <c r="U393" s="33"/>
    </row>
    <row r="394" spans="15:21" x14ac:dyDescent="0.2">
      <c r="O394" s="34"/>
      <c r="U394" s="33"/>
    </row>
    <row r="395" spans="15:21" x14ac:dyDescent="0.2">
      <c r="O395" s="34"/>
      <c r="U395" s="33"/>
    </row>
    <row r="396" spans="15:21" x14ac:dyDescent="0.2">
      <c r="O396" s="34"/>
      <c r="U396" s="33"/>
    </row>
    <row r="397" spans="15:21" x14ac:dyDescent="0.2">
      <c r="O397" s="34"/>
      <c r="U397" s="33"/>
    </row>
    <row r="398" spans="15:21" x14ac:dyDescent="0.2">
      <c r="O398" s="34"/>
      <c r="U398" s="33"/>
    </row>
    <row r="399" spans="15:21" x14ac:dyDescent="0.2">
      <c r="O399" s="34"/>
      <c r="U399" s="33"/>
    </row>
    <row r="400" spans="15:21" x14ac:dyDescent="0.2">
      <c r="O400" s="34"/>
      <c r="U400" s="33"/>
    </row>
    <row r="401" spans="15:21" x14ac:dyDescent="0.2">
      <c r="O401" s="34"/>
      <c r="U401" s="33"/>
    </row>
    <row r="402" spans="15:21" x14ac:dyDescent="0.2">
      <c r="O402" s="34"/>
      <c r="U402" s="33"/>
    </row>
    <row r="403" spans="15:21" x14ac:dyDescent="0.2">
      <c r="O403" s="34"/>
      <c r="U403" s="33"/>
    </row>
    <row r="404" spans="15:21" x14ac:dyDescent="0.2">
      <c r="O404" s="34"/>
      <c r="U404" s="33"/>
    </row>
    <row r="405" spans="15:21" x14ac:dyDescent="0.2">
      <c r="O405" s="34"/>
      <c r="U405" s="33"/>
    </row>
    <row r="406" spans="15:21" x14ac:dyDescent="0.2">
      <c r="O406" s="34"/>
      <c r="U406" s="33"/>
    </row>
    <row r="407" spans="15:21" x14ac:dyDescent="0.2">
      <c r="O407" s="34"/>
      <c r="U407" s="33"/>
    </row>
    <row r="408" spans="15:21" x14ac:dyDescent="0.2">
      <c r="O408" s="34"/>
      <c r="U408" s="33"/>
    </row>
    <row r="409" spans="15:21" x14ac:dyDescent="0.2">
      <c r="O409" s="34"/>
      <c r="U409" s="33"/>
    </row>
    <row r="410" spans="15:21" x14ac:dyDescent="0.2">
      <c r="O410" s="34"/>
      <c r="U410" s="33"/>
    </row>
    <row r="411" spans="15:21" x14ac:dyDescent="0.2">
      <c r="O411" s="34"/>
      <c r="U411" s="33"/>
    </row>
    <row r="412" spans="15:21" x14ac:dyDescent="0.2">
      <c r="O412" s="34"/>
      <c r="U412" s="33"/>
    </row>
    <row r="413" spans="15:21" x14ac:dyDescent="0.2">
      <c r="O413" s="34"/>
      <c r="U413" s="33"/>
    </row>
    <row r="414" spans="15:21" x14ac:dyDescent="0.2">
      <c r="O414" s="34"/>
      <c r="U414" s="33"/>
    </row>
    <row r="415" spans="15:21" x14ac:dyDescent="0.2">
      <c r="O415" s="34"/>
      <c r="U415" s="33"/>
    </row>
    <row r="416" spans="15:21" x14ac:dyDescent="0.2">
      <c r="O416" s="34"/>
      <c r="U416" s="33"/>
    </row>
    <row r="417" spans="15:21" x14ac:dyDescent="0.2">
      <c r="O417" s="34"/>
      <c r="U417" s="33"/>
    </row>
    <row r="418" spans="15:21" x14ac:dyDescent="0.2">
      <c r="O418" s="34"/>
      <c r="U418" s="33"/>
    </row>
    <row r="419" spans="15:21" x14ac:dyDescent="0.2">
      <c r="O419" s="34"/>
      <c r="U419" s="33"/>
    </row>
    <row r="420" spans="15:21" x14ac:dyDescent="0.2">
      <c r="O420" s="34"/>
      <c r="U420" s="33"/>
    </row>
    <row r="421" spans="15:21" x14ac:dyDescent="0.2">
      <c r="O421" s="34"/>
      <c r="U421" s="33"/>
    </row>
    <row r="422" spans="15:21" x14ac:dyDescent="0.2">
      <c r="O422" s="34"/>
      <c r="U422" s="33"/>
    </row>
    <row r="423" spans="15:21" x14ac:dyDescent="0.2">
      <c r="O423" s="34"/>
      <c r="U423" s="33"/>
    </row>
    <row r="424" spans="15:21" x14ac:dyDescent="0.2">
      <c r="O424" s="34"/>
      <c r="U424" s="33"/>
    </row>
    <row r="425" spans="15:21" x14ac:dyDescent="0.2">
      <c r="O425" s="34"/>
      <c r="U425" s="33"/>
    </row>
    <row r="426" spans="15:21" x14ac:dyDescent="0.2">
      <c r="O426" s="34"/>
      <c r="U426" s="33"/>
    </row>
    <row r="427" spans="15:21" x14ac:dyDescent="0.2">
      <c r="O427" s="34"/>
      <c r="U427" s="33"/>
    </row>
    <row r="428" spans="15:21" x14ac:dyDescent="0.2">
      <c r="O428" s="34"/>
      <c r="U428" s="33"/>
    </row>
    <row r="429" spans="15:21" x14ac:dyDescent="0.2">
      <c r="O429" s="34"/>
      <c r="U429" s="33"/>
    </row>
    <row r="430" spans="15:21" x14ac:dyDescent="0.2">
      <c r="O430" s="34"/>
      <c r="U430" s="33"/>
    </row>
    <row r="431" spans="15:21" x14ac:dyDescent="0.2">
      <c r="O431" s="34"/>
      <c r="U431" s="33"/>
    </row>
    <row r="432" spans="15:21" x14ac:dyDescent="0.2">
      <c r="O432" s="34"/>
      <c r="U432" s="33"/>
    </row>
    <row r="433" spans="15:21" x14ac:dyDescent="0.2">
      <c r="O433" s="34"/>
      <c r="U433" s="33"/>
    </row>
    <row r="434" spans="15:21" x14ac:dyDescent="0.2">
      <c r="O434" s="34"/>
      <c r="U434" s="33"/>
    </row>
    <row r="435" spans="15:21" x14ac:dyDescent="0.2">
      <c r="O435" s="34"/>
      <c r="U435" s="33"/>
    </row>
    <row r="436" spans="15:21" x14ac:dyDescent="0.2">
      <c r="O436" s="34"/>
      <c r="U436" s="33"/>
    </row>
    <row r="437" spans="15:21" x14ac:dyDescent="0.2">
      <c r="O437" s="34"/>
      <c r="U437" s="33"/>
    </row>
    <row r="438" spans="15:21" x14ac:dyDescent="0.2">
      <c r="O438" s="34"/>
      <c r="U438" s="33"/>
    </row>
    <row r="439" spans="15:21" x14ac:dyDescent="0.2">
      <c r="O439" s="34"/>
      <c r="U439" s="33"/>
    </row>
    <row r="440" spans="15:21" x14ac:dyDescent="0.2">
      <c r="O440" s="34"/>
      <c r="U440" s="33"/>
    </row>
    <row r="441" spans="15:21" x14ac:dyDescent="0.2">
      <c r="O441" s="34"/>
      <c r="U441" s="33"/>
    </row>
    <row r="442" spans="15:21" x14ac:dyDescent="0.2">
      <c r="O442" s="34"/>
      <c r="U442" s="33"/>
    </row>
    <row r="443" spans="15:21" x14ac:dyDescent="0.2">
      <c r="O443" s="34"/>
      <c r="U443" s="33"/>
    </row>
    <row r="444" spans="15:21" x14ac:dyDescent="0.2">
      <c r="O444" s="34"/>
      <c r="U444" s="33"/>
    </row>
    <row r="445" spans="15:21" x14ac:dyDescent="0.2">
      <c r="O445" s="34"/>
      <c r="U445" s="33"/>
    </row>
    <row r="446" spans="15:21" x14ac:dyDescent="0.2">
      <c r="O446" s="34"/>
      <c r="U446" s="33"/>
    </row>
    <row r="447" spans="15:21" x14ac:dyDescent="0.2">
      <c r="O447" s="34"/>
      <c r="U447" s="33"/>
    </row>
    <row r="448" spans="15:21" x14ac:dyDescent="0.2">
      <c r="O448" s="34"/>
      <c r="U448" s="33"/>
    </row>
    <row r="449" spans="15:21" x14ac:dyDescent="0.2">
      <c r="O449" s="34"/>
      <c r="U449" s="33"/>
    </row>
    <row r="450" spans="15:21" x14ac:dyDescent="0.2">
      <c r="O450" s="34"/>
      <c r="U450" s="33"/>
    </row>
    <row r="451" spans="15:21" x14ac:dyDescent="0.2">
      <c r="O451" s="34"/>
      <c r="U451" s="33"/>
    </row>
    <row r="452" spans="15:21" x14ac:dyDescent="0.2">
      <c r="O452" s="34"/>
      <c r="U452" s="33"/>
    </row>
    <row r="453" spans="15:21" x14ac:dyDescent="0.2">
      <c r="O453" s="34"/>
      <c r="U453" s="33"/>
    </row>
    <row r="454" spans="15:21" x14ac:dyDescent="0.2">
      <c r="O454" s="34"/>
      <c r="U454" s="33"/>
    </row>
    <row r="455" spans="15:21" x14ac:dyDescent="0.2">
      <c r="O455" s="34"/>
      <c r="U455" s="33"/>
    </row>
    <row r="456" spans="15:21" x14ac:dyDescent="0.2">
      <c r="O456" s="34"/>
      <c r="U456" s="33"/>
    </row>
    <row r="457" spans="15:21" x14ac:dyDescent="0.2">
      <c r="O457" s="34"/>
      <c r="U457" s="33"/>
    </row>
    <row r="458" spans="15:21" x14ac:dyDescent="0.2">
      <c r="O458" s="34"/>
      <c r="U458" s="33"/>
    </row>
    <row r="459" spans="15:21" x14ac:dyDescent="0.2">
      <c r="O459" s="34"/>
      <c r="U459" s="33"/>
    </row>
    <row r="460" spans="15:21" x14ac:dyDescent="0.2">
      <c r="O460" s="34"/>
      <c r="U460" s="33"/>
    </row>
    <row r="461" spans="15:21" x14ac:dyDescent="0.2">
      <c r="O461" s="34"/>
      <c r="U461" s="33"/>
    </row>
    <row r="462" spans="15:21" x14ac:dyDescent="0.2">
      <c r="O462" s="34"/>
      <c r="U462" s="33"/>
    </row>
    <row r="463" spans="15:21" x14ac:dyDescent="0.2">
      <c r="O463" s="34"/>
      <c r="U463" s="33"/>
    </row>
    <row r="464" spans="15:21" x14ac:dyDescent="0.2">
      <c r="O464" s="34"/>
      <c r="U464" s="33"/>
    </row>
    <row r="465" spans="15:21" x14ac:dyDescent="0.2">
      <c r="O465" s="34"/>
      <c r="U465" s="33"/>
    </row>
    <row r="466" spans="15:21" x14ac:dyDescent="0.2">
      <c r="O466" s="34"/>
      <c r="U466" s="33"/>
    </row>
    <row r="467" spans="15:21" x14ac:dyDescent="0.2">
      <c r="O467" s="34"/>
      <c r="U467" s="33"/>
    </row>
    <row r="468" spans="15:21" x14ac:dyDescent="0.2">
      <c r="O468" s="34"/>
      <c r="U468" s="33"/>
    </row>
    <row r="469" spans="15:21" x14ac:dyDescent="0.2">
      <c r="O469" s="34"/>
      <c r="U469" s="33"/>
    </row>
    <row r="470" spans="15:21" x14ac:dyDescent="0.2">
      <c r="O470" s="34"/>
      <c r="U470" s="33"/>
    </row>
    <row r="471" spans="15:21" x14ac:dyDescent="0.2">
      <c r="O471" s="34"/>
      <c r="U471" s="33"/>
    </row>
    <row r="472" spans="15:21" x14ac:dyDescent="0.2">
      <c r="O472" s="34"/>
      <c r="U472" s="33"/>
    </row>
    <row r="473" spans="15:21" x14ac:dyDescent="0.2">
      <c r="O473" s="34"/>
      <c r="U473" s="33"/>
    </row>
    <row r="474" spans="15:21" x14ac:dyDescent="0.2">
      <c r="O474" s="34"/>
      <c r="U474" s="33"/>
    </row>
    <row r="475" spans="15:21" x14ac:dyDescent="0.2">
      <c r="O475" s="34"/>
      <c r="U475" s="33"/>
    </row>
    <row r="476" spans="15:21" x14ac:dyDescent="0.2">
      <c r="O476" s="34"/>
      <c r="U476" s="33"/>
    </row>
    <row r="477" spans="15:21" x14ac:dyDescent="0.2">
      <c r="O477" s="34"/>
      <c r="U477" s="33"/>
    </row>
    <row r="478" spans="15:21" x14ac:dyDescent="0.2">
      <c r="O478" s="34"/>
      <c r="U478" s="33"/>
    </row>
    <row r="479" spans="15:21" x14ac:dyDescent="0.2">
      <c r="O479" s="34"/>
      <c r="U479" s="33"/>
    </row>
    <row r="480" spans="15:21" x14ac:dyDescent="0.2">
      <c r="O480" s="34"/>
      <c r="U480" s="33"/>
    </row>
    <row r="481" spans="15:21" x14ac:dyDescent="0.2">
      <c r="O481" s="34"/>
      <c r="U481" s="33"/>
    </row>
    <row r="482" spans="15:21" x14ac:dyDescent="0.2">
      <c r="O482" s="34"/>
      <c r="U482" s="33"/>
    </row>
    <row r="483" spans="15:21" x14ac:dyDescent="0.2">
      <c r="O483" s="34"/>
      <c r="U483" s="33"/>
    </row>
    <row r="484" spans="15:21" x14ac:dyDescent="0.2">
      <c r="O484" s="34"/>
      <c r="U484" s="33"/>
    </row>
    <row r="485" spans="15:21" x14ac:dyDescent="0.2">
      <c r="O485" s="34"/>
      <c r="U485" s="33"/>
    </row>
    <row r="486" spans="15:21" x14ac:dyDescent="0.2">
      <c r="O486" s="34"/>
      <c r="U486" s="33"/>
    </row>
    <row r="487" spans="15:21" x14ac:dyDescent="0.2">
      <c r="O487" s="34"/>
      <c r="U487" s="33"/>
    </row>
    <row r="488" spans="15:21" x14ac:dyDescent="0.2">
      <c r="O488" s="34"/>
      <c r="U488" s="33"/>
    </row>
    <row r="489" spans="15:21" x14ac:dyDescent="0.2">
      <c r="O489" s="34"/>
      <c r="U489" s="33"/>
    </row>
    <row r="490" spans="15:21" x14ac:dyDescent="0.2">
      <c r="O490" s="34"/>
      <c r="U490" s="33"/>
    </row>
    <row r="491" spans="15:21" x14ac:dyDescent="0.2">
      <c r="O491" s="34"/>
      <c r="U491" s="33"/>
    </row>
    <row r="492" spans="15:21" x14ac:dyDescent="0.2">
      <c r="O492" s="34"/>
      <c r="U492" s="33"/>
    </row>
    <row r="493" spans="15:21" x14ac:dyDescent="0.2">
      <c r="O493" s="34"/>
      <c r="U493" s="33"/>
    </row>
    <row r="494" spans="15:21" x14ac:dyDescent="0.2">
      <c r="O494" s="34"/>
      <c r="U494" s="33"/>
    </row>
    <row r="495" spans="15:21" x14ac:dyDescent="0.2">
      <c r="O495" s="34"/>
      <c r="U495" s="33"/>
    </row>
    <row r="496" spans="15:21" x14ac:dyDescent="0.2">
      <c r="O496" s="34"/>
      <c r="U496" s="33"/>
    </row>
    <row r="497" spans="15:21" x14ac:dyDescent="0.2">
      <c r="O497" s="34"/>
      <c r="U497" s="33"/>
    </row>
    <row r="498" spans="15:21" x14ac:dyDescent="0.2">
      <c r="O498" s="34"/>
      <c r="U498" s="33"/>
    </row>
    <row r="499" spans="15:21" x14ac:dyDescent="0.2">
      <c r="O499" s="34"/>
      <c r="U499" s="33"/>
    </row>
    <row r="500" spans="15:21" x14ac:dyDescent="0.2">
      <c r="O500" s="34"/>
      <c r="U500" s="33"/>
    </row>
    <row r="501" spans="15:21" x14ac:dyDescent="0.2">
      <c r="O501" s="34"/>
      <c r="U501" s="33"/>
    </row>
    <row r="502" spans="15:21" x14ac:dyDescent="0.2">
      <c r="O502" s="34"/>
      <c r="U502" s="33"/>
    </row>
    <row r="503" spans="15:21" x14ac:dyDescent="0.2">
      <c r="O503" s="34"/>
      <c r="U503" s="33"/>
    </row>
    <row r="504" spans="15:21" x14ac:dyDescent="0.2">
      <c r="O504" s="34"/>
      <c r="U504" s="33"/>
    </row>
    <row r="505" spans="15:21" x14ac:dyDescent="0.2">
      <c r="O505" s="34"/>
      <c r="U505" s="33"/>
    </row>
    <row r="506" spans="15:21" x14ac:dyDescent="0.2">
      <c r="O506" s="34"/>
      <c r="U506" s="33"/>
    </row>
    <row r="507" spans="15:21" x14ac:dyDescent="0.2">
      <c r="O507" s="34"/>
      <c r="U507" s="33"/>
    </row>
    <row r="508" spans="15:21" x14ac:dyDescent="0.2">
      <c r="O508" s="34"/>
      <c r="U508" s="33"/>
    </row>
    <row r="509" spans="15:21" x14ac:dyDescent="0.2">
      <c r="O509" s="34"/>
      <c r="U509" s="33"/>
    </row>
    <row r="510" spans="15:21" x14ac:dyDescent="0.2">
      <c r="O510" s="34"/>
      <c r="U510" s="33"/>
    </row>
    <row r="511" spans="15:21" x14ac:dyDescent="0.2">
      <c r="O511" s="34"/>
      <c r="U511" s="33"/>
    </row>
    <row r="512" spans="15:21" x14ac:dyDescent="0.2">
      <c r="O512" s="34"/>
      <c r="U512" s="33"/>
    </row>
    <row r="513" spans="15:21" x14ac:dyDescent="0.2">
      <c r="O513" s="34"/>
      <c r="U513" s="33"/>
    </row>
    <row r="514" spans="15:21" x14ac:dyDescent="0.2">
      <c r="O514" s="34"/>
      <c r="U514" s="33"/>
    </row>
    <row r="515" spans="15:21" x14ac:dyDescent="0.2">
      <c r="O515" s="34"/>
      <c r="U515" s="33"/>
    </row>
    <row r="516" spans="15:21" x14ac:dyDescent="0.2">
      <c r="O516" s="34"/>
      <c r="U516" s="33"/>
    </row>
    <row r="517" spans="15:21" x14ac:dyDescent="0.2">
      <c r="O517" s="34"/>
      <c r="U517" s="33"/>
    </row>
    <row r="518" spans="15:21" x14ac:dyDescent="0.2">
      <c r="O518" s="34"/>
      <c r="U518" s="33"/>
    </row>
    <row r="519" spans="15:21" x14ac:dyDescent="0.2">
      <c r="O519" s="34"/>
      <c r="U519" s="33"/>
    </row>
    <row r="520" spans="15:21" x14ac:dyDescent="0.2">
      <c r="O520" s="34"/>
      <c r="U520" s="33"/>
    </row>
    <row r="521" spans="15:21" x14ac:dyDescent="0.2">
      <c r="O521" s="34"/>
      <c r="U521" s="33"/>
    </row>
    <row r="522" spans="15:21" x14ac:dyDescent="0.2">
      <c r="O522" s="34"/>
      <c r="U522" s="33"/>
    </row>
    <row r="523" spans="15:21" x14ac:dyDescent="0.2">
      <c r="O523" s="34"/>
      <c r="U523" s="33"/>
    </row>
    <row r="524" spans="15:21" x14ac:dyDescent="0.2">
      <c r="O524" s="34"/>
      <c r="U524" s="33"/>
    </row>
    <row r="525" spans="15:21" x14ac:dyDescent="0.2">
      <c r="O525" s="34"/>
      <c r="U525" s="33"/>
    </row>
    <row r="526" spans="15:21" x14ac:dyDescent="0.2">
      <c r="O526" s="34"/>
      <c r="U526" s="33"/>
    </row>
    <row r="527" spans="15:21" x14ac:dyDescent="0.2">
      <c r="O527" s="34"/>
      <c r="U527" s="33"/>
    </row>
    <row r="528" spans="15:21" x14ac:dyDescent="0.2">
      <c r="O528" s="34"/>
      <c r="U528" s="33"/>
    </row>
    <row r="529" spans="15:21" x14ac:dyDescent="0.2">
      <c r="O529" s="34"/>
      <c r="U529" s="33"/>
    </row>
    <row r="530" spans="15:21" x14ac:dyDescent="0.2">
      <c r="O530" s="34"/>
      <c r="U530" s="33"/>
    </row>
    <row r="531" spans="15:21" x14ac:dyDescent="0.2">
      <c r="O531" s="34"/>
      <c r="U531" s="33"/>
    </row>
    <row r="532" spans="15:21" x14ac:dyDescent="0.2">
      <c r="O532" s="34"/>
      <c r="U532" s="33"/>
    </row>
    <row r="533" spans="15:21" x14ac:dyDescent="0.2">
      <c r="O533" s="34"/>
      <c r="U533" s="33"/>
    </row>
    <row r="534" spans="15:21" x14ac:dyDescent="0.2">
      <c r="O534" s="34"/>
      <c r="U534" s="33"/>
    </row>
    <row r="535" spans="15:21" x14ac:dyDescent="0.2">
      <c r="O535" s="34"/>
      <c r="U535" s="33"/>
    </row>
    <row r="536" spans="15:21" x14ac:dyDescent="0.2">
      <c r="O536" s="34"/>
      <c r="U536" s="33"/>
    </row>
    <row r="537" spans="15:21" x14ac:dyDescent="0.2">
      <c r="O537" s="34"/>
      <c r="U537" s="33"/>
    </row>
    <row r="538" spans="15:21" x14ac:dyDescent="0.2">
      <c r="O538" s="34"/>
      <c r="U538" s="33"/>
    </row>
    <row r="539" spans="15:21" x14ac:dyDescent="0.2">
      <c r="O539" s="34"/>
      <c r="U539" s="33"/>
    </row>
    <row r="540" spans="15:21" x14ac:dyDescent="0.2">
      <c r="O540" s="34"/>
      <c r="U540" s="33"/>
    </row>
    <row r="541" spans="15:21" x14ac:dyDescent="0.2">
      <c r="O541" s="34"/>
      <c r="U541" s="33"/>
    </row>
    <row r="542" spans="15:21" x14ac:dyDescent="0.2">
      <c r="O542" s="34"/>
      <c r="U542" s="33"/>
    </row>
    <row r="543" spans="15:21" x14ac:dyDescent="0.2">
      <c r="O543" s="34"/>
      <c r="U543" s="33"/>
    </row>
    <row r="544" spans="15:21" x14ac:dyDescent="0.2">
      <c r="O544" s="34"/>
      <c r="U544" s="33"/>
    </row>
    <row r="545" spans="15:21" x14ac:dyDescent="0.2">
      <c r="O545" s="34"/>
      <c r="U545" s="33"/>
    </row>
    <row r="546" spans="15:21" x14ac:dyDescent="0.2">
      <c r="O546" s="34"/>
      <c r="U546" s="33"/>
    </row>
    <row r="547" spans="15:21" x14ac:dyDescent="0.2">
      <c r="O547" s="34"/>
      <c r="U547" s="33"/>
    </row>
    <row r="548" spans="15:21" x14ac:dyDescent="0.2">
      <c r="O548" s="34"/>
      <c r="U548" s="33"/>
    </row>
    <row r="549" spans="15:21" x14ac:dyDescent="0.2">
      <c r="O549" s="34"/>
      <c r="U549" s="33"/>
    </row>
    <row r="550" spans="15:21" x14ac:dyDescent="0.2">
      <c r="O550" s="34"/>
      <c r="U550" s="33"/>
    </row>
    <row r="551" spans="15:21" x14ac:dyDescent="0.2">
      <c r="O551" s="34"/>
      <c r="U551" s="33"/>
    </row>
    <row r="552" spans="15:21" x14ac:dyDescent="0.2">
      <c r="O552" s="34"/>
      <c r="U552" s="33"/>
    </row>
    <row r="553" spans="15:21" x14ac:dyDescent="0.2">
      <c r="O553" s="34"/>
      <c r="U553" s="33"/>
    </row>
    <row r="554" spans="15:21" x14ac:dyDescent="0.2">
      <c r="O554" s="34"/>
      <c r="U554" s="33"/>
    </row>
    <row r="555" spans="15:21" x14ac:dyDescent="0.2">
      <c r="O555" s="34"/>
      <c r="U555" s="33"/>
    </row>
    <row r="556" spans="15:21" x14ac:dyDescent="0.2">
      <c r="O556" s="34"/>
      <c r="U556" s="33"/>
    </row>
    <row r="557" spans="15:21" x14ac:dyDescent="0.2">
      <c r="O557" s="34"/>
      <c r="U557" s="33"/>
    </row>
    <row r="558" spans="15:21" x14ac:dyDescent="0.2">
      <c r="O558" s="34"/>
      <c r="U558" s="33"/>
    </row>
    <row r="559" spans="15:21" x14ac:dyDescent="0.2">
      <c r="O559" s="34"/>
      <c r="U559" s="33"/>
    </row>
    <row r="560" spans="15:21" x14ac:dyDescent="0.2">
      <c r="O560" s="34"/>
      <c r="U560" s="33"/>
    </row>
    <row r="561" spans="15:21" x14ac:dyDescent="0.2">
      <c r="O561" s="34"/>
      <c r="U561" s="33"/>
    </row>
    <row r="562" spans="15:21" x14ac:dyDescent="0.2">
      <c r="O562" s="34"/>
      <c r="U562" s="33"/>
    </row>
    <row r="563" spans="15:21" x14ac:dyDescent="0.2">
      <c r="O563" s="34"/>
      <c r="U563" s="33"/>
    </row>
    <row r="564" spans="15:21" x14ac:dyDescent="0.2">
      <c r="O564" s="34"/>
      <c r="U564" s="33"/>
    </row>
    <row r="565" spans="15:21" x14ac:dyDescent="0.2">
      <c r="O565" s="34"/>
      <c r="U565" s="33"/>
    </row>
    <row r="566" spans="15:21" x14ac:dyDescent="0.2">
      <c r="O566" s="34"/>
      <c r="U566" s="33"/>
    </row>
    <row r="567" spans="15:21" x14ac:dyDescent="0.2">
      <c r="O567" s="34"/>
      <c r="U567" s="33"/>
    </row>
    <row r="568" spans="15:21" x14ac:dyDescent="0.2">
      <c r="O568" s="34"/>
      <c r="U568" s="33"/>
    </row>
    <row r="569" spans="15:21" x14ac:dyDescent="0.2">
      <c r="O569" s="34"/>
      <c r="U569" s="33"/>
    </row>
    <row r="570" spans="15:21" x14ac:dyDescent="0.2">
      <c r="O570" s="34"/>
      <c r="U570" s="33"/>
    </row>
    <row r="571" spans="15:21" x14ac:dyDescent="0.2">
      <c r="O571" s="34"/>
      <c r="U571" s="33"/>
    </row>
    <row r="572" spans="15:21" x14ac:dyDescent="0.2">
      <c r="O572" s="34"/>
      <c r="U572" s="33"/>
    </row>
    <row r="573" spans="15:21" x14ac:dyDescent="0.2">
      <c r="O573" s="34"/>
      <c r="U573" s="33"/>
    </row>
    <row r="574" spans="15:21" x14ac:dyDescent="0.2">
      <c r="O574" s="34"/>
      <c r="U574" s="33"/>
    </row>
    <row r="575" spans="15:21" x14ac:dyDescent="0.2">
      <c r="O575" s="34"/>
      <c r="U575" s="33"/>
    </row>
    <row r="576" spans="15:21" x14ac:dyDescent="0.2">
      <c r="O576" s="34"/>
      <c r="U576" s="33"/>
    </row>
    <row r="577" spans="15:21" x14ac:dyDescent="0.2">
      <c r="O577" s="34"/>
      <c r="U577" s="33"/>
    </row>
    <row r="578" spans="15:21" x14ac:dyDescent="0.2">
      <c r="O578" s="34"/>
      <c r="U578" s="33"/>
    </row>
    <row r="579" spans="15:21" x14ac:dyDescent="0.2">
      <c r="O579" s="34"/>
      <c r="U579" s="33"/>
    </row>
    <row r="580" spans="15:21" x14ac:dyDescent="0.2">
      <c r="O580" s="34"/>
      <c r="U580" s="33"/>
    </row>
    <row r="581" spans="15:21" x14ac:dyDescent="0.2">
      <c r="O581" s="34"/>
      <c r="U581" s="33"/>
    </row>
    <row r="582" spans="15:21" x14ac:dyDescent="0.2">
      <c r="O582" s="34"/>
      <c r="U582" s="33"/>
    </row>
    <row r="583" spans="15:21" x14ac:dyDescent="0.2">
      <c r="O583" s="34"/>
      <c r="U583" s="33"/>
    </row>
    <row r="584" spans="15:21" x14ac:dyDescent="0.2">
      <c r="O584" s="34"/>
      <c r="U584" s="33"/>
    </row>
    <row r="585" spans="15:21" x14ac:dyDescent="0.2">
      <c r="O585" s="34"/>
      <c r="U585" s="33"/>
    </row>
    <row r="586" spans="15:21" x14ac:dyDescent="0.2">
      <c r="O586" s="34"/>
      <c r="U586" s="33"/>
    </row>
    <row r="587" spans="15:21" x14ac:dyDescent="0.2">
      <c r="O587" s="34"/>
      <c r="U587" s="33"/>
    </row>
    <row r="588" spans="15:21" x14ac:dyDescent="0.2">
      <c r="O588" s="34"/>
      <c r="U588" s="33"/>
    </row>
    <row r="589" spans="15:21" x14ac:dyDescent="0.2">
      <c r="O589" s="34"/>
      <c r="U589" s="33"/>
    </row>
    <row r="590" spans="15:21" x14ac:dyDescent="0.2">
      <c r="O590" s="34"/>
      <c r="U590" s="33"/>
    </row>
    <row r="591" spans="15:21" x14ac:dyDescent="0.2">
      <c r="O591" s="34"/>
      <c r="U591" s="33"/>
    </row>
    <row r="592" spans="15:21" x14ac:dyDescent="0.2">
      <c r="O592" s="34"/>
      <c r="U592" s="33"/>
    </row>
    <row r="593" spans="15:21" x14ac:dyDescent="0.2">
      <c r="O593" s="34"/>
      <c r="U593" s="33"/>
    </row>
    <row r="594" spans="15:21" x14ac:dyDescent="0.2">
      <c r="O594" s="34"/>
      <c r="U594" s="33"/>
    </row>
    <row r="595" spans="15:21" x14ac:dyDescent="0.2">
      <c r="O595" s="34"/>
      <c r="U595" s="33"/>
    </row>
    <row r="596" spans="15:21" x14ac:dyDescent="0.2">
      <c r="O596" s="34"/>
      <c r="U596" s="33"/>
    </row>
    <row r="597" spans="15:21" x14ac:dyDescent="0.2">
      <c r="O597" s="34"/>
      <c r="U597" s="33"/>
    </row>
    <row r="598" spans="15:21" x14ac:dyDescent="0.2">
      <c r="O598" s="34"/>
      <c r="U598" s="33"/>
    </row>
    <row r="599" spans="15:21" x14ac:dyDescent="0.2">
      <c r="O599" s="34"/>
      <c r="U599" s="33"/>
    </row>
    <row r="600" spans="15:21" x14ac:dyDescent="0.2">
      <c r="O600" s="34"/>
      <c r="U600" s="33"/>
    </row>
    <row r="601" spans="15:21" x14ac:dyDescent="0.2">
      <c r="O601" s="34"/>
      <c r="U601" s="33"/>
    </row>
    <row r="602" spans="15:21" x14ac:dyDescent="0.2">
      <c r="O602" s="34"/>
      <c r="U602" s="33"/>
    </row>
    <row r="603" spans="15:21" x14ac:dyDescent="0.2">
      <c r="O603" s="34"/>
      <c r="U603" s="33"/>
    </row>
    <row r="604" spans="15:21" x14ac:dyDescent="0.2">
      <c r="O604" s="34"/>
      <c r="U604" s="33"/>
    </row>
    <row r="605" spans="15:21" x14ac:dyDescent="0.2">
      <c r="O605" s="34"/>
      <c r="U605" s="33"/>
    </row>
    <row r="606" spans="15:21" x14ac:dyDescent="0.2">
      <c r="O606" s="34"/>
      <c r="U606" s="33"/>
    </row>
    <row r="607" spans="15:21" x14ac:dyDescent="0.2">
      <c r="O607" s="34"/>
      <c r="U607" s="33"/>
    </row>
    <row r="608" spans="15:21" x14ac:dyDescent="0.2">
      <c r="O608" s="34"/>
      <c r="U608" s="33"/>
    </row>
    <row r="609" spans="15:21" x14ac:dyDescent="0.2">
      <c r="O609" s="34"/>
      <c r="U609" s="33"/>
    </row>
    <row r="610" spans="15:21" x14ac:dyDescent="0.2">
      <c r="O610" s="34"/>
      <c r="U610" s="33"/>
    </row>
    <row r="611" spans="15:21" x14ac:dyDescent="0.2">
      <c r="O611" s="34"/>
      <c r="U611" s="33"/>
    </row>
    <row r="612" spans="15:21" x14ac:dyDescent="0.2">
      <c r="O612" s="34"/>
      <c r="U612" s="33"/>
    </row>
    <row r="613" spans="15:21" x14ac:dyDescent="0.2">
      <c r="O613" s="34"/>
      <c r="U613" s="33"/>
    </row>
    <row r="614" spans="15:21" x14ac:dyDescent="0.2">
      <c r="O614" s="34"/>
      <c r="U614" s="33"/>
    </row>
    <row r="615" spans="15:21" x14ac:dyDescent="0.2">
      <c r="O615" s="34"/>
      <c r="U615" s="33"/>
    </row>
    <row r="616" spans="15:21" x14ac:dyDescent="0.2">
      <c r="O616" s="34"/>
      <c r="U616" s="33"/>
    </row>
    <row r="617" spans="15:21" x14ac:dyDescent="0.2">
      <c r="O617" s="34"/>
      <c r="U617" s="33"/>
    </row>
    <row r="618" spans="15:21" x14ac:dyDescent="0.2">
      <c r="O618" s="34"/>
      <c r="U618" s="33"/>
    </row>
    <row r="619" spans="15:21" x14ac:dyDescent="0.2">
      <c r="O619" s="34"/>
      <c r="U619" s="33"/>
    </row>
    <row r="620" spans="15:21" x14ac:dyDescent="0.2">
      <c r="O620" s="34"/>
      <c r="U620" s="33"/>
    </row>
    <row r="621" spans="15:21" x14ac:dyDescent="0.2">
      <c r="O621" s="34"/>
      <c r="U621" s="33"/>
    </row>
    <row r="622" spans="15:21" x14ac:dyDescent="0.2">
      <c r="O622" s="34"/>
      <c r="U622" s="33"/>
    </row>
    <row r="623" spans="15:21" x14ac:dyDescent="0.2">
      <c r="O623" s="34"/>
      <c r="U623" s="33"/>
    </row>
    <row r="624" spans="15:21" x14ac:dyDescent="0.2">
      <c r="O624" s="34"/>
      <c r="U624" s="33"/>
    </row>
    <row r="625" spans="15:21" x14ac:dyDescent="0.2">
      <c r="O625" s="34"/>
      <c r="U625" s="33"/>
    </row>
    <row r="626" spans="15:21" x14ac:dyDescent="0.2">
      <c r="O626" s="34"/>
      <c r="U626" s="33"/>
    </row>
    <row r="627" spans="15:21" x14ac:dyDescent="0.2">
      <c r="O627" s="34"/>
      <c r="U627" s="33"/>
    </row>
    <row r="628" spans="15:21" x14ac:dyDescent="0.2">
      <c r="O628" s="34"/>
      <c r="U628" s="33"/>
    </row>
    <row r="629" spans="15:21" x14ac:dyDescent="0.2">
      <c r="O629" s="34"/>
      <c r="U629" s="33"/>
    </row>
    <row r="630" spans="15:21" x14ac:dyDescent="0.2">
      <c r="O630" s="34"/>
      <c r="U630" s="33"/>
    </row>
    <row r="631" spans="15:21" x14ac:dyDescent="0.2">
      <c r="O631" s="34"/>
      <c r="U631" s="33"/>
    </row>
    <row r="632" spans="15:21" x14ac:dyDescent="0.2">
      <c r="O632" s="34"/>
      <c r="U632" s="33"/>
    </row>
    <row r="633" spans="15:21" x14ac:dyDescent="0.2">
      <c r="O633" s="34"/>
      <c r="U633" s="33"/>
    </row>
    <row r="634" spans="15:21" x14ac:dyDescent="0.2">
      <c r="O634" s="34"/>
      <c r="U634" s="33"/>
    </row>
    <row r="635" spans="15:21" x14ac:dyDescent="0.2">
      <c r="O635" s="34"/>
      <c r="U635" s="33"/>
    </row>
    <row r="636" spans="15:21" x14ac:dyDescent="0.2">
      <c r="O636" s="34"/>
      <c r="U636" s="33"/>
    </row>
    <row r="637" spans="15:21" x14ac:dyDescent="0.2">
      <c r="O637" s="34"/>
      <c r="U637" s="33"/>
    </row>
    <row r="638" spans="15:21" x14ac:dyDescent="0.2">
      <c r="O638" s="34"/>
      <c r="U638" s="33"/>
    </row>
    <row r="639" spans="15:21" x14ac:dyDescent="0.2">
      <c r="O639" s="34"/>
      <c r="U639" s="33"/>
    </row>
    <row r="640" spans="15:21" x14ac:dyDescent="0.2">
      <c r="O640" s="34"/>
      <c r="U640" s="33"/>
    </row>
    <row r="641" spans="15:21" x14ac:dyDescent="0.2">
      <c r="O641" s="34"/>
      <c r="U641" s="33"/>
    </row>
    <row r="642" spans="15:21" x14ac:dyDescent="0.2">
      <c r="O642" s="34"/>
      <c r="U642" s="33"/>
    </row>
    <row r="643" spans="15:21" x14ac:dyDescent="0.2">
      <c r="O643" s="34"/>
      <c r="U643" s="33"/>
    </row>
    <row r="644" spans="15:21" x14ac:dyDescent="0.2">
      <c r="O644" s="34"/>
      <c r="U644" s="33"/>
    </row>
    <row r="645" spans="15:21" x14ac:dyDescent="0.2">
      <c r="O645" s="34"/>
      <c r="U645" s="33"/>
    </row>
    <row r="646" spans="15:21" x14ac:dyDescent="0.2">
      <c r="O646" s="34"/>
      <c r="U646" s="33"/>
    </row>
    <row r="647" spans="15:21" x14ac:dyDescent="0.2">
      <c r="O647" s="34"/>
      <c r="U647" s="33"/>
    </row>
    <row r="648" spans="15:21" x14ac:dyDescent="0.2">
      <c r="O648" s="34"/>
      <c r="U648" s="33"/>
    </row>
    <row r="649" spans="15:21" x14ac:dyDescent="0.2">
      <c r="O649" s="34"/>
      <c r="U649" s="33"/>
    </row>
    <row r="650" spans="15:21" x14ac:dyDescent="0.2">
      <c r="O650" s="34"/>
      <c r="U650" s="33"/>
    </row>
    <row r="651" spans="15:21" x14ac:dyDescent="0.2">
      <c r="O651" s="34"/>
      <c r="U651" s="33"/>
    </row>
    <row r="652" spans="15:21" x14ac:dyDescent="0.2">
      <c r="O652" s="34"/>
      <c r="U652" s="33"/>
    </row>
    <row r="653" spans="15:21" x14ac:dyDescent="0.2">
      <c r="O653" s="34"/>
      <c r="U653" s="33"/>
    </row>
    <row r="654" spans="15:21" x14ac:dyDescent="0.2">
      <c r="O654" s="34"/>
      <c r="U654" s="33"/>
    </row>
    <row r="655" spans="15:21" x14ac:dyDescent="0.2">
      <c r="O655" s="34"/>
      <c r="U655" s="33"/>
    </row>
    <row r="656" spans="15:21" x14ac:dyDescent="0.2">
      <c r="O656" s="34"/>
      <c r="U656" s="33"/>
    </row>
    <row r="657" spans="15:21" x14ac:dyDescent="0.2">
      <c r="O657" s="34"/>
      <c r="U657" s="33"/>
    </row>
    <row r="658" spans="15:21" x14ac:dyDescent="0.2">
      <c r="O658" s="34"/>
      <c r="U658" s="33"/>
    </row>
    <row r="659" spans="15:21" x14ac:dyDescent="0.2">
      <c r="O659" s="34"/>
      <c r="U659" s="33"/>
    </row>
    <row r="660" spans="15:21" x14ac:dyDescent="0.2">
      <c r="O660" s="34"/>
      <c r="U660" s="33"/>
    </row>
    <row r="661" spans="15:21" x14ac:dyDescent="0.2">
      <c r="O661" s="34"/>
      <c r="U661" s="33"/>
    </row>
    <row r="662" spans="15:21" x14ac:dyDescent="0.2">
      <c r="O662" s="34"/>
      <c r="U662" s="33"/>
    </row>
    <row r="663" spans="15:21" x14ac:dyDescent="0.2">
      <c r="O663" s="34"/>
      <c r="U663" s="33"/>
    </row>
    <row r="664" spans="15:21" x14ac:dyDescent="0.2">
      <c r="O664" s="34"/>
      <c r="U664" s="33"/>
    </row>
    <row r="665" spans="15:21" x14ac:dyDescent="0.2">
      <c r="O665" s="34"/>
      <c r="U665" s="33"/>
    </row>
    <row r="666" spans="15:21" x14ac:dyDescent="0.2">
      <c r="O666" s="34"/>
      <c r="U666" s="33"/>
    </row>
    <row r="667" spans="15:21" x14ac:dyDescent="0.2">
      <c r="O667" s="34"/>
      <c r="U667" s="33"/>
    </row>
    <row r="668" spans="15:21" x14ac:dyDescent="0.2">
      <c r="O668" s="34"/>
      <c r="U668" s="33"/>
    </row>
    <row r="669" spans="15:21" x14ac:dyDescent="0.2">
      <c r="O669" s="34"/>
      <c r="U669" s="33"/>
    </row>
    <row r="670" spans="15:21" x14ac:dyDescent="0.2">
      <c r="O670" s="34"/>
      <c r="U670" s="33"/>
    </row>
    <row r="671" spans="15:21" x14ac:dyDescent="0.2">
      <c r="O671" s="34"/>
      <c r="U671" s="33"/>
    </row>
    <row r="672" spans="15:21" x14ac:dyDescent="0.2">
      <c r="O672" s="34"/>
      <c r="U672" s="33"/>
    </row>
    <row r="673" spans="15:21" x14ac:dyDescent="0.2">
      <c r="O673" s="34"/>
      <c r="U673" s="33"/>
    </row>
    <row r="674" spans="15:21" x14ac:dyDescent="0.2">
      <c r="O674" s="34"/>
      <c r="U674" s="33"/>
    </row>
    <row r="675" spans="15:21" x14ac:dyDescent="0.2">
      <c r="O675" s="34"/>
      <c r="U675" s="33"/>
    </row>
    <row r="676" spans="15:21" x14ac:dyDescent="0.2">
      <c r="O676" s="34"/>
      <c r="U676" s="33"/>
    </row>
    <row r="677" spans="15:21" x14ac:dyDescent="0.2">
      <c r="O677" s="34"/>
      <c r="U677" s="33"/>
    </row>
    <row r="678" spans="15:21" x14ac:dyDescent="0.2">
      <c r="O678" s="34"/>
      <c r="U678" s="33"/>
    </row>
    <row r="679" spans="15:21" x14ac:dyDescent="0.2">
      <c r="O679" s="34"/>
      <c r="U679" s="33"/>
    </row>
    <row r="680" spans="15:21" x14ac:dyDescent="0.2">
      <c r="O680" s="34"/>
      <c r="U680" s="33"/>
    </row>
    <row r="681" spans="15:21" x14ac:dyDescent="0.2">
      <c r="O681" s="34"/>
      <c r="U681" s="33"/>
    </row>
    <row r="682" spans="15:21" x14ac:dyDescent="0.2">
      <c r="O682" s="34"/>
      <c r="U682" s="33"/>
    </row>
    <row r="683" spans="15:21" x14ac:dyDescent="0.2">
      <c r="O683" s="34"/>
      <c r="U683" s="33"/>
    </row>
    <row r="684" spans="15:21" x14ac:dyDescent="0.2">
      <c r="O684" s="34"/>
      <c r="U684" s="33"/>
    </row>
    <row r="685" spans="15:21" x14ac:dyDescent="0.2">
      <c r="O685" s="34"/>
      <c r="U685" s="33"/>
    </row>
    <row r="686" spans="15:21" x14ac:dyDescent="0.2">
      <c r="O686" s="34"/>
      <c r="U686" s="33"/>
    </row>
    <row r="687" spans="15:21" x14ac:dyDescent="0.2">
      <c r="O687" s="34"/>
      <c r="U687" s="33"/>
    </row>
    <row r="688" spans="15:21" x14ac:dyDescent="0.2">
      <c r="O688" s="34"/>
      <c r="U688" s="33"/>
    </row>
    <row r="689" spans="15:21" x14ac:dyDescent="0.2">
      <c r="O689" s="34"/>
      <c r="U689" s="33"/>
    </row>
    <row r="690" spans="15:21" x14ac:dyDescent="0.2">
      <c r="O690" s="34"/>
      <c r="U690" s="33"/>
    </row>
    <row r="691" spans="15:21" x14ac:dyDescent="0.2">
      <c r="O691" s="34"/>
      <c r="U691" s="33"/>
    </row>
    <row r="692" spans="15:21" x14ac:dyDescent="0.2">
      <c r="O692" s="34"/>
      <c r="U692" s="33"/>
    </row>
    <row r="693" spans="15:21" x14ac:dyDescent="0.2">
      <c r="O693" s="34"/>
      <c r="U693" s="33"/>
    </row>
    <row r="694" spans="15:21" x14ac:dyDescent="0.2">
      <c r="O694" s="34"/>
      <c r="U694" s="33"/>
    </row>
    <row r="695" spans="15:21" x14ac:dyDescent="0.2">
      <c r="O695" s="34"/>
      <c r="U695" s="33"/>
    </row>
    <row r="696" spans="15:21" x14ac:dyDescent="0.2">
      <c r="O696" s="34"/>
      <c r="U696" s="33"/>
    </row>
    <row r="697" spans="15:21" x14ac:dyDescent="0.2">
      <c r="O697" s="34"/>
      <c r="U697" s="33"/>
    </row>
    <row r="698" spans="15:21" x14ac:dyDescent="0.2">
      <c r="O698" s="34"/>
      <c r="U698" s="33"/>
    </row>
    <row r="699" spans="15:21" x14ac:dyDescent="0.2">
      <c r="O699" s="34"/>
      <c r="U699" s="33"/>
    </row>
    <row r="700" spans="15:21" x14ac:dyDescent="0.2">
      <c r="O700" s="34"/>
      <c r="U700" s="33"/>
    </row>
    <row r="701" spans="15:21" x14ac:dyDescent="0.2">
      <c r="O701" s="34"/>
      <c r="U701" s="33"/>
    </row>
    <row r="702" spans="15:21" x14ac:dyDescent="0.2">
      <c r="O702" s="34"/>
      <c r="U702" s="33"/>
    </row>
    <row r="703" spans="15:21" x14ac:dyDescent="0.2">
      <c r="O703" s="34"/>
      <c r="U703" s="33"/>
    </row>
    <row r="704" spans="15:21" x14ac:dyDescent="0.2">
      <c r="O704" s="32"/>
      <c r="P704" s="31"/>
      <c r="Q704" s="31"/>
      <c r="R704" s="31"/>
      <c r="S704" s="31"/>
      <c r="T704" s="31"/>
      <c r="U704" s="30"/>
    </row>
  </sheetData>
  <mergeCells count="3">
    <mergeCell ref="A29:F29"/>
    <mergeCell ref="A31:C31"/>
    <mergeCell ref="A36:C36"/>
  </mergeCells>
  <hyperlinks>
    <hyperlink ref="A36:C36" location="'ВЫБОР РАЙОНА'!A1" display="Назад к выбору района" xr:uid="{00000000-0004-0000-0C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A1:M43"/>
  <sheetViews>
    <sheetView showGridLines="0" showRowColHeaders="0" zoomScale="73" workbookViewId="0"/>
  </sheetViews>
  <sheetFormatPr baseColWidth="10" defaultColWidth="8.83203125" defaultRowHeight="15" x14ac:dyDescent="0.2"/>
  <cols>
    <col min="1" max="1" width="30.5" customWidth="1"/>
    <col min="2" max="2" width="24.5" customWidth="1"/>
    <col min="3" max="3" width="24" customWidth="1"/>
    <col min="4" max="4" width="18.1640625" customWidth="1"/>
    <col min="5" max="5" width="17.5" customWidth="1"/>
    <col min="6" max="6" width="14.83203125" customWidth="1"/>
    <col min="9" max="9" width="23" customWidth="1"/>
    <col min="10" max="10" width="25" customWidth="1"/>
    <col min="11" max="11" width="13" customWidth="1"/>
    <col min="12" max="12" width="15.5" customWidth="1"/>
    <col min="13" max="13" width="11" customWidth="1"/>
    <col min="14" max="14" width="15.6640625" customWidth="1"/>
  </cols>
  <sheetData>
    <row r="1" spans="1:13" ht="17" thickBot="1" x14ac:dyDescent="0.25">
      <c r="A1" s="95"/>
      <c r="B1" s="95"/>
      <c r="C1" s="95"/>
      <c r="D1" s="95"/>
      <c r="E1" s="95"/>
      <c r="F1" s="95"/>
      <c r="G1" s="95"/>
      <c r="H1" s="109" t="s">
        <v>42</v>
      </c>
      <c r="I1" s="109" t="s">
        <v>41</v>
      </c>
      <c r="J1" s="109" t="s">
        <v>40</v>
      </c>
      <c r="K1" s="109" t="s">
        <v>39</v>
      </c>
      <c r="L1" s="160" t="s">
        <v>1070</v>
      </c>
      <c r="M1" s="109" t="s">
        <v>38</v>
      </c>
    </row>
    <row r="2" spans="1:13" ht="16" thickBot="1" x14ac:dyDescent="0.25">
      <c r="A2" s="95"/>
      <c r="B2" s="95"/>
      <c r="C2" s="95"/>
      <c r="D2" s="95"/>
      <c r="E2" s="95"/>
      <c r="F2" s="95"/>
      <c r="G2" s="95"/>
      <c r="H2" s="144">
        <v>1</v>
      </c>
      <c r="I2" s="145" t="s">
        <v>1137</v>
      </c>
      <c r="J2" s="145" t="s">
        <v>1136</v>
      </c>
      <c r="K2" s="145" t="s">
        <v>1143</v>
      </c>
      <c r="L2" s="145">
        <v>4</v>
      </c>
      <c r="M2" s="144">
        <v>303</v>
      </c>
    </row>
    <row r="3" spans="1:13" ht="16" thickBot="1" x14ac:dyDescent="0.25">
      <c r="A3" s="95"/>
      <c r="B3" s="95"/>
      <c r="C3" s="95"/>
      <c r="D3" s="95"/>
      <c r="E3" s="95"/>
      <c r="F3" s="95"/>
      <c r="G3" s="95"/>
      <c r="H3" s="144">
        <v>2</v>
      </c>
      <c r="I3" s="145" t="s">
        <v>1137</v>
      </c>
      <c r="J3" s="145" t="s">
        <v>1136</v>
      </c>
      <c r="K3" s="145" t="s">
        <v>1144</v>
      </c>
      <c r="L3" s="145">
        <v>2</v>
      </c>
      <c r="M3" s="144">
        <v>398</v>
      </c>
    </row>
    <row r="4" spans="1:13" ht="16" thickBot="1" x14ac:dyDescent="0.25">
      <c r="A4" s="95"/>
      <c r="B4" s="95"/>
      <c r="C4" s="95"/>
      <c r="D4" s="95"/>
      <c r="E4" s="95"/>
      <c r="F4" s="95"/>
      <c r="G4" s="95"/>
      <c r="H4" s="144">
        <v>3</v>
      </c>
      <c r="I4" s="145" t="s">
        <v>1137</v>
      </c>
      <c r="J4" s="145" t="s">
        <v>1148</v>
      </c>
      <c r="K4" s="145" t="s">
        <v>1145</v>
      </c>
      <c r="L4" s="145">
        <v>3</v>
      </c>
      <c r="M4" s="144">
        <v>169</v>
      </c>
    </row>
    <row r="5" spans="1:13" ht="16" thickBot="1" x14ac:dyDescent="0.25">
      <c r="A5" s="95"/>
      <c r="B5" s="95"/>
      <c r="C5" s="95"/>
      <c r="D5" s="95"/>
      <c r="E5" s="95"/>
      <c r="F5" s="95"/>
      <c r="G5" s="95"/>
      <c r="H5" s="111"/>
      <c r="I5" s="146"/>
      <c r="J5" s="146"/>
      <c r="K5" s="146"/>
      <c r="L5" s="161">
        <f>SUM(L2:L4)</f>
        <v>9</v>
      </c>
      <c r="M5" s="161">
        <f>SUM(M2:M4)</f>
        <v>870</v>
      </c>
    </row>
    <row r="6" spans="1:13" ht="16" thickBot="1" x14ac:dyDescent="0.25">
      <c r="A6" s="95"/>
      <c r="B6" s="95"/>
      <c r="C6" s="95"/>
      <c r="D6" s="95"/>
      <c r="E6" s="95"/>
      <c r="F6" s="95"/>
      <c r="G6" s="95"/>
      <c r="H6" s="148"/>
      <c r="I6" s="148"/>
      <c r="J6" s="148"/>
      <c r="K6" s="148"/>
      <c r="L6" s="148"/>
      <c r="M6" s="144"/>
    </row>
    <row r="7" spans="1:13" ht="17" thickBot="1" x14ac:dyDescent="0.25">
      <c r="A7" s="95"/>
      <c r="B7" s="95"/>
      <c r="C7" s="95"/>
      <c r="D7" s="95"/>
      <c r="E7" s="95"/>
      <c r="F7" s="95"/>
      <c r="G7" s="95"/>
      <c r="H7" s="109" t="s">
        <v>42</v>
      </c>
      <c r="I7" s="109" t="s">
        <v>41</v>
      </c>
      <c r="J7" s="109" t="s">
        <v>40</v>
      </c>
      <c r="K7" s="109" t="s">
        <v>39</v>
      </c>
      <c r="L7" s="160" t="s">
        <v>1070</v>
      </c>
      <c r="M7" s="109" t="s">
        <v>38</v>
      </c>
    </row>
    <row r="8" spans="1:13" ht="16" thickBot="1" x14ac:dyDescent="0.25">
      <c r="A8" s="95"/>
      <c r="B8" s="95"/>
      <c r="C8" s="95"/>
      <c r="D8" s="95"/>
      <c r="E8" s="95"/>
      <c r="F8" s="95"/>
      <c r="G8" s="95"/>
      <c r="H8" s="149">
        <v>1</v>
      </c>
      <c r="I8" s="145" t="s">
        <v>1138</v>
      </c>
      <c r="J8" s="145" t="s">
        <v>1136</v>
      </c>
      <c r="K8" s="145" t="s">
        <v>1142</v>
      </c>
      <c r="L8" s="145">
        <v>9</v>
      </c>
      <c r="M8" s="144">
        <v>797</v>
      </c>
    </row>
    <row r="9" spans="1:13" ht="16" thickBot="1" x14ac:dyDescent="0.25">
      <c r="A9" s="95"/>
      <c r="B9" s="95"/>
      <c r="C9" s="95"/>
      <c r="D9" s="95"/>
      <c r="E9" s="95"/>
      <c r="F9" s="95"/>
      <c r="G9" s="95"/>
      <c r="H9" s="111"/>
      <c r="I9" s="146"/>
      <c r="J9" s="146"/>
      <c r="K9" s="146"/>
      <c r="L9" s="147">
        <f>SUM(L8)</f>
        <v>9</v>
      </c>
      <c r="M9" s="147">
        <f>SUM(M8)</f>
        <v>797</v>
      </c>
    </row>
    <row r="10" spans="1:13" ht="16" thickBot="1" x14ac:dyDescent="0.25">
      <c r="A10" s="95"/>
      <c r="B10" s="95"/>
      <c r="C10" s="95"/>
      <c r="D10" s="95"/>
      <c r="E10" s="95"/>
      <c r="F10" s="95"/>
      <c r="G10" s="95"/>
      <c r="H10" s="148"/>
      <c r="I10" s="148"/>
      <c r="J10" s="148"/>
      <c r="K10" s="148"/>
      <c r="L10" s="148"/>
      <c r="M10" s="148"/>
    </row>
    <row r="11" spans="1:13" ht="16" thickBot="1" x14ac:dyDescent="0.25">
      <c r="A11" s="95"/>
      <c r="B11" s="95"/>
      <c r="C11" s="95"/>
      <c r="D11" s="95"/>
      <c r="E11" s="95"/>
      <c r="F11" s="95"/>
      <c r="G11" s="95"/>
      <c r="H11" s="109" t="s">
        <v>42</v>
      </c>
      <c r="I11" s="109" t="s">
        <v>41</v>
      </c>
      <c r="J11" s="109" t="s">
        <v>40</v>
      </c>
      <c r="K11" s="109" t="s">
        <v>39</v>
      </c>
      <c r="L11" s="109" t="s">
        <v>23</v>
      </c>
      <c r="M11" s="109" t="s">
        <v>38</v>
      </c>
    </row>
    <row r="12" spans="1:13" ht="16" thickBot="1" x14ac:dyDescent="0.25">
      <c r="A12" s="95"/>
      <c r="B12" s="95"/>
      <c r="C12" s="95"/>
      <c r="D12" s="95"/>
      <c r="E12" s="95"/>
      <c r="F12" s="95"/>
      <c r="G12" s="95"/>
      <c r="H12" s="111">
        <v>1</v>
      </c>
      <c r="I12" s="150" t="s">
        <v>1197</v>
      </c>
      <c r="J12" s="151" t="s">
        <v>1198</v>
      </c>
      <c r="K12" s="152">
        <v>68</v>
      </c>
      <c r="L12" s="151">
        <v>2</v>
      </c>
      <c r="M12" s="150">
        <f t="shared" ref="M12:M34" si="0">L12*36</f>
        <v>72</v>
      </c>
    </row>
    <row r="13" spans="1:13" ht="16" thickBot="1" x14ac:dyDescent="0.25">
      <c r="A13" s="95"/>
      <c r="B13" s="95"/>
      <c r="C13" s="95"/>
      <c r="D13" s="95"/>
      <c r="E13" s="95"/>
      <c r="F13" s="95"/>
      <c r="G13" s="95"/>
      <c r="H13" s="111">
        <v>2</v>
      </c>
      <c r="I13" s="150" t="s">
        <v>1197</v>
      </c>
      <c r="J13" s="151" t="s">
        <v>1199</v>
      </c>
      <c r="K13" s="152" t="s">
        <v>1200</v>
      </c>
      <c r="L13" s="151">
        <v>5</v>
      </c>
      <c r="M13" s="150">
        <f t="shared" si="0"/>
        <v>180</v>
      </c>
    </row>
    <row r="14" spans="1:13" ht="16" thickBot="1" x14ac:dyDescent="0.25">
      <c r="A14" s="95"/>
      <c r="B14" s="95"/>
      <c r="C14" s="95"/>
      <c r="D14" s="95"/>
      <c r="E14" s="95"/>
      <c r="F14" s="95"/>
      <c r="G14" s="95"/>
      <c r="H14" s="111">
        <v>3</v>
      </c>
      <c r="I14" s="150" t="s">
        <v>1197</v>
      </c>
      <c r="J14" s="153" t="s">
        <v>1199</v>
      </c>
      <c r="K14" s="154" t="s">
        <v>1201</v>
      </c>
      <c r="L14" s="153">
        <v>3</v>
      </c>
      <c r="M14" s="150">
        <f t="shared" si="0"/>
        <v>108</v>
      </c>
    </row>
    <row r="15" spans="1:13" ht="16" thickBot="1" x14ac:dyDescent="0.25">
      <c r="A15" s="95"/>
      <c r="B15" s="95"/>
      <c r="C15" s="95"/>
      <c r="D15" s="95"/>
      <c r="E15" s="95"/>
      <c r="F15" s="95"/>
      <c r="G15" s="95"/>
      <c r="H15" s="111">
        <v>4</v>
      </c>
      <c r="I15" s="150" t="s">
        <v>1197</v>
      </c>
      <c r="J15" s="151" t="s">
        <v>1202</v>
      </c>
      <c r="K15" s="152" t="s">
        <v>178</v>
      </c>
      <c r="L15" s="151">
        <v>2</v>
      </c>
      <c r="M15" s="150">
        <f t="shared" si="0"/>
        <v>72</v>
      </c>
    </row>
    <row r="16" spans="1:13" ht="16" thickBot="1" x14ac:dyDescent="0.25">
      <c r="A16" s="95"/>
      <c r="B16" s="95"/>
      <c r="C16" s="95"/>
      <c r="D16" s="95"/>
      <c r="E16" s="95"/>
      <c r="F16" s="95"/>
      <c r="G16" s="95"/>
      <c r="H16" s="111">
        <v>5</v>
      </c>
      <c r="I16" s="150" t="s">
        <v>1197</v>
      </c>
      <c r="J16" s="151" t="s">
        <v>1202</v>
      </c>
      <c r="K16" s="152" t="s">
        <v>1203</v>
      </c>
      <c r="L16" s="151">
        <v>6</v>
      </c>
      <c r="M16" s="150">
        <f t="shared" si="0"/>
        <v>216</v>
      </c>
    </row>
    <row r="17" spans="1:13" ht="16" thickBot="1" x14ac:dyDescent="0.25">
      <c r="A17" s="95"/>
      <c r="B17" s="95"/>
      <c r="C17" s="95"/>
      <c r="D17" s="95"/>
      <c r="E17" s="95"/>
      <c r="F17" s="95"/>
      <c r="G17" s="95"/>
      <c r="H17" s="111">
        <v>6</v>
      </c>
      <c r="I17" s="150" t="s">
        <v>1197</v>
      </c>
      <c r="J17" s="151" t="s">
        <v>1202</v>
      </c>
      <c r="K17" s="152" t="s">
        <v>1204</v>
      </c>
      <c r="L17" s="151">
        <v>4</v>
      </c>
      <c r="M17" s="150">
        <f t="shared" si="0"/>
        <v>144</v>
      </c>
    </row>
    <row r="18" spans="1:13" ht="16" thickBot="1" x14ac:dyDescent="0.25">
      <c r="A18" s="95"/>
      <c r="B18" s="95"/>
      <c r="C18" s="95"/>
      <c r="D18" s="95"/>
      <c r="E18" s="95"/>
      <c r="F18" s="95"/>
      <c r="G18" s="95"/>
      <c r="H18" s="111">
        <v>7</v>
      </c>
      <c r="I18" s="150" t="s">
        <v>1197</v>
      </c>
      <c r="J18" s="151" t="s">
        <v>1202</v>
      </c>
      <c r="K18" s="152">
        <v>35</v>
      </c>
      <c r="L18" s="151">
        <v>13</v>
      </c>
      <c r="M18" s="150">
        <f t="shared" si="0"/>
        <v>468</v>
      </c>
    </row>
    <row r="19" spans="1:13" ht="16" thickBot="1" x14ac:dyDescent="0.25">
      <c r="A19" s="95"/>
      <c r="B19" s="95"/>
      <c r="C19" s="95"/>
      <c r="D19" s="95"/>
      <c r="E19" s="95"/>
      <c r="F19" s="95"/>
      <c r="G19" s="95"/>
      <c r="H19" s="111">
        <v>8</v>
      </c>
      <c r="I19" s="150" t="s">
        <v>1197</v>
      </c>
      <c r="J19" s="151" t="s">
        <v>1202</v>
      </c>
      <c r="K19" s="152" t="s">
        <v>137</v>
      </c>
      <c r="L19" s="151">
        <v>5</v>
      </c>
      <c r="M19" s="150">
        <f t="shared" si="0"/>
        <v>180</v>
      </c>
    </row>
    <row r="20" spans="1:13" ht="16" thickBot="1" x14ac:dyDescent="0.25">
      <c r="A20" s="95"/>
      <c r="B20" s="95"/>
      <c r="C20" s="95"/>
      <c r="D20" s="95"/>
      <c r="E20" s="95"/>
      <c r="F20" s="95"/>
      <c r="G20" s="95"/>
      <c r="H20" s="111">
        <v>9</v>
      </c>
      <c r="I20" s="150" t="s">
        <v>1197</v>
      </c>
      <c r="J20" s="151" t="s">
        <v>1202</v>
      </c>
      <c r="K20" s="152">
        <v>37</v>
      </c>
      <c r="L20" s="151">
        <v>16</v>
      </c>
      <c r="M20" s="150">
        <f t="shared" si="0"/>
        <v>576</v>
      </c>
    </row>
    <row r="21" spans="1:13" ht="16" thickBot="1" x14ac:dyDescent="0.25">
      <c r="A21" s="95"/>
      <c r="B21" s="95"/>
      <c r="C21" s="95"/>
      <c r="D21" s="95"/>
      <c r="E21" s="95"/>
      <c r="F21" s="95"/>
      <c r="G21" s="95"/>
      <c r="H21" s="111">
        <v>10</v>
      </c>
      <c r="I21" s="150" t="s">
        <v>1197</v>
      </c>
      <c r="J21" s="151" t="s">
        <v>1202</v>
      </c>
      <c r="K21" s="152" t="s">
        <v>239</v>
      </c>
      <c r="L21" s="151">
        <v>4</v>
      </c>
      <c r="M21" s="150">
        <f t="shared" si="0"/>
        <v>144</v>
      </c>
    </row>
    <row r="22" spans="1:13" ht="16" thickBot="1" x14ac:dyDescent="0.25">
      <c r="A22" s="95"/>
      <c r="B22" s="95"/>
      <c r="C22" s="95"/>
      <c r="D22" s="95"/>
      <c r="E22" s="95"/>
      <c r="F22" s="95"/>
      <c r="G22" s="95"/>
      <c r="H22" s="111">
        <v>11</v>
      </c>
      <c r="I22" s="150" t="s">
        <v>1197</v>
      </c>
      <c r="J22" s="151" t="s">
        <v>1202</v>
      </c>
      <c r="K22" s="152">
        <v>39</v>
      </c>
      <c r="L22" s="151">
        <v>17</v>
      </c>
      <c r="M22" s="150">
        <f t="shared" si="0"/>
        <v>612</v>
      </c>
    </row>
    <row r="23" spans="1:13" ht="16" thickBot="1" x14ac:dyDescent="0.25">
      <c r="A23" s="95"/>
      <c r="B23" s="95"/>
      <c r="C23" s="95"/>
      <c r="D23" s="95"/>
      <c r="E23" s="95"/>
      <c r="F23" s="95"/>
      <c r="G23" s="95"/>
      <c r="H23" s="111">
        <v>12</v>
      </c>
      <c r="I23" s="150" t="s">
        <v>1197</v>
      </c>
      <c r="J23" s="151" t="s">
        <v>1202</v>
      </c>
      <c r="K23" s="146" t="s">
        <v>225</v>
      </c>
      <c r="L23" s="151">
        <v>9</v>
      </c>
      <c r="M23" s="150">
        <f t="shared" si="0"/>
        <v>324</v>
      </c>
    </row>
    <row r="24" spans="1:13" ht="16" thickBot="1" x14ac:dyDescent="0.25">
      <c r="A24" s="95"/>
      <c r="B24" s="95"/>
      <c r="C24" s="95"/>
      <c r="D24" s="95"/>
      <c r="E24" s="95"/>
      <c r="F24" s="95"/>
      <c r="G24" s="95"/>
      <c r="H24" s="111">
        <v>13</v>
      </c>
      <c r="I24" s="150" t="s">
        <v>1197</v>
      </c>
      <c r="J24" s="151" t="s">
        <v>1202</v>
      </c>
      <c r="K24" s="155" t="s">
        <v>139</v>
      </c>
      <c r="L24" s="151">
        <v>4</v>
      </c>
      <c r="M24" s="150">
        <f t="shared" si="0"/>
        <v>144</v>
      </c>
    </row>
    <row r="25" spans="1:13" s="82" customFormat="1" ht="16" thickBot="1" x14ac:dyDescent="0.25">
      <c r="A25" s="163"/>
      <c r="B25" s="163"/>
      <c r="C25" s="163"/>
      <c r="D25" s="163"/>
      <c r="E25" s="163"/>
      <c r="F25" s="163"/>
      <c r="G25" s="163"/>
      <c r="H25" s="111">
        <v>14</v>
      </c>
      <c r="I25" s="150" t="s">
        <v>1197</v>
      </c>
      <c r="J25" s="151" t="s">
        <v>1205</v>
      </c>
      <c r="K25" s="155" t="s">
        <v>219</v>
      </c>
      <c r="L25" s="151">
        <v>4</v>
      </c>
      <c r="M25" s="150">
        <f t="shared" si="0"/>
        <v>144</v>
      </c>
    </row>
    <row r="26" spans="1:13" ht="16" thickBot="1" x14ac:dyDescent="0.25">
      <c r="A26" s="95"/>
      <c r="B26" s="95"/>
      <c r="C26" s="95"/>
      <c r="D26" s="95"/>
      <c r="E26" s="95"/>
      <c r="F26" s="95"/>
      <c r="G26" s="95"/>
      <c r="H26" s="111">
        <v>15</v>
      </c>
      <c r="I26" s="150" t="s">
        <v>1197</v>
      </c>
      <c r="J26" s="151" t="s">
        <v>1205</v>
      </c>
      <c r="K26" s="155" t="s">
        <v>158</v>
      </c>
      <c r="L26" s="151">
        <v>5</v>
      </c>
      <c r="M26" s="150">
        <f t="shared" si="0"/>
        <v>180</v>
      </c>
    </row>
    <row r="27" spans="1:13" ht="16" thickBot="1" x14ac:dyDescent="0.25">
      <c r="A27" s="95"/>
      <c r="B27" s="95"/>
      <c r="C27" s="95"/>
      <c r="D27" s="95"/>
      <c r="E27" s="95"/>
      <c r="F27" s="95"/>
      <c r="G27" s="95"/>
      <c r="H27" s="111">
        <v>16</v>
      </c>
      <c r="I27" s="150" t="s">
        <v>1197</v>
      </c>
      <c r="J27" s="151" t="s">
        <v>1218</v>
      </c>
      <c r="K27" s="155">
        <v>4</v>
      </c>
      <c r="L27" s="151">
        <v>1</v>
      </c>
      <c r="M27" s="150">
        <f t="shared" si="0"/>
        <v>36</v>
      </c>
    </row>
    <row r="28" spans="1:13" ht="17" thickBot="1" x14ac:dyDescent="0.25">
      <c r="A28" s="118" t="s">
        <v>1152</v>
      </c>
      <c r="B28" s="118"/>
      <c r="C28" s="118"/>
      <c r="D28" s="118"/>
      <c r="E28" s="163"/>
      <c r="F28" s="163"/>
      <c r="G28" s="95"/>
      <c r="H28" s="111">
        <v>17</v>
      </c>
      <c r="I28" s="150" t="s">
        <v>1197</v>
      </c>
      <c r="J28" s="151" t="s">
        <v>1206</v>
      </c>
      <c r="K28" s="155">
        <v>34</v>
      </c>
      <c r="L28" s="151">
        <v>4</v>
      </c>
      <c r="M28" s="150">
        <f t="shared" si="0"/>
        <v>144</v>
      </c>
    </row>
    <row r="29" spans="1:13" ht="18" thickBot="1" x14ac:dyDescent="0.25">
      <c r="A29" s="119" t="s">
        <v>129</v>
      </c>
      <c r="B29" s="119" t="s">
        <v>1092</v>
      </c>
      <c r="C29" s="164" t="s">
        <v>1075</v>
      </c>
      <c r="D29" s="164" t="s">
        <v>1073</v>
      </c>
      <c r="E29" s="163"/>
      <c r="F29" s="163"/>
      <c r="G29" s="163"/>
      <c r="H29" s="111">
        <v>18</v>
      </c>
      <c r="I29" s="150" t="s">
        <v>1197</v>
      </c>
      <c r="J29" s="151" t="s">
        <v>1206</v>
      </c>
      <c r="K29" s="155" t="s">
        <v>225</v>
      </c>
      <c r="L29" s="151">
        <v>9</v>
      </c>
      <c r="M29" s="150">
        <f t="shared" si="0"/>
        <v>324</v>
      </c>
    </row>
    <row r="30" spans="1:13" ht="17" thickBot="1" x14ac:dyDescent="0.25">
      <c r="A30" s="165" t="s">
        <v>1074</v>
      </c>
      <c r="B30" s="165"/>
      <c r="C30" s="165"/>
      <c r="D30" s="128">
        <v>1600</v>
      </c>
      <c r="E30" s="95"/>
      <c r="F30" s="95"/>
      <c r="G30" s="95"/>
      <c r="H30" s="111">
        <v>19</v>
      </c>
      <c r="I30" s="150" t="s">
        <v>1197</v>
      </c>
      <c r="J30" s="151" t="s">
        <v>1206</v>
      </c>
      <c r="K30" s="155" t="s">
        <v>1207</v>
      </c>
      <c r="L30" s="151">
        <v>7</v>
      </c>
      <c r="M30" s="150">
        <f t="shared" si="0"/>
        <v>252</v>
      </c>
    </row>
    <row r="31" spans="1:13" ht="17" thickBot="1" x14ac:dyDescent="0.25">
      <c r="A31" s="166" t="s">
        <v>1137</v>
      </c>
      <c r="B31" s="122" t="s">
        <v>1093</v>
      </c>
      <c r="C31" s="167">
        <f>L5</f>
        <v>9</v>
      </c>
      <c r="D31" s="168">
        <f>C31*D30</f>
        <v>14400</v>
      </c>
      <c r="E31" s="95"/>
      <c r="F31" s="95"/>
      <c r="G31" s="95"/>
      <c r="H31" s="111">
        <v>20</v>
      </c>
      <c r="I31" s="150" t="s">
        <v>1197</v>
      </c>
      <c r="J31" s="151" t="s">
        <v>1206</v>
      </c>
      <c r="K31" s="155" t="s">
        <v>1208</v>
      </c>
      <c r="L31" s="151">
        <v>4</v>
      </c>
      <c r="M31" s="150">
        <f t="shared" si="0"/>
        <v>144</v>
      </c>
    </row>
    <row r="32" spans="1:13" ht="17" thickBot="1" x14ac:dyDescent="0.25">
      <c r="A32" s="166" t="s">
        <v>1138</v>
      </c>
      <c r="B32" s="122" t="s">
        <v>1093</v>
      </c>
      <c r="C32" s="167">
        <f>L9</f>
        <v>9</v>
      </c>
      <c r="D32" s="168">
        <f>C32*D30</f>
        <v>14400</v>
      </c>
      <c r="E32" s="95"/>
      <c r="F32" s="95"/>
      <c r="G32" s="95"/>
      <c r="H32" s="111">
        <v>21</v>
      </c>
      <c r="I32" s="150" t="s">
        <v>1197</v>
      </c>
      <c r="J32" s="151" t="s">
        <v>1206</v>
      </c>
      <c r="K32" s="155" t="s">
        <v>1209</v>
      </c>
      <c r="L32" s="151">
        <v>8</v>
      </c>
      <c r="M32" s="150">
        <f t="shared" si="0"/>
        <v>288</v>
      </c>
    </row>
    <row r="33" spans="1:13" ht="17" thickBot="1" x14ac:dyDescent="0.25">
      <c r="A33" s="126" t="s">
        <v>6</v>
      </c>
      <c r="B33" s="126"/>
      <c r="C33" s="127">
        <f>SUM(C31:C32)</f>
        <v>18</v>
      </c>
      <c r="D33" s="128">
        <f>SUM(D31:D32)</f>
        <v>28800</v>
      </c>
      <c r="E33" s="95"/>
      <c r="F33" s="95"/>
      <c r="G33" s="95"/>
      <c r="H33" s="111">
        <v>22</v>
      </c>
      <c r="I33" s="150" t="s">
        <v>1197</v>
      </c>
      <c r="J33" s="151" t="s">
        <v>1206</v>
      </c>
      <c r="K33" s="155">
        <v>51</v>
      </c>
      <c r="L33" s="151">
        <v>4</v>
      </c>
      <c r="M33" s="150">
        <f t="shared" si="0"/>
        <v>144</v>
      </c>
    </row>
    <row r="34" spans="1:13" ht="17" thickBot="1" x14ac:dyDescent="0.25">
      <c r="A34" s="169"/>
      <c r="B34" s="169"/>
      <c r="C34" s="170"/>
      <c r="D34" s="171"/>
      <c r="E34" s="95"/>
      <c r="F34" s="95"/>
      <c r="G34" s="95"/>
      <c r="H34" s="111">
        <v>23</v>
      </c>
      <c r="I34" s="150" t="s">
        <v>1197</v>
      </c>
      <c r="J34" s="151" t="s">
        <v>1206</v>
      </c>
      <c r="K34" s="155">
        <v>55</v>
      </c>
      <c r="L34" s="151">
        <v>10</v>
      </c>
      <c r="M34" s="150">
        <f t="shared" si="0"/>
        <v>360</v>
      </c>
    </row>
    <row r="35" spans="1:13" ht="16" thickBot="1" x14ac:dyDescent="0.25">
      <c r="A35" s="95"/>
      <c r="B35" s="95"/>
      <c r="C35" s="95"/>
      <c r="D35" s="95"/>
      <c r="E35" s="95"/>
      <c r="F35" s="95"/>
      <c r="G35" s="95"/>
      <c r="H35" s="112"/>
      <c r="I35" s="156"/>
      <c r="J35" s="155"/>
      <c r="K35" s="155"/>
      <c r="L35" s="162">
        <f>SUM(L12:L34)</f>
        <v>146</v>
      </c>
      <c r="M35" s="156"/>
    </row>
    <row r="36" spans="1:13" ht="35" thickBot="1" x14ac:dyDescent="0.25">
      <c r="A36" s="119" t="s">
        <v>129</v>
      </c>
      <c r="B36" s="119" t="s">
        <v>1092</v>
      </c>
      <c r="C36" s="119" t="s">
        <v>128</v>
      </c>
      <c r="D36" s="119" t="s">
        <v>127</v>
      </c>
      <c r="E36" s="119" t="s">
        <v>126</v>
      </c>
      <c r="F36" s="119" t="s">
        <v>125</v>
      </c>
      <c r="G36" s="95"/>
      <c r="H36" s="95"/>
      <c r="I36" s="95"/>
      <c r="J36" s="95"/>
      <c r="K36" s="95"/>
      <c r="L36" s="95"/>
      <c r="M36" s="95"/>
    </row>
    <row r="37" spans="1:13" ht="17" thickBot="1" x14ac:dyDescent="0.25">
      <c r="A37" s="120" t="s">
        <v>122</v>
      </c>
      <c r="B37" s="120"/>
      <c r="C37" s="120"/>
      <c r="D37" s="121">
        <v>600</v>
      </c>
      <c r="E37" s="121">
        <v>350</v>
      </c>
      <c r="F37" s="121">
        <v>210</v>
      </c>
      <c r="G37" s="95"/>
      <c r="H37" s="95"/>
      <c r="I37" s="95"/>
      <c r="J37" s="95"/>
      <c r="K37" s="95"/>
      <c r="L37" s="95"/>
      <c r="M37" s="95"/>
    </row>
    <row r="38" spans="1:13" ht="17" thickBot="1" x14ac:dyDescent="0.25">
      <c r="A38" s="122" t="s">
        <v>1197</v>
      </c>
      <c r="B38" s="123" t="s">
        <v>1150</v>
      </c>
      <c r="C38" s="124">
        <f>L35</f>
        <v>146</v>
      </c>
      <c r="D38" s="125">
        <f>C38*D37</f>
        <v>87600</v>
      </c>
      <c r="E38" s="125">
        <f>C38*E37</f>
        <v>51100</v>
      </c>
      <c r="F38" s="125">
        <f>C38*F37</f>
        <v>30660</v>
      </c>
      <c r="G38" s="95"/>
      <c r="H38" s="95"/>
      <c r="I38" s="95"/>
      <c r="J38" s="95"/>
      <c r="K38" s="95"/>
      <c r="L38" s="95"/>
      <c r="M38" s="95"/>
    </row>
    <row r="39" spans="1:13" ht="17" thickBot="1" x14ac:dyDescent="0.25">
      <c r="A39" s="126" t="s">
        <v>6</v>
      </c>
      <c r="B39" s="126"/>
      <c r="C39" s="143">
        <f>SUM(C38:C38)</f>
        <v>146</v>
      </c>
      <c r="D39" s="128">
        <f>SUM(D38:D38)</f>
        <v>87600</v>
      </c>
      <c r="E39" s="128">
        <f>SUM(E38:E38)</f>
        <v>51100</v>
      </c>
      <c r="F39" s="128">
        <f>SUM(F38:F38)</f>
        <v>30660</v>
      </c>
      <c r="G39" s="95"/>
      <c r="H39" s="95"/>
      <c r="I39" s="95"/>
      <c r="J39" s="95"/>
      <c r="K39" s="95"/>
      <c r="L39" s="95"/>
      <c r="M39" s="95"/>
    </row>
    <row r="40" spans="1:13" ht="16" thickBot="1" x14ac:dyDescent="0.25">
      <c r="A40" s="129"/>
      <c r="B40" s="129"/>
      <c r="C40" s="129"/>
      <c r="D40" s="129"/>
      <c r="E40" s="95"/>
      <c r="F40" s="95"/>
      <c r="G40" s="95"/>
      <c r="H40" s="95"/>
      <c r="I40" s="95"/>
      <c r="J40" s="95"/>
      <c r="K40" s="95"/>
      <c r="L40" s="95"/>
      <c r="M40" s="95"/>
    </row>
    <row r="41" spans="1:13" ht="16" thickBot="1" x14ac:dyDescent="0.25">
      <c r="A41" s="172" t="s">
        <v>1139</v>
      </c>
      <c r="B41" s="173">
        <f>C33+C39</f>
        <v>164</v>
      </c>
      <c r="C41" s="129"/>
      <c r="D41" s="129"/>
      <c r="E41" s="95"/>
      <c r="F41" s="95"/>
      <c r="G41" s="95"/>
      <c r="H41" s="95"/>
      <c r="I41" s="95"/>
      <c r="J41" s="95"/>
      <c r="K41" s="95"/>
      <c r="L41" s="95"/>
      <c r="M41" s="95"/>
    </row>
    <row r="42" spans="1:13" x14ac:dyDescent="0.2">
      <c r="A42" s="174" t="s">
        <v>1056</v>
      </c>
      <c r="B42" s="174"/>
      <c r="C42" s="174"/>
      <c r="D42" s="129"/>
      <c r="E42" s="95"/>
      <c r="F42" s="95"/>
      <c r="G42" s="95"/>
      <c r="H42" s="95"/>
      <c r="I42" s="95"/>
      <c r="J42" s="95"/>
      <c r="K42" s="95"/>
      <c r="L42" s="95"/>
      <c r="M42" s="95"/>
    </row>
    <row r="43" spans="1:13" x14ac:dyDescent="0.2">
      <c r="A43" s="95"/>
      <c r="B43" s="95"/>
      <c r="C43" s="95"/>
      <c r="D43" s="95"/>
      <c r="E43" s="95"/>
      <c r="F43" s="95"/>
      <c r="G43" s="95"/>
      <c r="H43" s="95"/>
      <c r="I43" s="95"/>
      <c r="J43" s="95"/>
      <c r="K43" s="95"/>
      <c r="L43" s="95"/>
      <c r="M43" s="95"/>
    </row>
  </sheetData>
  <mergeCells count="3">
    <mergeCell ref="A30:C30"/>
    <mergeCell ref="A28:D28"/>
    <mergeCell ref="A37:C37"/>
  </mergeCells>
  <hyperlinks>
    <hyperlink ref="A42:C42" location="'ВЫБОР РАЙОНА'!A1" display="Назад к выбору района" xr:uid="{00000000-0004-0000-0D00-000000000000}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FF0000"/>
  </sheetPr>
  <dimension ref="A1:W152"/>
  <sheetViews>
    <sheetView showGridLines="0" showRowColHeaders="0" zoomScale="60" workbookViewId="0"/>
  </sheetViews>
  <sheetFormatPr baseColWidth="10" defaultColWidth="9.1640625" defaultRowHeight="15" x14ac:dyDescent="0.2"/>
  <cols>
    <col min="1" max="1" width="24.6640625" style="25" customWidth="1"/>
    <col min="2" max="2" width="16.33203125" style="25" customWidth="1"/>
    <col min="3" max="3" width="22" style="25" customWidth="1"/>
    <col min="4" max="4" width="18.6640625" style="25" customWidth="1"/>
    <col min="5" max="5" width="17.6640625" style="25" customWidth="1"/>
    <col min="6" max="6" width="17.83203125" style="25" customWidth="1"/>
    <col min="7" max="8" width="9.1640625" style="25"/>
    <col min="9" max="9" width="10" style="26" customWidth="1"/>
    <col min="10" max="10" width="5.5" style="26" customWidth="1"/>
    <col min="11" max="11" width="23.1640625" style="26" customWidth="1"/>
    <col min="12" max="12" width="21.1640625" style="26" customWidth="1"/>
    <col min="13" max="14" width="8.5" style="26" customWidth="1"/>
    <col min="15" max="15" width="12.5" style="26" customWidth="1"/>
    <col min="16" max="16" width="9.1640625" style="25"/>
    <col min="17" max="17" width="9.1640625" style="26"/>
    <col min="18" max="18" width="20" style="26" customWidth="1"/>
    <col min="19" max="19" width="23.6640625" style="26" customWidth="1"/>
    <col min="20" max="21" width="9.1640625" style="26"/>
    <col min="22" max="22" width="13.1640625" style="26" customWidth="1"/>
    <col min="23" max="16384" width="9.1640625" style="25"/>
  </cols>
  <sheetData>
    <row r="1" spans="9:23" ht="16" thickBot="1" x14ac:dyDescent="0.25">
      <c r="I1" s="64"/>
      <c r="J1" s="109" t="s">
        <v>42</v>
      </c>
      <c r="K1" s="109" t="s">
        <v>41</v>
      </c>
      <c r="L1" s="109" t="s">
        <v>40</v>
      </c>
      <c r="M1" s="109" t="s">
        <v>39</v>
      </c>
      <c r="N1" s="109" t="s">
        <v>23</v>
      </c>
      <c r="O1" s="109" t="s">
        <v>38</v>
      </c>
      <c r="P1" s="40"/>
      <c r="Q1" s="52"/>
      <c r="R1" s="52"/>
      <c r="S1" s="52"/>
      <c r="T1" s="52"/>
      <c r="U1" s="52"/>
      <c r="V1" s="52"/>
      <c r="W1" s="6"/>
    </row>
    <row r="2" spans="9:23" ht="16" thickBot="1" x14ac:dyDescent="0.25">
      <c r="I2" s="63"/>
      <c r="J2" s="110">
        <v>1</v>
      </c>
      <c r="K2" s="111" t="s">
        <v>8</v>
      </c>
      <c r="L2" s="111" t="s">
        <v>1048</v>
      </c>
      <c r="M2" s="111" t="s">
        <v>1049</v>
      </c>
      <c r="N2" s="112">
        <v>46</v>
      </c>
      <c r="O2" s="110">
        <v>2217</v>
      </c>
      <c r="P2" s="40"/>
      <c r="Q2" s="39"/>
      <c r="R2" s="44"/>
      <c r="S2" s="47"/>
      <c r="T2" s="37"/>
      <c r="U2" s="47"/>
      <c r="V2" s="44"/>
      <c r="W2" s="6"/>
    </row>
    <row r="3" spans="9:23" ht="16" thickBot="1" x14ac:dyDescent="0.25">
      <c r="I3" s="63"/>
      <c r="J3" s="110">
        <v>2</v>
      </c>
      <c r="K3" s="111" t="s">
        <v>8</v>
      </c>
      <c r="L3" s="111" t="s">
        <v>1048</v>
      </c>
      <c r="M3" s="111" t="s">
        <v>1047</v>
      </c>
      <c r="N3" s="112">
        <v>10</v>
      </c>
      <c r="O3" s="110">
        <v>1055</v>
      </c>
      <c r="P3" s="40"/>
      <c r="Q3" s="39"/>
      <c r="R3" s="44"/>
      <c r="S3" s="47"/>
      <c r="T3" s="37"/>
      <c r="U3" s="47"/>
      <c r="V3" s="44"/>
      <c r="W3" s="6"/>
    </row>
    <row r="4" spans="9:23" ht="16" thickBot="1" x14ac:dyDescent="0.25">
      <c r="I4" s="63"/>
      <c r="J4" s="110"/>
      <c r="K4" s="113"/>
      <c r="L4" s="113"/>
      <c r="M4" s="113"/>
      <c r="N4" s="114">
        <f>SUM(N2:N3)</f>
        <v>56</v>
      </c>
      <c r="O4" s="114">
        <f>SUM(O2:O3)</f>
        <v>3272</v>
      </c>
      <c r="P4" s="40"/>
      <c r="Q4" s="39"/>
      <c r="R4" s="44"/>
      <c r="S4" s="47"/>
      <c r="T4" s="37"/>
      <c r="U4" s="47"/>
      <c r="V4" s="44"/>
      <c r="W4" s="6"/>
    </row>
    <row r="5" spans="9:23" ht="16" thickBot="1" x14ac:dyDescent="0.25">
      <c r="I5" s="63"/>
      <c r="J5" s="110"/>
      <c r="K5" s="113"/>
      <c r="L5" s="113"/>
      <c r="M5" s="113"/>
      <c r="N5" s="115"/>
      <c r="O5" s="115"/>
      <c r="P5" s="40"/>
      <c r="Q5" s="39"/>
      <c r="R5" s="44"/>
      <c r="S5" s="47"/>
      <c r="T5" s="37"/>
      <c r="U5" s="47"/>
      <c r="V5" s="44"/>
      <c r="W5" s="6"/>
    </row>
    <row r="6" spans="9:23" ht="16" thickBot="1" x14ac:dyDescent="0.25">
      <c r="I6" s="63"/>
      <c r="J6" s="116"/>
      <c r="K6" s="116"/>
      <c r="L6" s="116"/>
      <c r="M6" s="116"/>
      <c r="N6" s="117"/>
      <c r="O6" s="117"/>
      <c r="P6" s="40"/>
      <c r="Q6" s="39"/>
      <c r="R6" s="44"/>
      <c r="S6" s="47"/>
      <c r="T6" s="37"/>
      <c r="U6" s="47"/>
      <c r="V6" s="44"/>
      <c r="W6" s="6"/>
    </row>
    <row r="7" spans="9:23" ht="16" thickBot="1" x14ac:dyDescent="0.25">
      <c r="I7" s="63"/>
      <c r="J7" s="109" t="s">
        <v>42</v>
      </c>
      <c r="K7" s="109" t="s">
        <v>41</v>
      </c>
      <c r="L7" s="109" t="s">
        <v>40</v>
      </c>
      <c r="M7" s="109" t="s">
        <v>39</v>
      </c>
      <c r="N7" s="109" t="s">
        <v>23</v>
      </c>
      <c r="O7" s="109" t="s">
        <v>38</v>
      </c>
      <c r="P7" s="40"/>
      <c r="Q7" s="39"/>
      <c r="R7" s="44"/>
      <c r="S7" s="47"/>
      <c r="T7" s="37"/>
      <c r="U7" s="47"/>
      <c r="V7" s="44"/>
      <c r="W7" s="6"/>
    </row>
    <row r="8" spans="9:23" ht="16" thickBot="1" x14ac:dyDescent="0.25">
      <c r="I8" s="63"/>
      <c r="J8" s="110">
        <v>1</v>
      </c>
      <c r="K8" s="111" t="s">
        <v>1189</v>
      </c>
      <c r="L8" s="111" t="s">
        <v>1190</v>
      </c>
      <c r="M8" s="111">
        <v>4</v>
      </c>
      <c r="N8" s="112">
        <v>3</v>
      </c>
      <c r="O8" s="110">
        <v>254</v>
      </c>
      <c r="P8" s="40"/>
      <c r="Q8" s="39"/>
      <c r="R8" s="44"/>
      <c r="S8" s="47"/>
      <c r="T8" s="37"/>
      <c r="U8" s="47"/>
      <c r="V8" s="44"/>
      <c r="W8" s="6"/>
    </row>
    <row r="9" spans="9:23" ht="16" thickBot="1" x14ac:dyDescent="0.25">
      <c r="I9" s="63"/>
      <c r="J9" s="110">
        <v>2</v>
      </c>
      <c r="K9" s="111" t="s">
        <v>1189</v>
      </c>
      <c r="L9" s="111" t="s">
        <v>1191</v>
      </c>
      <c r="M9" s="111">
        <v>21</v>
      </c>
      <c r="N9" s="112">
        <v>3</v>
      </c>
      <c r="O9" s="110">
        <v>254</v>
      </c>
      <c r="P9" s="40"/>
      <c r="Q9" s="39"/>
      <c r="R9" s="44"/>
      <c r="S9" s="47"/>
      <c r="T9" s="37"/>
      <c r="U9" s="47"/>
      <c r="V9" s="44"/>
      <c r="W9" s="6"/>
    </row>
    <row r="10" spans="9:23" ht="16" thickBot="1" x14ac:dyDescent="0.25">
      <c r="I10" s="63"/>
      <c r="J10" s="110"/>
      <c r="K10" s="113"/>
      <c r="L10" s="113"/>
      <c r="M10" s="113"/>
      <c r="N10" s="114">
        <f>SUM(N8:N9)</f>
        <v>6</v>
      </c>
      <c r="O10" s="114">
        <f>SUM(O8:O9)</f>
        <v>508</v>
      </c>
      <c r="P10" s="40"/>
      <c r="Q10" s="39"/>
      <c r="R10" s="44"/>
      <c r="S10" s="47"/>
      <c r="T10" s="37"/>
      <c r="U10" s="47"/>
      <c r="V10" s="44"/>
      <c r="W10" s="6"/>
    </row>
    <row r="11" spans="9:23" ht="16" thickBot="1" x14ac:dyDescent="0.25">
      <c r="I11" s="63"/>
      <c r="J11" s="110"/>
      <c r="K11" s="113"/>
      <c r="L11" s="113"/>
      <c r="M11" s="113"/>
      <c r="N11" s="115"/>
      <c r="O11" s="115"/>
      <c r="P11" s="40"/>
      <c r="Q11" s="39"/>
      <c r="R11" s="44"/>
      <c r="S11" s="47"/>
      <c r="T11" s="37"/>
      <c r="U11" s="47"/>
      <c r="V11" s="44"/>
      <c r="W11" s="6"/>
    </row>
    <row r="12" spans="9:23" x14ac:dyDescent="0.2">
      <c r="I12" s="39"/>
      <c r="J12" s="56"/>
      <c r="K12" s="56"/>
      <c r="L12" s="55"/>
      <c r="M12" s="55"/>
      <c r="N12" s="55"/>
      <c r="O12" s="54"/>
      <c r="P12" s="39"/>
      <c r="Q12" s="39"/>
      <c r="R12" s="44"/>
      <c r="S12" s="47"/>
      <c r="T12" s="37"/>
      <c r="U12" s="47"/>
      <c r="V12" s="44"/>
      <c r="W12" s="6"/>
    </row>
    <row r="13" spans="9:23" x14ac:dyDescent="0.2">
      <c r="I13" s="39"/>
      <c r="J13" s="51"/>
      <c r="K13" s="51"/>
      <c r="L13" s="46"/>
      <c r="M13" s="46"/>
      <c r="N13" s="46"/>
      <c r="O13" s="44"/>
      <c r="P13" s="39"/>
      <c r="Q13" s="39"/>
      <c r="R13" s="44"/>
      <c r="S13" s="47"/>
      <c r="T13" s="37"/>
      <c r="U13" s="47"/>
      <c r="V13" s="44"/>
      <c r="W13" s="6"/>
    </row>
    <row r="14" spans="9:23" ht="30" customHeight="1" x14ac:dyDescent="0.2">
      <c r="I14" s="39"/>
      <c r="J14" s="51"/>
      <c r="K14" s="51"/>
      <c r="L14" s="46"/>
      <c r="M14" s="46"/>
      <c r="N14" s="46"/>
      <c r="O14" s="44"/>
      <c r="P14" s="39"/>
      <c r="Q14" s="39"/>
      <c r="R14" s="44"/>
      <c r="S14" s="47"/>
      <c r="T14" s="37"/>
      <c r="U14" s="47"/>
      <c r="V14" s="44"/>
      <c r="W14" s="6"/>
    </row>
    <row r="15" spans="9:23" x14ac:dyDescent="0.2">
      <c r="I15" s="39"/>
      <c r="J15" s="51"/>
      <c r="K15" s="51"/>
      <c r="L15" s="46"/>
      <c r="M15" s="46"/>
      <c r="N15" s="46"/>
      <c r="O15" s="44"/>
      <c r="P15" s="39"/>
      <c r="Q15" s="39"/>
      <c r="R15" s="44"/>
      <c r="S15" s="47"/>
      <c r="T15" s="37"/>
      <c r="U15" s="47"/>
      <c r="V15" s="44"/>
      <c r="W15" s="6"/>
    </row>
    <row r="16" spans="9:23" x14ac:dyDescent="0.2">
      <c r="I16" s="39"/>
      <c r="J16" s="51"/>
      <c r="K16" s="51"/>
      <c r="L16" s="46"/>
      <c r="M16" s="46"/>
      <c r="N16" s="46"/>
      <c r="O16" s="44"/>
      <c r="P16" s="39"/>
      <c r="Q16" s="39"/>
      <c r="R16" s="44"/>
      <c r="S16" s="47"/>
      <c r="T16" s="37"/>
      <c r="U16" s="47"/>
      <c r="V16" s="44"/>
      <c r="W16" s="6"/>
    </row>
    <row r="17" spans="1:23" x14ac:dyDescent="0.2">
      <c r="I17" s="39"/>
      <c r="J17" s="51"/>
      <c r="K17" s="51"/>
      <c r="L17" s="46"/>
      <c r="M17" s="46"/>
      <c r="N17" s="46"/>
      <c r="O17" s="44"/>
      <c r="P17" s="39"/>
      <c r="Q17" s="39"/>
      <c r="R17" s="44"/>
      <c r="S17" s="47"/>
      <c r="T17" s="37"/>
      <c r="U17" s="47"/>
      <c r="V17" s="44"/>
      <c r="W17" s="6"/>
    </row>
    <row r="18" spans="1:23" x14ac:dyDescent="0.2">
      <c r="I18" s="39"/>
      <c r="J18" s="51"/>
      <c r="K18" s="51"/>
      <c r="L18" s="46"/>
      <c r="M18" s="46"/>
      <c r="N18" s="46"/>
      <c r="O18" s="44"/>
      <c r="P18" s="39"/>
      <c r="Q18" s="39"/>
      <c r="R18" s="44"/>
      <c r="S18" s="47"/>
      <c r="T18" s="37"/>
      <c r="U18" s="47"/>
      <c r="V18" s="44"/>
      <c r="W18" s="6"/>
    </row>
    <row r="19" spans="1:23" x14ac:dyDescent="0.2">
      <c r="I19" s="39"/>
      <c r="J19" s="51"/>
      <c r="K19" s="51"/>
      <c r="L19" s="46"/>
      <c r="M19" s="46"/>
      <c r="N19" s="46"/>
      <c r="O19" s="44"/>
      <c r="P19" s="39"/>
      <c r="Q19" s="39"/>
      <c r="R19" s="44"/>
      <c r="S19" s="47"/>
      <c r="T19" s="37"/>
      <c r="U19" s="47"/>
      <c r="V19" s="44"/>
      <c r="W19" s="6"/>
    </row>
    <row r="20" spans="1:23" x14ac:dyDescent="0.2">
      <c r="I20" s="39"/>
      <c r="J20" s="51"/>
      <c r="K20" s="51"/>
      <c r="L20" s="46"/>
      <c r="M20" s="46"/>
      <c r="N20" s="46"/>
      <c r="O20" s="44"/>
      <c r="P20" s="39"/>
      <c r="Q20" s="39"/>
      <c r="R20" s="44"/>
      <c r="S20" s="47"/>
      <c r="T20" s="37"/>
      <c r="U20" s="47"/>
      <c r="V20" s="44"/>
      <c r="W20" s="6"/>
    </row>
    <row r="21" spans="1:23" x14ac:dyDescent="0.2">
      <c r="I21" s="39"/>
      <c r="J21" s="51"/>
      <c r="K21" s="51"/>
      <c r="L21" s="46"/>
      <c r="M21" s="46"/>
      <c r="N21" s="46"/>
      <c r="O21" s="44"/>
      <c r="P21" s="39"/>
      <c r="Q21" s="39"/>
      <c r="R21" s="44"/>
      <c r="S21" s="47"/>
      <c r="T21" s="37"/>
      <c r="U21" s="47"/>
      <c r="V21" s="44"/>
      <c r="W21" s="6"/>
    </row>
    <row r="22" spans="1:23" x14ac:dyDescent="0.2">
      <c r="I22" s="39"/>
      <c r="J22" s="51"/>
      <c r="K22" s="51"/>
      <c r="L22" s="46"/>
      <c r="M22" s="46"/>
      <c r="N22" s="46"/>
      <c r="O22" s="44"/>
      <c r="P22" s="39"/>
      <c r="Q22" s="39"/>
      <c r="R22" s="44"/>
      <c r="S22" s="47"/>
      <c r="T22" s="37"/>
      <c r="U22" s="47"/>
      <c r="V22" s="44"/>
      <c r="W22" s="6"/>
    </row>
    <row r="23" spans="1:23" x14ac:dyDescent="0.2">
      <c r="I23" s="39"/>
      <c r="J23" s="51"/>
      <c r="K23" s="51"/>
      <c r="L23" s="46"/>
      <c r="M23" s="46"/>
      <c r="N23" s="46"/>
      <c r="O23" s="44"/>
      <c r="P23" s="39"/>
      <c r="Q23" s="39"/>
      <c r="R23" s="44"/>
      <c r="S23" s="47"/>
      <c r="T23" s="37"/>
      <c r="U23" s="47"/>
      <c r="V23" s="44"/>
      <c r="W23" s="6"/>
    </row>
    <row r="24" spans="1:23" ht="17" thickBot="1" x14ac:dyDescent="0.25">
      <c r="A24" s="118" t="s">
        <v>1187</v>
      </c>
      <c r="B24" s="118"/>
      <c r="C24" s="118"/>
      <c r="D24" s="118"/>
      <c r="E24" s="118"/>
      <c r="F24" s="118"/>
      <c r="I24" s="39"/>
      <c r="J24" s="51"/>
      <c r="K24" s="51"/>
      <c r="L24" s="46"/>
      <c r="M24" s="46"/>
      <c r="N24" s="46"/>
      <c r="O24" s="44"/>
      <c r="P24" s="39"/>
      <c r="Q24" s="39"/>
      <c r="R24" s="44"/>
      <c r="S24" s="47"/>
      <c r="T24" s="37"/>
      <c r="U24" s="47"/>
      <c r="V24" s="44"/>
      <c r="W24" s="6"/>
    </row>
    <row r="25" spans="1:23" ht="18" thickBot="1" x14ac:dyDescent="0.25">
      <c r="A25" s="119" t="s">
        <v>129</v>
      </c>
      <c r="B25" s="119" t="s">
        <v>1092</v>
      </c>
      <c r="C25" s="119" t="s">
        <v>128</v>
      </c>
      <c r="D25" s="119" t="s">
        <v>1019</v>
      </c>
      <c r="E25" s="119" t="s">
        <v>1018</v>
      </c>
      <c r="F25" s="119" t="s">
        <v>1017</v>
      </c>
      <c r="I25" s="39"/>
      <c r="J25" s="51"/>
      <c r="K25" s="51"/>
      <c r="L25" s="46"/>
      <c r="M25" s="46"/>
      <c r="N25" s="46"/>
      <c r="O25" s="44"/>
      <c r="P25" s="39"/>
      <c r="Q25" s="39"/>
      <c r="R25" s="44"/>
      <c r="S25" s="47"/>
      <c r="T25" s="37"/>
      <c r="U25" s="47"/>
      <c r="V25" s="44"/>
      <c r="W25" s="6"/>
    </row>
    <row r="26" spans="1:23" ht="17" thickBot="1" x14ac:dyDescent="0.25">
      <c r="A26" s="120" t="s">
        <v>122</v>
      </c>
      <c r="B26" s="120"/>
      <c r="C26" s="120"/>
      <c r="D26" s="121">
        <v>1400</v>
      </c>
      <c r="E26" s="121">
        <v>750</v>
      </c>
      <c r="F26" s="121">
        <v>450</v>
      </c>
      <c r="I26" s="39"/>
      <c r="J26" s="51"/>
      <c r="K26" s="51"/>
      <c r="L26" s="46"/>
      <c r="M26" s="46"/>
      <c r="N26" s="46"/>
      <c r="O26" s="44"/>
      <c r="P26" s="39"/>
      <c r="Q26" s="39"/>
      <c r="R26" s="44"/>
      <c r="S26" s="47"/>
      <c r="T26" s="37"/>
      <c r="U26" s="47"/>
      <c r="V26" s="44"/>
      <c r="W26" s="6"/>
    </row>
    <row r="27" spans="1:23" ht="17" thickBot="1" x14ac:dyDescent="0.25">
      <c r="A27" s="122" t="s">
        <v>8</v>
      </c>
      <c r="B27" s="123" t="s">
        <v>1150</v>
      </c>
      <c r="C27" s="124">
        <f>N4</f>
        <v>56</v>
      </c>
      <c r="D27" s="125">
        <f>C27*D26</f>
        <v>78400</v>
      </c>
      <c r="E27" s="125">
        <f>C27*E26</f>
        <v>42000</v>
      </c>
      <c r="F27" s="125">
        <f>C27*F26</f>
        <v>25200</v>
      </c>
      <c r="I27" s="39"/>
      <c r="J27" s="51"/>
      <c r="K27" s="51"/>
      <c r="L27" s="46"/>
      <c r="M27" s="46"/>
      <c r="N27" s="46"/>
      <c r="O27" s="44"/>
      <c r="P27" s="39"/>
      <c r="Q27" s="39"/>
      <c r="R27" s="44"/>
      <c r="S27" s="47"/>
      <c r="T27" s="37"/>
      <c r="U27" s="47"/>
      <c r="V27" s="44"/>
      <c r="W27" s="6"/>
    </row>
    <row r="28" spans="1:23" ht="17" thickBot="1" x14ac:dyDescent="0.25">
      <c r="A28" s="122" t="s">
        <v>1188</v>
      </c>
      <c r="B28" s="123" t="s">
        <v>1150</v>
      </c>
      <c r="C28" s="124">
        <f>N10</f>
        <v>6</v>
      </c>
      <c r="D28" s="125">
        <f>C28*D26</f>
        <v>8400</v>
      </c>
      <c r="E28" s="125">
        <f>C28*E26</f>
        <v>4500</v>
      </c>
      <c r="F28" s="125">
        <f>C28*F26</f>
        <v>2700</v>
      </c>
      <c r="I28" s="39"/>
      <c r="J28" s="51"/>
      <c r="K28" s="51"/>
      <c r="L28" s="46"/>
      <c r="M28" s="46"/>
      <c r="N28" s="46"/>
      <c r="O28" s="44"/>
      <c r="P28" s="39"/>
      <c r="Q28" s="39"/>
      <c r="R28" s="44"/>
      <c r="S28" s="47"/>
      <c r="T28" s="37"/>
      <c r="U28" s="47"/>
      <c r="V28" s="44"/>
      <c r="W28" s="6"/>
    </row>
    <row r="29" spans="1:23" ht="17" thickBot="1" x14ac:dyDescent="0.25">
      <c r="A29" s="126" t="s">
        <v>6</v>
      </c>
      <c r="B29" s="126"/>
      <c r="C29" s="127">
        <f>SUM(C27:C28)</f>
        <v>62</v>
      </c>
      <c r="D29" s="128">
        <f>SUM(D27:D28)</f>
        <v>86800</v>
      </c>
      <c r="E29" s="128">
        <f>SUM(E27:E28)</f>
        <v>46500</v>
      </c>
      <c r="F29" s="128">
        <f>SUM(F27:F28)</f>
        <v>27900</v>
      </c>
      <c r="G29" s="6"/>
      <c r="H29" s="6"/>
      <c r="I29" s="39"/>
      <c r="J29" s="51"/>
      <c r="K29" s="51"/>
      <c r="L29" s="46"/>
      <c r="M29" s="46"/>
      <c r="N29" s="46"/>
      <c r="O29" s="44"/>
      <c r="P29" s="39"/>
      <c r="Q29" s="39"/>
      <c r="R29" s="44"/>
      <c r="S29" s="47"/>
      <c r="T29" s="37"/>
      <c r="U29" s="47"/>
      <c r="V29" s="44"/>
      <c r="W29" s="6"/>
    </row>
    <row r="30" spans="1:23" x14ac:dyDescent="0.2">
      <c r="A30" s="129"/>
      <c r="B30" s="129"/>
      <c r="C30" s="129"/>
      <c r="D30" s="129"/>
      <c r="E30" s="129"/>
      <c r="F30" s="129"/>
      <c r="G30" s="6"/>
      <c r="H30" s="6"/>
      <c r="I30" s="39"/>
      <c r="J30" s="51"/>
      <c r="K30" s="51"/>
      <c r="L30" s="46"/>
      <c r="M30" s="46"/>
      <c r="N30" s="46"/>
      <c r="O30" s="44"/>
      <c r="P30" s="39"/>
      <c r="Q30" s="39"/>
      <c r="R30" s="44"/>
      <c r="S30" s="47"/>
      <c r="T30" s="37"/>
      <c r="U30" s="47"/>
      <c r="V30" s="44"/>
      <c r="W30" s="6"/>
    </row>
    <row r="31" spans="1:23" x14ac:dyDescent="0.2">
      <c r="A31" s="129"/>
      <c r="B31" s="129"/>
      <c r="C31" s="129"/>
      <c r="D31" s="129"/>
      <c r="E31" s="129"/>
      <c r="F31" s="129"/>
      <c r="G31" s="6"/>
      <c r="H31" s="6"/>
      <c r="I31" s="39"/>
      <c r="J31" s="51"/>
      <c r="K31" s="51"/>
      <c r="L31" s="46"/>
      <c r="M31" s="46"/>
      <c r="N31" s="46"/>
      <c r="O31" s="44"/>
      <c r="P31" s="39"/>
      <c r="Q31" s="39"/>
      <c r="R31" s="44"/>
      <c r="S31" s="47"/>
      <c r="T31" s="37"/>
      <c r="U31" s="47"/>
      <c r="V31" s="44"/>
      <c r="W31" s="6"/>
    </row>
    <row r="32" spans="1:23" ht="16" x14ac:dyDescent="0.2">
      <c r="A32" s="130" t="s">
        <v>1056</v>
      </c>
      <c r="B32" s="130"/>
      <c r="C32" s="131"/>
      <c r="D32" s="129"/>
      <c r="E32" s="129"/>
      <c r="F32" s="129"/>
      <c r="G32" s="6"/>
      <c r="H32" s="6"/>
      <c r="I32" s="39"/>
      <c r="J32" s="51"/>
      <c r="K32" s="51"/>
      <c r="L32" s="46"/>
      <c r="M32" s="46"/>
      <c r="N32" s="46"/>
      <c r="O32" s="44"/>
      <c r="P32" s="39"/>
      <c r="Q32" s="39"/>
      <c r="R32" s="44"/>
      <c r="S32" s="47"/>
      <c r="T32" s="37"/>
      <c r="U32" s="47"/>
      <c r="V32" s="44"/>
      <c r="W32" s="6"/>
    </row>
    <row r="33" spans="7:23" x14ac:dyDescent="0.2">
      <c r="G33" s="6"/>
      <c r="H33" s="6"/>
      <c r="I33" s="39"/>
      <c r="J33" s="51"/>
      <c r="K33" s="51"/>
      <c r="L33" s="46"/>
      <c r="M33" s="46"/>
      <c r="N33" s="46"/>
      <c r="O33" s="44"/>
      <c r="P33" s="39"/>
      <c r="Q33" s="39"/>
      <c r="R33" s="44"/>
      <c r="S33" s="47"/>
      <c r="T33" s="37"/>
      <c r="U33" s="47"/>
      <c r="V33" s="44"/>
      <c r="W33" s="6"/>
    </row>
    <row r="34" spans="7:23" x14ac:dyDescent="0.2">
      <c r="G34" s="6"/>
      <c r="H34" s="6"/>
      <c r="I34" s="39"/>
      <c r="J34" s="51"/>
      <c r="K34" s="51"/>
      <c r="L34" s="46"/>
      <c r="M34" s="46"/>
      <c r="N34" s="46"/>
      <c r="O34" s="44"/>
      <c r="P34" s="39"/>
      <c r="Q34" s="39"/>
      <c r="R34" s="44"/>
      <c r="S34" s="47"/>
      <c r="T34" s="37"/>
      <c r="U34" s="47"/>
      <c r="V34" s="44"/>
      <c r="W34" s="6"/>
    </row>
    <row r="35" spans="7:23" x14ac:dyDescent="0.2">
      <c r="I35" s="39"/>
      <c r="J35" s="51"/>
      <c r="K35" s="51"/>
      <c r="L35" s="46"/>
      <c r="M35" s="46"/>
      <c r="N35" s="46"/>
      <c r="O35" s="44"/>
      <c r="P35" s="39"/>
      <c r="Q35" s="39"/>
      <c r="R35" s="44"/>
      <c r="S35" s="47"/>
      <c r="T35" s="37"/>
      <c r="U35" s="47"/>
      <c r="V35" s="44"/>
      <c r="W35" s="6"/>
    </row>
    <row r="36" spans="7:23" x14ac:dyDescent="0.2">
      <c r="I36" s="39"/>
      <c r="J36" s="51"/>
      <c r="K36" s="51"/>
      <c r="L36" s="46"/>
      <c r="M36" s="46"/>
      <c r="N36" s="46"/>
      <c r="O36" s="44"/>
      <c r="P36" s="39"/>
      <c r="Q36" s="39"/>
      <c r="R36" s="44"/>
      <c r="S36" s="47"/>
      <c r="T36" s="37"/>
      <c r="U36" s="47"/>
      <c r="V36" s="44"/>
      <c r="W36" s="6"/>
    </row>
    <row r="37" spans="7:23" x14ac:dyDescent="0.2">
      <c r="I37" s="39"/>
      <c r="J37" s="51"/>
      <c r="K37" s="51"/>
      <c r="L37" s="46"/>
      <c r="M37" s="46"/>
      <c r="N37" s="46"/>
      <c r="O37" s="44"/>
      <c r="P37" s="39"/>
      <c r="Q37" s="39"/>
      <c r="R37" s="44"/>
      <c r="S37" s="47"/>
      <c r="T37" s="37"/>
      <c r="U37" s="47"/>
      <c r="V37" s="44"/>
      <c r="W37" s="6"/>
    </row>
    <row r="38" spans="7:23" x14ac:dyDescent="0.2">
      <c r="I38" s="39"/>
      <c r="J38" s="51"/>
      <c r="K38" s="51"/>
      <c r="L38" s="46"/>
      <c r="M38" s="46"/>
      <c r="N38" s="46"/>
      <c r="O38" s="44"/>
      <c r="P38" s="39"/>
      <c r="Q38" s="39"/>
      <c r="R38" s="44"/>
      <c r="S38" s="47"/>
      <c r="T38" s="37"/>
      <c r="U38" s="47"/>
      <c r="V38" s="44"/>
      <c r="W38" s="6"/>
    </row>
    <row r="39" spans="7:23" x14ac:dyDescent="0.2">
      <c r="I39" s="39"/>
      <c r="J39" s="51"/>
      <c r="K39" s="51"/>
      <c r="L39" s="46"/>
      <c r="M39" s="46"/>
      <c r="N39" s="46"/>
      <c r="O39" s="44"/>
      <c r="P39" s="39"/>
      <c r="Q39" s="39"/>
      <c r="R39" s="44"/>
      <c r="S39" s="47"/>
      <c r="T39" s="37"/>
      <c r="U39" s="47"/>
      <c r="V39" s="44"/>
      <c r="W39" s="6"/>
    </row>
    <row r="40" spans="7:23" x14ac:dyDescent="0.2">
      <c r="I40" s="39"/>
      <c r="J40" s="51"/>
      <c r="K40" s="51"/>
      <c r="L40" s="46"/>
      <c r="M40" s="46"/>
      <c r="N40" s="46"/>
      <c r="O40" s="44"/>
      <c r="P40" s="39"/>
      <c r="Q40" s="39"/>
      <c r="R40" s="44"/>
      <c r="S40" s="47"/>
      <c r="T40" s="37"/>
      <c r="U40" s="47"/>
      <c r="V40" s="44"/>
      <c r="W40" s="6"/>
    </row>
    <row r="41" spans="7:23" x14ac:dyDescent="0.2">
      <c r="I41" s="39"/>
      <c r="J41" s="51"/>
      <c r="K41" s="51"/>
      <c r="L41" s="46"/>
      <c r="M41" s="46"/>
      <c r="N41" s="46"/>
      <c r="O41" s="44"/>
      <c r="P41" s="39"/>
      <c r="Q41" s="39"/>
      <c r="R41" s="44"/>
      <c r="S41" s="47"/>
      <c r="T41" s="37"/>
      <c r="U41" s="47"/>
      <c r="V41" s="44"/>
      <c r="W41" s="6"/>
    </row>
    <row r="42" spans="7:23" x14ac:dyDescent="0.2">
      <c r="I42" s="39"/>
      <c r="J42" s="51"/>
      <c r="K42" s="51"/>
      <c r="L42" s="46"/>
      <c r="M42" s="46"/>
      <c r="N42" s="46"/>
      <c r="O42" s="44"/>
      <c r="P42" s="39"/>
      <c r="Q42" s="39"/>
      <c r="R42" s="44"/>
      <c r="S42" s="47"/>
      <c r="T42" s="37"/>
      <c r="U42" s="47"/>
      <c r="V42" s="44"/>
      <c r="W42" s="6"/>
    </row>
    <row r="43" spans="7:23" x14ac:dyDescent="0.2">
      <c r="I43" s="39"/>
      <c r="J43" s="51"/>
      <c r="K43" s="51"/>
      <c r="L43" s="46"/>
      <c r="M43" s="46"/>
      <c r="N43" s="46"/>
      <c r="O43" s="44"/>
      <c r="P43" s="39"/>
      <c r="Q43" s="39"/>
      <c r="R43" s="44"/>
      <c r="S43" s="47"/>
      <c r="T43" s="37"/>
      <c r="U43" s="47"/>
      <c r="V43" s="44"/>
      <c r="W43" s="6"/>
    </row>
    <row r="44" spans="7:23" x14ac:dyDescent="0.2">
      <c r="I44" s="39"/>
      <c r="J44" s="51"/>
      <c r="K44" s="51"/>
      <c r="L44" s="46"/>
      <c r="M44" s="46"/>
      <c r="N44" s="46"/>
      <c r="O44" s="44"/>
      <c r="P44" s="39"/>
      <c r="Q44" s="39"/>
      <c r="R44" s="44"/>
      <c r="S44" s="47"/>
      <c r="T44" s="37"/>
      <c r="U44" s="47"/>
      <c r="V44" s="44"/>
      <c r="W44" s="6"/>
    </row>
    <row r="45" spans="7:23" x14ac:dyDescent="0.2">
      <c r="I45" s="39"/>
      <c r="J45" s="51"/>
      <c r="K45" s="51"/>
      <c r="L45" s="46"/>
      <c r="M45" s="46"/>
      <c r="N45" s="46"/>
      <c r="O45" s="44"/>
      <c r="P45" s="39"/>
      <c r="Q45" s="39"/>
      <c r="R45" s="44"/>
      <c r="S45" s="47"/>
      <c r="T45" s="37"/>
      <c r="U45" s="47"/>
      <c r="V45" s="44"/>
      <c r="W45" s="6"/>
    </row>
    <row r="46" spans="7:23" x14ac:dyDescent="0.2">
      <c r="H46" s="27"/>
      <c r="I46" s="39"/>
      <c r="J46" s="51"/>
      <c r="K46" s="51"/>
      <c r="L46" s="46"/>
      <c r="M46" s="46"/>
      <c r="N46" s="46"/>
      <c r="O46" s="44"/>
      <c r="P46" s="39"/>
      <c r="Q46" s="39"/>
      <c r="R46" s="44"/>
      <c r="S46" s="47"/>
      <c r="T46" s="37"/>
      <c r="U46" s="47"/>
      <c r="V46" s="44"/>
      <c r="W46" s="6"/>
    </row>
    <row r="47" spans="7:23" x14ac:dyDescent="0.2">
      <c r="I47" s="39"/>
      <c r="J47" s="51"/>
      <c r="K47" s="51"/>
      <c r="L47" s="46"/>
      <c r="M47" s="46"/>
      <c r="N47" s="46"/>
      <c r="O47" s="44"/>
      <c r="P47" s="39"/>
      <c r="Q47" s="39"/>
      <c r="R47" s="44"/>
      <c r="S47" s="47"/>
      <c r="T47" s="37"/>
      <c r="U47" s="47"/>
      <c r="V47" s="44"/>
      <c r="W47" s="6"/>
    </row>
    <row r="48" spans="7:23" x14ac:dyDescent="0.2">
      <c r="I48" s="39"/>
      <c r="J48" s="51"/>
      <c r="K48" s="51"/>
      <c r="L48" s="46"/>
      <c r="M48" s="46"/>
      <c r="N48" s="46"/>
      <c r="O48" s="44"/>
      <c r="P48" s="39"/>
      <c r="Q48" s="39"/>
      <c r="R48" s="44"/>
      <c r="S48" s="47"/>
      <c r="T48" s="37"/>
      <c r="U48" s="47"/>
      <c r="V48" s="44"/>
      <c r="W48" s="6"/>
    </row>
    <row r="49" spans="9:23" x14ac:dyDescent="0.2">
      <c r="I49" s="39"/>
      <c r="J49" s="51"/>
      <c r="K49" s="51"/>
      <c r="L49" s="46"/>
      <c r="M49" s="46"/>
      <c r="N49" s="46"/>
      <c r="O49" s="44"/>
      <c r="P49" s="39"/>
      <c r="Q49" s="39"/>
      <c r="R49" s="44"/>
      <c r="S49" s="47"/>
      <c r="T49" s="37"/>
      <c r="U49" s="47"/>
      <c r="V49" s="44"/>
      <c r="W49" s="6"/>
    </row>
    <row r="50" spans="9:23" x14ac:dyDescent="0.2">
      <c r="I50" s="39"/>
      <c r="J50" s="51"/>
      <c r="K50" s="51"/>
      <c r="L50" s="46"/>
      <c r="M50" s="46"/>
      <c r="N50" s="46"/>
      <c r="O50" s="44"/>
      <c r="P50" s="39"/>
      <c r="Q50" s="39"/>
      <c r="R50" s="44"/>
      <c r="S50" s="47"/>
      <c r="T50" s="37"/>
      <c r="U50" s="47"/>
      <c r="V50" s="44"/>
      <c r="W50" s="6"/>
    </row>
    <row r="51" spans="9:23" x14ac:dyDescent="0.2">
      <c r="I51" s="39"/>
      <c r="J51" s="51"/>
      <c r="K51" s="51"/>
      <c r="L51" s="46"/>
      <c r="M51" s="46"/>
      <c r="N51" s="46"/>
      <c r="O51" s="44"/>
      <c r="P51" s="39"/>
      <c r="Q51" s="39"/>
      <c r="R51" s="44"/>
      <c r="S51" s="47"/>
      <c r="T51" s="37"/>
      <c r="U51" s="47"/>
      <c r="V51" s="44"/>
      <c r="W51" s="6"/>
    </row>
    <row r="52" spans="9:23" x14ac:dyDescent="0.2">
      <c r="I52" s="39"/>
      <c r="J52" s="51"/>
      <c r="K52" s="51"/>
      <c r="L52" s="46"/>
      <c r="M52" s="46"/>
      <c r="N52" s="46"/>
      <c r="O52" s="44"/>
      <c r="P52" s="39"/>
      <c r="Q52" s="39"/>
      <c r="R52" s="44"/>
      <c r="S52" s="47"/>
      <c r="T52" s="37"/>
      <c r="U52" s="47"/>
      <c r="V52" s="44"/>
      <c r="W52" s="6"/>
    </row>
    <row r="53" spans="9:23" x14ac:dyDescent="0.2">
      <c r="I53" s="39"/>
      <c r="J53" s="51"/>
      <c r="K53" s="51"/>
      <c r="L53" s="46"/>
      <c r="M53" s="46"/>
      <c r="N53" s="46"/>
      <c r="O53" s="44"/>
      <c r="P53" s="39"/>
      <c r="Q53" s="39"/>
      <c r="R53" s="44"/>
      <c r="S53" s="38"/>
      <c r="T53" s="37"/>
      <c r="U53" s="39"/>
      <c r="V53" s="35"/>
      <c r="W53" s="6"/>
    </row>
    <row r="54" spans="9:23" x14ac:dyDescent="0.2">
      <c r="I54" s="39"/>
      <c r="J54" s="51"/>
      <c r="K54" s="51"/>
      <c r="L54" s="46"/>
      <c r="M54" s="46"/>
      <c r="N54" s="46"/>
      <c r="O54" s="44"/>
      <c r="P54" s="39"/>
      <c r="Q54" s="39"/>
      <c r="R54" s="44"/>
      <c r="S54" s="38"/>
      <c r="T54" s="37"/>
      <c r="U54" s="39"/>
      <c r="V54" s="35"/>
      <c r="W54" s="6"/>
    </row>
    <row r="55" spans="9:23" x14ac:dyDescent="0.2">
      <c r="I55" s="39"/>
      <c r="J55" s="51"/>
      <c r="K55" s="51"/>
      <c r="L55" s="46"/>
      <c r="M55" s="46"/>
      <c r="N55" s="46"/>
      <c r="O55" s="44"/>
      <c r="P55" s="39"/>
      <c r="Q55" s="39"/>
      <c r="R55" s="44"/>
      <c r="S55" s="38"/>
      <c r="T55" s="37"/>
      <c r="U55" s="47"/>
      <c r="V55" s="37"/>
      <c r="W55" s="6"/>
    </row>
    <row r="56" spans="9:23" x14ac:dyDescent="0.2">
      <c r="I56" s="39"/>
      <c r="J56" s="51"/>
      <c r="K56" s="51"/>
      <c r="L56" s="46"/>
      <c r="M56" s="46"/>
      <c r="N56" s="46"/>
      <c r="O56" s="44"/>
      <c r="P56" s="39"/>
      <c r="Q56" s="39"/>
      <c r="R56" s="44"/>
      <c r="S56" s="47"/>
      <c r="T56" s="37"/>
      <c r="U56" s="47"/>
      <c r="V56" s="44"/>
      <c r="W56" s="6"/>
    </row>
    <row r="57" spans="9:23" x14ac:dyDescent="0.2">
      <c r="I57" s="39"/>
      <c r="J57" s="51"/>
      <c r="K57" s="51"/>
      <c r="L57" s="46"/>
      <c r="M57" s="46"/>
      <c r="N57" s="46"/>
      <c r="O57" s="44"/>
      <c r="P57" s="39"/>
      <c r="Q57" s="39"/>
      <c r="R57" s="44"/>
      <c r="S57" s="47"/>
      <c r="T57" s="37"/>
      <c r="U57" s="47"/>
      <c r="V57" s="44"/>
      <c r="W57" s="6"/>
    </row>
    <row r="58" spans="9:23" x14ac:dyDescent="0.2">
      <c r="I58" s="39"/>
      <c r="J58" s="51"/>
      <c r="K58" s="51"/>
      <c r="L58" s="46"/>
      <c r="M58" s="46"/>
      <c r="N58" s="46"/>
      <c r="O58" s="44"/>
      <c r="P58" s="39"/>
      <c r="Q58" s="39"/>
      <c r="R58" s="44"/>
      <c r="S58" s="47"/>
      <c r="T58" s="37"/>
      <c r="U58" s="47"/>
      <c r="V58" s="44"/>
      <c r="W58" s="6"/>
    </row>
    <row r="59" spans="9:23" x14ac:dyDescent="0.2">
      <c r="I59" s="39"/>
      <c r="J59" s="51"/>
      <c r="K59" s="51"/>
      <c r="L59" s="46"/>
      <c r="M59" s="46"/>
      <c r="N59" s="46"/>
      <c r="O59" s="44"/>
      <c r="P59" s="39"/>
      <c r="Q59" s="39"/>
      <c r="R59" s="44"/>
      <c r="S59" s="47"/>
      <c r="T59" s="37"/>
      <c r="U59" s="47"/>
      <c r="V59" s="44"/>
      <c r="W59" s="6"/>
    </row>
    <row r="60" spans="9:23" x14ac:dyDescent="0.2">
      <c r="I60" s="39"/>
      <c r="J60" s="51"/>
      <c r="K60" s="51"/>
      <c r="L60" s="46"/>
      <c r="M60" s="46"/>
      <c r="N60" s="46"/>
      <c r="O60" s="44"/>
      <c r="P60" s="39"/>
      <c r="Q60" s="39"/>
      <c r="R60" s="44"/>
      <c r="S60" s="47"/>
      <c r="T60" s="37"/>
      <c r="U60" s="47"/>
      <c r="V60" s="44"/>
      <c r="W60" s="6"/>
    </row>
    <row r="61" spans="9:23" x14ac:dyDescent="0.2">
      <c r="I61" s="39"/>
      <c r="J61" s="51"/>
      <c r="K61" s="51"/>
      <c r="L61" s="46"/>
      <c r="M61" s="46"/>
      <c r="N61" s="46"/>
      <c r="O61" s="44"/>
      <c r="P61" s="39"/>
      <c r="Q61" s="39"/>
      <c r="R61" s="44"/>
      <c r="S61" s="47"/>
      <c r="T61" s="37"/>
      <c r="U61" s="47"/>
      <c r="V61" s="44"/>
      <c r="W61" s="6"/>
    </row>
    <row r="62" spans="9:23" x14ac:dyDescent="0.2">
      <c r="I62" s="39"/>
      <c r="J62" s="51"/>
      <c r="K62" s="51"/>
      <c r="L62" s="46"/>
      <c r="M62" s="37"/>
      <c r="N62" s="47"/>
      <c r="O62" s="44"/>
      <c r="P62" s="39"/>
      <c r="Q62" s="39"/>
      <c r="R62" s="44"/>
      <c r="S62" s="47"/>
      <c r="T62" s="37"/>
      <c r="U62" s="47"/>
      <c r="V62" s="44"/>
      <c r="W62" s="6"/>
    </row>
    <row r="63" spans="9:23" x14ac:dyDescent="0.2">
      <c r="I63" s="39"/>
      <c r="J63" s="51"/>
      <c r="K63" s="51"/>
      <c r="L63" s="46"/>
      <c r="M63" s="62"/>
      <c r="N63" s="46"/>
      <c r="O63" s="44"/>
      <c r="P63" s="39"/>
      <c r="Q63" s="39"/>
      <c r="R63" s="44"/>
      <c r="S63" s="46"/>
      <c r="T63" s="37"/>
      <c r="U63" s="47"/>
      <c r="V63" s="44"/>
      <c r="W63" s="6"/>
    </row>
    <row r="64" spans="9:23" x14ac:dyDescent="0.2">
      <c r="I64" s="39"/>
      <c r="J64" s="51"/>
      <c r="K64" s="51"/>
      <c r="L64" s="46"/>
      <c r="M64" s="46"/>
      <c r="N64" s="46"/>
      <c r="O64" s="44"/>
      <c r="P64" s="39"/>
      <c r="Q64" s="39"/>
      <c r="R64" s="44"/>
      <c r="S64" s="46"/>
      <c r="T64" s="37"/>
      <c r="U64" s="47"/>
      <c r="V64" s="44"/>
      <c r="W64" s="6"/>
    </row>
    <row r="65" spans="9:23" x14ac:dyDescent="0.2">
      <c r="I65" s="39"/>
      <c r="J65" s="51"/>
      <c r="K65" s="51"/>
      <c r="L65" s="46"/>
      <c r="M65" s="46"/>
      <c r="N65" s="46"/>
      <c r="O65" s="44"/>
      <c r="P65" s="39"/>
      <c r="Q65" s="39"/>
      <c r="R65" s="39"/>
      <c r="S65" s="39"/>
      <c r="T65" s="39"/>
      <c r="U65" s="50"/>
      <c r="V65" s="39"/>
      <c r="W65" s="6"/>
    </row>
    <row r="66" spans="9:23" x14ac:dyDescent="0.2">
      <c r="I66" s="39"/>
      <c r="J66" s="51"/>
      <c r="K66" s="51"/>
      <c r="L66" s="46"/>
      <c r="M66" s="46"/>
      <c r="N66" s="46"/>
      <c r="O66" s="44"/>
      <c r="P66" s="39"/>
      <c r="Q66" s="39"/>
      <c r="R66" s="39"/>
      <c r="S66" s="39"/>
      <c r="T66" s="39"/>
      <c r="U66" s="53"/>
      <c r="V66" s="39"/>
      <c r="W66" s="6"/>
    </row>
    <row r="67" spans="9:23" x14ac:dyDescent="0.2">
      <c r="I67" s="39"/>
      <c r="J67" s="51"/>
      <c r="K67" s="51"/>
      <c r="L67" s="46"/>
      <c r="M67" s="46"/>
      <c r="N67" s="46"/>
      <c r="O67" s="44"/>
      <c r="P67" s="39"/>
      <c r="Q67" s="52"/>
      <c r="R67" s="52"/>
      <c r="S67" s="52"/>
      <c r="T67" s="52"/>
      <c r="U67" s="52"/>
      <c r="V67" s="52"/>
      <c r="W67" s="6"/>
    </row>
    <row r="68" spans="9:23" x14ac:dyDescent="0.2">
      <c r="I68" s="39"/>
      <c r="J68" s="51"/>
      <c r="K68" s="51"/>
      <c r="L68" s="46"/>
      <c r="M68" s="46"/>
      <c r="N68" s="46"/>
      <c r="O68" s="44"/>
      <c r="P68" s="39"/>
      <c r="Q68" s="39"/>
      <c r="R68" s="44"/>
      <c r="S68" s="43"/>
      <c r="T68" s="42"/>
      <c r="U68" s="42"/>
      <c r="V68" s="39"/>
      <c r="W68" s="6"/>
    </row>
    <row r="69" spans="9:23" x14ac:dyDescent="0.2">
      <c r="I69" s="39"/>
      <c r="J69" s="51"/>
      <c r="K69" s="51"/>
      <c r="L69" s="46"/>
      <c r="M69" s="46"/>
      <c r="N69" s="46"/>
      <c r="O69" s="44"/>
      <c r="P69" s="39"/>
      <c r="Q69" s="39"/>
      <c r="R69" s="44"/>
      <c r="S69" s="43"/>
      <c r="T69" s="42"/>
      <c r="U69" s="42"/>
      <c r="V69" s="39"/>
      <c r="W69" s="6"/>
    </row>
    <row r="70" spans="9:23" x14ac:dyDescent="0.2">
      <c r="I70" s="39"/>
      <c r="J70" s="51"/>
      <c r="K70" s="51"/>
      <c r="L70" s="46"/>
      <c r="M70" s="46"/>
      <c r="N70" s="46"/>
      <c r="O70" s="44"/>
      <c r="P70" s="39"/>
      <c r="Q70" s="39"/>
      <c r="R70" s="44"/>
      <c r="S70" s="43"/>
      <c r="T70" s="42"/>
      <c r="U70" s="42"/>
      <c r="V70" s="39"/>
      <c r="W70" s="6"/>
    </row>
    <row r="71" spans="9:23" x14ac:dyDescent="0.2">
      <c r="I71" s="39"/>
      <c r="J71" s="51"/>
      <c r="K71" s="51"/>
      <c r="L71" s="46"/>
      <c r="M71" s="46"/>
      <c r="N71" s="46"/>
      <c r="O71" s="44"/>
      <c r="P71" s="39"/>
      <c r="Q71" s="39"/>
      <c r="R71" s="44"/>
      <c r="S71" s="43"/>
      <c r="T71" s="42"/>
      <c r="U71" s="42"/>
      <c r="V71" s="39"/>
      <c r="W71" s="6"/>
    </row>
    <row r="72" spans="9:23" x14ac:dyDescent="0.2">
      <c r="I72" s="39"/>
      <c r="J72" s="51"/>
      <c r="K72" s="51"/>
      <c r="L72" s="46"/>
      <c r="M72" s="46"/>
      <c r="N72" s="46"/>
      <c r="O72" s="44"/>
      <c r="P72" s="39"/>
      <c r="Q72" s="39"/>
      <c r="R72" s="44"/>
      <c r="S72" s="43"/>
      <c r="T72" s="42"/>
      <c r="U72" s="42"/>
      <c r="V72" s="39"/>
      <c r="W72" s="6"/>
    </row>
    <row r="73" spans="9:23" x14ac:dyDescent="0.2">
      <c r="I73" s="39"/>
      <c r="J73" s="51"/>
      <c r="K73" s="51"/>
      <c r="L73" s="46"/>
      <c r="M73" s="46"/>
      <c r="N73" s="46"/>
      <c r="O73" s="44"/>
      <c r="P73" s="39"/>
      <c r="Q73" s="39"/>
      <c r="R73" s="44"/>
      <c r="S73" s="43"/>
      <c r="T73" s="42"/>
      <c r="U73" s="42"/>
      <c r="V73" s="39"/>
      <c r="W73" s="6"/>
    </row>
    <row r="74" spans="9:23" x14ac:dyDescent="0.2">
      <c r="I74" s="39"/>
      <c r="J74" s="51"/>
      <c r="K74" s="51"/>
      <c r="L74" s="46"/>
      <c r="M74" s="46"/>
      <c r="N74" s="46"/>
      <c r="O74" s="44"/>
      <c r="P74" s="39"/>
      <c r="Q74" s="39"/>
      <c r="R74" s="44"/>
      <c r="S74" s="43"/>
      <c r="T74" s="42"/>
      <c r="U74" s="42"/>
      <c r="V74" s="39"/>
      <c r="W74" s="6"/>
    </row>
    <row r="75" spans="9:23" x14ac:dyDescent="0.2">
      <c r="I75" s="39"/>
      <c r="J75" s="51"/>
      <c r="K75" s="51"/>
      <c r="L75" s="46"/>
      <c r="M75" s="46"/>
      <c r="N75" s="46"/>
      <c r="O75" s="44"/>
      <c r="P75" s="39"/>
      <c r="Q75" s="39"/>
      <c r="R75" s="44"/>
      <c r="S75" s="43"/>
      <c r="T75" s="42"/>
      <c r="U75" s="42"/>
      <c r="V75" s="39"/>
      <c r="W75" s="6"/>
    </row>
    <row r="76" spans="9:23" x14ac:dyDescent="0.2">
      <c r="I76" s="39"/>
      <c r="J76" s="51"/>
      <c r="K76" s="51"/>
      <c r="L76" s="46"/>
      <c r="M76" s="46"/>
      <c r="N76" s="46"/>
      <c r="O76" s="44"/>
      <c r="P76" s="39"/>
      <c r="Q76" s="39"/>
      <c r="R76" s="44"/>
      <c r="S76" s="43"/>
      <c r="T76" s="42"/>
      <c r="U76" s="42"/>
      <c r="V76" s="39"/>
      <c r="W76" s="6"/>
    </row>
    <row r="77" spans="9:23" x14ac:dyDescent="0.2">
      <c r="I77" s="39"/>
      <c r="J77" s="51"/>
      <c r="K77" s="51"/>
      <c r="L77" s="46"/>
      <c r="M77" s="46"/>
      <c r="N77" s="46"/>
      <c r="O77" s="44"/>
      <c r="P77" s="39"/>
      <c r="Q77" s="39"/>
      <c r="R77" s="44"/>
      <c r="S77" s="43"/>
      <c r="T77" s="42"/>
      <c r="U77" s="42"/>
      <c r="V77" s="39"/>
      <c r="W77" s="6"/>
    </row>
    <row r="78" spans="9:23" x14ac:dyDescent="0.2">
      <c r="I78" s="39"/>
      <c r="J78" s="51"/>
      <c r="K78" s="51"/>
      <c r="L78" s="46"/>
      <c r="M78" s="46"/>
      <c r="N78" s="46"/>
      <c r="O78" s="44"/>
      <c r="P78" s="39"/>
      <c r="Q78" s="39"/>
      <c r="R78" s="44"/>
      <c r="S78" s="43"/>
      <c r="T78" s="42"/>
      <c r="U78" s="42"/>
      <c r="V78" s="39"/>
      <c r="W78" s="6"/>
    </row>
    <row r="79" spans="9:23" x14ac:dyDescent="0.2">
      <c r="I79" s="39"/>
      <c r="J79" s="51"/>
      <c r="K79" s="51"/>
      <c r="L79" s="46"/>
      <c r="M79" s="46"/>
      <c r="N79" s="46"/>
      <c r="O79" s="44"/>
      <c r="P79" s="39"/>
      <c r="Q79" s="39"/>
      <c r="R79" s="44"/>
      <c r="S79" s="43"/>
      <c r="T79" s="42"/>
      <c r="U79" s="42"/>
      <c r="V79" s="39"/>
      <c r="W79" s="6"/>
    </row>
    <row r="80" spans="9:23" x14ac:dyDescent="0.2">
      <c r="I80" s="39"/>
      <c r="J80" s="51"/>
      <c r="K80" s="51"/>
      <c r="L80" s="46"/>
      <c r="M80" s="46"/>
      <c r="N80" s="46"/>
      <c r="O80" s="44"/>
      <c r="P80" s="39"/>
      <c r="Q80" s="39"/>
      <c r="R80" s="44"/>
      <c r="S80" s="43"/>
      <c r="T80" s="42"/>
      <c r="U80" s="42"/>
      <c r="V80" s="39"/>
      <c r="W80" s="6"/>
    </row>
    <row r="81" spans="9:23" x14ac:dyDescent="0.2">
      <c r="I81" s="39"/>
      <c r="J81" s="39"/>
      <c r="K81" s="39"/>
      <c r="L81" s="39"/>
      <c r="M81" s="39"/>
      <c r="N81" s="50"/>
      <c r="O81" s="39"/>
      <c r="P81" s="39"/>
      <c r="Q81" s="39"/>
      <c r="R81" s="44"/>
      <c r="S81" s="43"/>
      <c r="T81" s="42"/>
      <c r="U81" s="42"/>
      <c r="V81" s="39"/>
      <c r="W81" s="6"/>
    </row>
    <row r="82" spans="9:23" x14ac:dyDescent="0.2">
      <c r="I82" s="39"/>
      <c r="J82" s="39"/>
      <c r="K82" s="39"/>
      <c r="L82" s="39"/>
      <c r="M82" s="39"/>
      <c r="N82" s="39"/>
      <c r="O82" s="39"/>
      <c r="P82" s="39"/>
      <c r="Q82" s="39"/>
      <c r="R82" s="44"/>
      <c r="S82" s="43"/>
      <c r="T82" s="42"/>
      <c r="U82" s="42"/>
      <c r="V82" s="39"/>
      <c r="W82" s="6"/>
    </row>
    <row r="83" spans="9:23" x14ac:dyDescent="0.2">
      <c r="I83" s="45"/>
      <c r="J83" s="45"/>
      <c r="K83" s="45"/>
      <c r="L83" s="45"/>
      <c r="M83" s="45"/>
      <c r="N83" s="45"/>
      <c r="O83" s="45"/>
      <c r="P83" s="39"/>
      <c r="Q83" s="39"/>
      <c r="R83" s="44"/>
      <c r="S83" s="43"/>
      <c r="T83" s="42"/>
      <c r="U83" s="42"/>
      <c r="V83" s="39"/>
      <c r="W83" s="6"/>
    </row>
    <row r="84" spans="9:23" x14ac:dyDescent="0.2">
      <c r="I84" s="39"/>
      <c r="J84" s="47"/>
      <c r="K84" s="47"/>
      <c r="L84" s="46"/>
      <c r="M84" s="46"/>
      <c r="N84" s="46"/>
      <c r="O84" s="44"/>
      <c r="P84" s="39"/>
      <c r="Q84" s="39"/>
      <c r="R84" s="44"/>
      <c r="S84" s="43"/>
      <c r="T84" s="42"/>
      <c r="U84" s="42"/>
      <c r="V84" s="39"/>
      <c r="W84" s="6"/>
    </row>
    <row r="85" spans="9:23" x14ac:dyDescent="0.2">
      <c r="I85" s="39"/>
      <c r="J85" s="47"/>
      <c r="K85" s="47"/>
      <c r="L85" s="46"/>
      <c r="M85" s="46"/>
      <c r="N85" s="46"/>
      <c r="O85" s="44"/>
      <c r="P85" s="39"/>
      <c r="Q85" s="39"/>
      <c r="R85" s="44"/>
      <c r="S85" s="43"/>
      <c r="T85" s="42"/>
      <c r="U85" s="42"/>
      <c r="V85" s="39"/>
      <c r="W85" s="6"/>
    </row>
    <row r="86" spans="9:23" x14ac:dyDescent="0.2">
      <c r="I86" s="39"/>
      <c r="J86" s="47"/>
      <c r="K86" s="47"/>
      <c r="L86" s="46"/>
      <c r="M86" s="46"/>
      <c r="N86" s="46"/>
      <c r="O86" s="44"/>
      <c r="P86" s="39"/>
      <c r="Q86" s="39"/>
      <c r="R86" s="44"/>
      <c r="S86" s="43"/>
      <c r="T86" s="42"/>
      <c r="U86" s="42"/>
      <c r="V86" s="39"/>
      <c r="W86" s="6"/>
    </row>
    <row r="87" spans="9:23" x14ac:dyDescent="0.2">
      <c r="I87" s="39"/>
      <c r="J87" s="47"/>
      <c r="K87" s="47"/>
      <c r="L87" s="46"/>
      <c r="M87" s="46"/>
      <c r="N87" s="46"/>
      <c r="O87" s="44"/>
      <c r="P87" s="39"/>
      <c r="Q87" s="39"/>
      <c r="R87" s="44"/>
      <c r="S87" s="43"/>
      <c r="T87" s="42"/>
      <c r="U87" s="42"/>
      <c r="V87" s="39"/>
      <c r="W87" s="6"/>
    </row>
    <row r="88" spans="9:23" x14ac:dyDescent="0.2">
      <c r="I88" s="39"/>
      <c r="J88" s="47"/>
      <c r="K88" s="47"/>
      <c r="L88" s="46"/>
      <c r="M88" s="46"/>
      <c r="N88" s="46"/>
      <c r="O88" s="44"/>
      <c r="P88" s="39"/>
      <c r="Q88" s="39"/>
      <c r="R88" s="44"/>
      <c r="S88" s="43"/>
      <c r="T88" s="42"/>
      <c r="U88" s="42"/>
      <c r="V88" s="39"/>
      <c r="W88" s="6"/>
    </row>
    <row r="89" spans="9:23" x14ac:dyDescent="0.2">
      <c r="I89" s="39"/>
      <c r="J89" s="47"/>
      <c r="K89" s="47"/>
      <c r="L89" s="46"/>
      <c r="M89" s="46"/>
      <c r="N89" s="46"/>
      <c r="O89" s="44"/>
      <c r="P89" s="39"/>
      <c r="Q89" s="39"/>
      <c r="R89" s="44"/>
      <c r="S89" s="43"/>
      <c r="T89" s="42"/>
      <c r="U89" s="42"/>
      <c r="V89" s="39"/>
      <c r="W89" s="6"/>
    </row>
    <row r="90" spans="9:23" x14ac:dyDescent="0.2">
      <c r="I90" s="39"/>
      <c r="J90" s="47"/>
      <c r="K90" s="47"/>
      <c r="L90" s="46"/>
      <c r="M90" s="46"/>
      <c r="N90" s="46"/>
      <c r="O90" s="44"/>
      <c r="P90" s="39"/>
      <c r="Q90" s="39"/>
      <c r="R90" s="44"/>
      <c r="S90" s="43"/>
      <c r="T90" s="42"/>
      <c r="U90" s="42"/>
      <c r="V90" s="39"/>
      <c r="W90" s="6"/>
    </row>
    <row r="91" spans="9:23" x14ac:dyDescent="0.2">
      <c r="I91" s="39"/>
      <c r="J91" s="47"/>
      <c r="K91" s="47"/>
      <c r="L91" s="46"/>
      <c r="M91" s="46"/>
      <c r="N91" s="46"/>
      <c r="O91" s="44"/>
      <c r="P91" s="39"/>
      <c r="Q91" s="39"/>
      <c r="R91" s="44"/>
      <c r="S91" s="43"/>
      <c r="T91" s="48"/>
      <c r="U91" s="42"/>
      <c r="V91" s="39"/>
      <c r="W91" s="6"/>
    </row>
    <row r="92" spans="9:23" x14ac:dyDescent="0.2">
      <c r="I92" s="39"/>
      <c r="J92" s="47"/>
      <c r="K92" s="47"/>
      <c r="L92" s="46"/>
      <c r="M92" s="46"/>
      <c r="N92" s="46"/>
      <c r="O92" s="44"/>
      <c r="P92" s="39"/>
      <c r="Q92" s="39"/>
      <c r="R92" s="44"/>
      <c r="S92" s="43"/>
      <c r="T92" s="42"/>
      <c r="U92" s="42"/>
      <c r="V92" s="39"/>
      <c r="W92" s="6"/>
    </row>
    <row r="93" spans="9:23" x14ac:dyDescent="0.2">
      <c r="I93" s="39"/>
      <c r="J93" s="47"/>
      <c r="K93" s="47"/>
      <c r="L93" s="46"/>
      <c r="M93" s="46"/>
      <c r="N93" s="46"/>
      <c r="O93" s="44"/>
      <c r="P93" s="39"/>
      <c r="Q93" s="39"/>
      <c r="R93" s="44"/>
      <c r="S93" s="43"/>
      <c r="T93" s="42"/>
      <c r="U93" s="42"/>
      <c r="V93" s="39"/>
      <c r="W93" s="6"/>
    </row>
    <row r="94" spans="9:23" x14ac:dyDescent="0.2">
      <c r="I94" s="39"/>
      <c r="J94" s="47"/>
      <c r="K94" s="47"/>
      <c r="L94" s="46"/>
      <c r="M94" s="46"/>
      <c r="N94" s="46"/>
      <c r="O94" s="44"/>
      <c r="P94" s="39"/>
      <c r="Q94" s="39"/>
      <c r="R94" s="44"/>
      <c r="S94" s="43"/>
      <c r="T94" s="42"/>
      <c r="U94" s="42"/>
      <c r="V94" s="39"/>
      <c r="W94" s="6"/>
    </row>
    <row r="95" spans="9:23" x14ac:dyDescent="0.2">
      <c r="I95" s="39"/>
      <c r="J95" s="47"/>
      <c r="K95" s="47"/>
      <c r="L95" s="46"/>
      <c r="M95" s="46"/>
      <c r="N95" s="46"/>
      <c r="O95" s="44"/>
      <c r="P95" s="39"/>
      <c r="Q95" s="39"/>
      <c r="R95" s="44"/>
      <c r="S95" s="43"/>
      <c r="T95" s="42"/>
      <c r="U95" s="42"/>
      <c r="V95" s="39"/>
      <c r="W95" s="6"/>
    </row>
    <row r="96" spans="9:23" x14ac:dyDescent="0.2">
      <c r="I96" s="39"/>
      <c r="J96" s="47"/>
      <c r="K96" s="47"/>
      <c r="L96" s="46"/>
      <c r="M96" s="46"/>
      <c r="N96" s="46"/>
      <c r="O96" s="44"/>
      <c r="P96" s="39"/>
      <c r="Q96" s="39"/>
      <c r="R96" s="44"/>
      <c r="S96" s="43"/>
      <c r="T96" s="42"/>
      <c r="U96" s="42"/>
      <c r="V96" s="39"/>
      <c r="W96" s="6"/>
    </row>
    <row r="97" spans="9:23" x14ac:dyDescent="0.2">
      <c r="I97" s="39"/>
      <c r="J97" s="47"/>
      <c r="K97" s="47"/>
      <c r="L97" s="46"/>
      <c r="M97" s="46"/>
      <c r="N97" s="46"/>
      <c r="O97" s="44"/>
      <c r="P97" s="39"/>
      <c r="Q97" s="39"/>
      <c r="R97" s="44"/>
      <c r="S97" s="43"/>
      <c r="T97" s="42"/>
      <c r="U97" s="42"/>
      <c r="V97" s="39"/>
      <c r="W97" s="6"/>
    </row>
    <row r="98" spans="9:23" x14ac:dyDescent="0.2">
      <c r="I98" s="39"/>
      <c r="J98" s="47"/>
      <c r="K98" s="47"/>
      <c r="L98" s="46"/>
      <c r="M98" s="46"/>
      <c r="N98" s="46"/>
      <c r="O98" s="44"/>
      <c r="P98" s="39"/>
      <c r="Q98" s="39"/>
      <c r="R98" s="44"/>
      <c r="S98" s="43"/>
      <c r="T98" s="42"/>
      <c r="U98" s="42"/>
      <c r="V98" s="39"/>
      <c r="W98" s="6"/>
    </row>
    <row r="99" spans="9:23" x14ac:dyDescent="0.2">
      <c r="I99" s="39"/>
      <c r="J99" s="47"/>
      <c r="K99" s="47"/>
      <c r="L99" s="46"/>
      <c r="M99" s="46"/>
      <c r="N99" s="46"/>
      <c r="O99" s="44"/>
      <c r="P99" s="39"/>
      <c r="Q99" s="39"/>
      <c r="R99" s="44"/>
      <c r="S99" s="43"/>
      <c r="T99" s="42"/>
      <c r="U99" s="42"/>
      <c r="V99" s="39"/>
      <c r="W99" s="6"/>
    </row>
    <row r="100" spans="9:23" x14ac:dyDescent="0.2">
      <c r="I100" s="39"/>
      <c r="J100" s="47"/>
      <c r="K100" s="47"/>
      <c r="L100" s="46"/>
      <c r="M100" s="46"/>
      <c r="N100" s="46"/>
      <c r="O100" s="44"/>
      <c r="P100" s="39"/>
      <c r="Q100" s="39"/>
      <c r="R100" s="44"/>
      <c r="S100" s="43"/>
      <c r="T100" s="42"/>
      <c r="U100" s="42"/>
      <c r="V100" s="39"/>
      <c r="W100" s="6"/>
    </row>
    <row r="101" spans="9:23" x14ac:dyDescent="0.2">
      <c r="I101" s="39"/>
      <c r="J101" s="47"/>
      <c r="K101" s="47"/>
      <c r="L101" s="46"/>
      <c r="M101" s="46"/>
      <c r="N101" s="46"/>
      <c r="O101" s="44"/>
      <c r="P101" s="39"/>
      <c r="Q101" s="39"/>
      <c r="R101" s="44"/>
      <c r="S101" s="43"/>
      <c r="T101" s="42"/>
      <c r="U101" s="42"/>
      <c r="V101" s="39"/>
      <c r="W101" s="6"/>
    </row>
    <row r="102" spans="9:23" x14ac:dyDescent="0.2">
      <c r="I102" s="39"/>
      <c r="J102" s="47"/>
      <c r="K102" s="47"/>
      <c r="L102" s="46"/>
      <c r="M102" s="46"/>
      <c r="N102" s="46"/>
      <c r="O102" s="44"/>
      <c r="P102" s="39"/>
      <c r="Q102" s="39"/>
      <c r="R102" s="44"/>
      <c r="S102" s="43"/>
      <c r="T102" s="42"/>
      <c r="U102" s="42"/>
      <c r="V102" s="39"/>
      <c r="W102" s="6"/>
    </row>
    <row r="103" spans="9:23" x14ac:dyDescent="0.2">
      <c r="I103" s="39"/>
      <c r="J103" s="47"/>
      <c r="K103" s="47"/>
      <c r="L103" s="46"/>
      <c r="M103" s="46"/>
      <c r="N103" s="46"/>
      <c r="O103" s="44"/>
      <c r="P103" s="39"/>
      <c r="Q103" s="39"/>
      <c r="R103" s="44"/>
      <c r="S103" s="43"/>
      <c r="T103" s="42"/>
      <c r="U103" s="42"/>
      <c r="V103" s="39"/>
      <c r="W103" s="6"/>
    </row>
    <row r="104" spans="9:23" x14ac:dyDescent="0.2">
      <c r="I104" s="39"/>
      <c r="J104" s="47"/>
      <c r="K104" s="47"/>
      <c r="L104" s="46"/>
      <c r="M104" s="46"/>
      <c r="N104" s="46"/>
      <c r="O104" s="44"/>
      <c r="P104" s="39"/>
      <c r="Q104" s="39"/>
      <c r="R104" s="44"/>
      <c r="S104" s="43"/>
      <c r="T104" s="42"/>
      <c r="U104" s="42"/>
      <c r="V104" s="39"/>
      <c r="W104" s="6"/>
    </row>
    <row r="105" spans="9:23" x14ac:dyDescent="0.2">
      <c r="I105" s="39"/>
      <c r="J105" s="47"/>
      <c r="K105" s="47"/>
      <c r="L105" s="46"/>
      <c r="M105" s="46"/>
      <c r="N105" s="46"/>
      <c r="O105" s="44"/>
      <c r="P105" s="39"/>
      <c r="Q105" s="39"/>
      <c r="R105" s="44"/>
      <c r="S105" s="43"/>
      <c r="T105" s="42"/>
      <c r="U105" s="42"/>
      <c r="V105" s="39"/>
      <c r="W105" s="6"/>
    </row>
    <row r="106" spans="9:23" x14ac:dyDescent="0.2">
      <c r="I106" s="39"/>
      <c r="J106" s="47"/>
      <c r="K106" s="47"/>
      <c r="L106" s="46"/>
      <c r="M106" s="46"/>
      <c r="N106" s="46"/>
      <c r="O106" s="44"/>
      <c r="P106" s="39"/>
      <c r="Q106" s="39"/>
      <c r="R106" s="44"/>
      <c r="S106" s="43"/>
      <c r="T106" s="42"/>
      <c r="U106" s="42"/>
      <c r="V106" s="39"/>
      <c r="W106" s="6"/>
    </row>
    <row r="107" spans="9:23" x14ac:dyDescent="0.2">
      <c r="I107" s="39"/>
      <c r="J107" s="47"/>
      <c r="K107" s="47"/>
      <c r="L107" s="46"/>
      <c r="M107" s="46"/>
      <c r="N107" s="46"/>
      <c r="O107" s="44"/>
      <c r="P107" s="39"/>
      <c r="Q107" s="39"/>
      <c r="R107" s="44"/>
      <c r="S107" s="43"/>
      <c r="T107" s="42"/>
      <c r="U107" s="42"/>
      <c r="V107" s="39"/>
      <c r="W107" s="6"/>
    </row>
    <row r="108" spans="9:23" x14ac:dyDescent="0.2">
      <c r="I108" s="39"/>
      <c r="J108" s="47"/>
      <c r="K108" s="47"/>
      <c r="L108" s="46"/>
      <c r="M108" s="46"/>
      <c r="N108" s="46"/>
      <c r="O108" s="44"/>
      <c r="P108" s="39"/>
      <c r="Q108" s="39"/>
      <c r="R108" s="44"/>
      <c r="S108" s="43"/>
      <c r="T108" s="42"/>
      <c r="U108" s="42"/>
      <c r="V108" s="39"/>
      <c r="W108" s="6"/>
    </row>
    <row r="109" spans="9:23" x14ac:dyDescent="0.2">
      <c r="I109" s="39"/>
      <c r="J109" s="47"/>
      <c r="K109" s="47"/>
      <c r="L109" s="46"/>
      <c r="M109" s="46"/>
      <c r="N109" s="46"/>
      <c r="O109" s="44"/>
      <c r="P109" s="39"/>
      <c r="Q109" s="39"/>
      <c r="R109" s="44"/>
      <c r="S109" s="43"/>
      <c r="T109" s="42"/>
      <c r="U109" s="42"/>
      <c r="V109" s="39"/>
      <c r="W109" s="6"/>
    </row>
    <row r="110" spans="9:23" x14ac:dyDescent="0.2">
      <c r="I110" s="39"/>
      <c r="J110" s="39"/>
      <c r="K110" s="39"/>
      <c r="L110" s="39"/>
      <c r="M110" s="39"/>
      <c r="N110" s="45"/>
      <c r="O110" s="39"/>
      <c r="P110" s="39"/>
      <c r="Q110" s="39"/>
      <c r="R110" s="44"/>
      <c r="S110" s="43"/>
      <c r="T110" s="42"/>
      <c r="U110" s="42"/>
      <c r="V110" s="39"/>
      <c r="W110" s="6"/>
    </row>
    <row r="111" spans="9:23" x14ac:dyDescent="0.2">
      <c r="I111" s="39"/>
      <c r="J111" s="39"/>
      <c r="K111" s="39"/>
      <c r="L111" s="39"/>
      <c r="M111" s="39"/>
      <c r="N111" s="39"/>
      <c r="O111" s="39"/>
      <c r="P111" s="39"/>
      <c r="Q111" s="39"/>
      <c r="R111" s="44"/>
      <c r="S111" s="43"/>
      <c r="T111" s="42"/>
      <c r="U111" s="42"/>
      <c r="V111" s="39"/>
      <c r="W111" s="6"/>
    </row>
    <row r="112" spans="9:23" x14ac:dyDescent="0.2">
      <c r="I112" s="39"/>
      <c r="J112" s="39"/>
      <c r="K112" s="39"/>
      <c r="L112" s="39"/>
      <c r="M112" s="39"/>
      <c r="N112" s="39"/>
      <c r="O112" s="39"/>
      <c r="P112" s="39"/>
      <c r="Q112" s="39"/>
      <c r="R112" s="44"/>
      <c r="S112" s="43"/>
      <c r="T112" s="42"/>
      <c r="U112" s="42"/>
      <c r="V112" s="39"/>
    </row>
    <row r="113" spans="9:22" x14ac:dyDescent="0.2">
      <c r="I113" s="39"/>
      <c r="J113" s="39"/>
      <c r="K113" s="39"/>
      <c r="L113" s="39"/>
      <c r="M113" s="39"/>
      <c r="N113" s="39"/>
      <c r="O113" s="39"/>
      <c r="P113" s="39"/>
      <c r="Q113" s="39"/>
      <c r="R113" s="44"/>
      <c r="S113" s="43"/>
      <c r="T113" s="42"/>
      <c r="U113" s="42"/>
      <c r="V113" s="39"/>
    </row>
    <row r="114" spans="9:22" x14ac:dyDescent="0.2">
      <c r="I114" s="39"/>
      <c r="J114" s="39"/>
      <c r="K114" s="39"/>
      <c r="L114" s="39"/>
      <c r="M114" s="39"/>
      <c r="N114" s="39"/>
      <c r="O114" s="39"/>
      <c r="P114" s="39"/>
      <c r="Q114" s="39"/>
      <c r="R114" s="44"/>
      <c r="S114" s="43"/>
      <c r="T114" s="42"/>
      <c r="U114" s="42"/>
      <c r="V114" s="39"/>
    </row>
    <row r="115" spans="9:22" x14ac:dyDescent="0.2">
      <c r="I115" s="39"/>
      <c r="J115" s="39"/>
      <c r="K115" s="39"/>
      <c r="L115" s="39"/>
      <c r="M115" s="39"/>
      <c r="N115" s="39"/>
      <c r="O115" s="39"/>
      <c r="P115" s="39"/>
      <c r="Q115" s="39"/>
      <c r="R115" s="44"/>
      <c r="S115" s="43"/>
      <c r="T115" s="42"/>
      <c r="U115" s="42"/>
      <c r="V115" s="39"/>
    </row>
    <row r="116" spans="9:22" x14ac:dyDescent="0.2">
      <c r="I116" s="39"/>
      <c r="J116" s="39"/>
      <c r="K116" s="39"/>
      <c r="L116" s="39"/>
      <c r="M116" s="39"/>
      <c r="N116" s="39"/>
      <c r="O116" s="39"/>
      <c r="P116" s="39"/>
      <c r="Q116" s="39"/>
      <c r="R116" s="44"/>
      <c r="S116" s="43"/>
      <c r="T116" s="42"/>
      <c r="U116" s="42"/>
      <c r="V116" s="39"/>
    </row>
    <row r="117" spans="9:22" x14ac:dyDescent="0.2">
      <c r="I117" s="39"/>
      <c r="J117" s="39"/>
      <c r="K117" s="39"/>
      <c r="L117" s="39"/>
      <c r="M117" s="39"/>
      <c r="N117" s="39"/>
      <c r="O117" s="39"/>
      <c r="P117" s="39"/>
      <c r="Q117" s="39"/>
      <c r="R117" s="44"/>
      <c r="S117" s="43"/>
      <c r="T117" s="42"/>
      <c r="U117" s="42"/>
      <c r="V117" s="39"/>
    </row>
    <row r="118" spans="9:22" x14ac:dyDescent="0.2">
      <c r="I118" s="39"/>
      <c r="J118" s="39"/>
      <c r="K118" s="39"/>
      <c r="L118" s="39"/>
      <c r="M118" s="39"/>
      <c r="N118" s="39"/>
      <c r="O118" s="39"/>
      <c r="P118" s="39"/>
      <c r="Q118" s="39"/>
      <c r="R118" s="44"/>
      <c r="S118" s="43"/>
      <c r="T118" s="42"/>
      <c r="U118" s="42"/>
      <c r="V118" s="39"/>
    </row>
    <row r="119" spans="9:22" x14ac:dyDescent="0.2">
      <c r="I119" s="39"/>
      <c r="J119" s="39"/>
      <c r="K119" s="39"/>
      <c r="L119" s="39"/>
      <c r="M119" s="39"/>
      <c r="N119" s="39"/>
      <c r="O119" s="39"/>
      <c r="P119" s="39"/>
      <c r="Q119" s="39"/>
      <c r="R119" s="44"/>
      <c r="S119" s="43"/>
      <c r="T119" s="42"/>
      <c r="U119" s="42"/>
      <c r="V119" s="39"/>
    </row>
    <row r="120" spans="9:22" x14ac:dyDescent="0.2">
      <c r="I120" s="39"/>
      <c r="J120" s="39"/>
      <c r="K120" s="39"/>
      <c r="L120" s="39"/>
      <c r="M120" s="39"/>
      <c r="N120" s="39"/>
      <c r="O120" s="39"/>
      <c r="P120" s="39"/>
      <c r="Q120" s="39"/>
      <c r="R120" s="44"/>
      <c r="S120" s="43"/>
      <c r="T120" s="42"/>
      <c r="U120" s="42"/>
      <c r="V120" s="39"/>
    </row>
    <row r="121" spans="9:22" x14ac:dyDescent="0.2">
      <c r="I121" s="39"/>
      <c r="J121" s="39"/>
      <c r="K121" s="39"/>
      <c r="L121" s="39"/>
      <c r="M121" s="39"/>
      <c r="N121" s="39"/>
      <c r="O121" s="39"/>
      <c r="P121" s="39"/>
      <c r="Q121" s="39"/>
      <c r="R121" s="44"/>
      <c r="S121" s="43"/>
      <c r="T121" s="42"/>
      <c r="U121" s="42"/>
      <c r="V121" s="39"/>
    </row>
    <row r="122" spans="9:22" x14ac:dyDescent="0.2">
      <c r="I122" s="39"/>
      <c r="J122" s="39"/>
      <c r="K122" s="39"/>
      <c r="L122" s="39"/>
      <c r="M122" s="39"/>
      <c r="N122" s="39"/>
      <c r="O122" s="39"/>
      <c r="P122" s="39"/>
      <c r="Q122" s="39"/>
      <c r="R122" s="44"/>
      <c r="S122" s="43"/>
      <c r="T122" s="42"/>
      <c r="U122" s="42"/>
      <c r="V122" s="39"/>
    </row>
    <row r="123" spans="9:22" x14ac:dyDescent="0.2">
      <c r="I123" s="39"/>
      <c r="J123" s="39"/>
      <c r="K123" s="39"/>
      <c r="L123" s="39"/>
      <c r="M123" s="39"/>
      <c r="N123" s="39"/>
      <c r="O123" s="39"/>
      <c r="P123" s="39"/>
      <c r="Q123" s="39"/>
      <c r="R123" s="44"/>
      <c r="S123" s="43"/>
      <c r="T123" s="42"/>
      <c r="U123" s="42"/>
      <c r="V123" s="39"/>
    </row>
    <row r="124" spans="9:22" x14ac:dyDescent="0.2">
      <c r="I124" s="39"/>
      <c r="J124" s="39"/>
      <c r="K124" s="39"/>
      <c r="L124" s="39"/>
      <c r="M124" s="39"/>
      <c r="N124" s="39"/>
      <c r="O124" s="39"/>
      <c r="P124" s="39"/>
      <c r="Q124" s="39"/>
      <c r="R124" s="44"/>
      <c r="S124" s="43"/>
      <c r="T124" s="42"/>
      <c r="U124" s="42"/>
      <c r="V124" s="39"/>
    </row>
    <row r="125" spans="9:22" x14ac:dyDescent="0.2">
      <c r="I125" s="39"/>
      <c r="J125" s="39"/>
      <c r="K125" s="39"/>
      <c r="L125" s="39"/>
      <c r="M125" s="39"/>
      <c r="N125" s="39"/>
      <c r="O125" s="39"/>
      <c r="P125" s="39"/>
      <c r="Q125" s="39"/>
      <c r="R125" s="44"/>
      <c r="S125" s="43"/>
      <c r="T125" s="42"/>
      <c r="U125" s="42"/>
      <c r="V125" s="39"/>
    </row>
    <row r="126" spans="9:22" x14ac:dyDescent="0.2">
      <c r="I126" s="39"/>
      <c r="J126" s="39"/>
      <c r="K126" s="39"/>
      <c r="L126" s="39"/>
      <c r="M126" s="39"/>
      <c r="N126" s="39"/>
      <c r="O126" s="39"/>
      <c r="P126" s="39"/>
      <c r="Q126" s="39"/>
      <c r="R126" s="44"/>
      <c r="S126" s="43"/>
      <c r="T126" s="42"/>
      <c r="U126" s="42"/>
      <c r="V126" s="39"/>
    </row>
    <row r="127" spans="9:22" x14ac:dyDescent="0.2">
      <c r="I127" s="39"/>
      <c r="J127" s="39"/>
      <c r="K127" s="39"/>
      <c r="L127" s="39"/>
      <c r="M127" s="39"/>
      <c r="N127" s="39"/>
      <c r="O127" s="39"/>
      <c r="P127" s="39"/>
      <c r="Q127" s="39"/>
      <c r="R127" s="44"/>
      <c r="S127" s="43"/>
      <c r="T127" s="42"/>
      <c r="U127" s="42"/>
      <c r="V127" s="39"/>
    </row>
    <row r="128" spans="9:22" x14ac:dyDescent="0.2">
      <c r="I128" s="39"/>
      <c r="J128" s="39"/>
      <c r="K128" s="39"/>
      <c r="L128" s="39"/>
      <c r="M128" s="39"/>
      <c r="N128" s="39"/>
      <c r="O128" s="39"/>
      <c r="P128" s="39"/>
      <c r="Q128" s="39"/>
      <c r="R128" s="44"/>
      <c r="S128" s="43"/>
      <c r="T128" s="42"/>
      <c r="U128" s="42"/>
      <c r="V128" s="39"/>
    </row>
    <row r="129" spans="9:22" x14ac:dyDescent="0.2">
      <c r="I129" s="39"/>
      <c r="J129" s="39"/>
      <c r="K129" s="39"/>
      <c r="L129" s="39"/>
      <c r="M129" s="39"/>
      <c r="N129" s="39"/>
      <c r="O129" s="39"/>
      <c r="P129" s="39"/>
      <c r="Q129" s="39"/>
      <c r="R129" s="44"/>
      <c r="S129" s="43"/>
      <c r="T129" s="42"/>
      <c r="U129" s="42"/>
      <c r="V129" s="39"/>
    </row>
    <row r="130" spans="9:22" x14ac:dyDescent="0.2">
      <c r="I130" s="39"/>
      <c r="J130" s="39"/>
      <c r="K130" s="39"/>
      <c r="L130" s="39"/>
      <c r="M130" s="39"/>
      <c r="N130" s="39"/>
      <c r="O130" s="39"/>
      <c r="P130" s="39"/>
      <c r="Q130" s="39"/>
      <c r="R130" s="44"/>
      <c r="S130" s="43"/>
      <c r="T130" s="42"/>
      <c r="U130" s="42"/>
      <c r="V130" s="39"/>
    </row>
    <row r="131" spans="9:22" x14ac:dyDescent="0.2">
      <c r="I131" s="39"/>
      <c r="J131" s="39"/>
      <c r="K131" s="39"/>
      <c r="L131" s="39"/>
      <c r="M131" s="39"/>
      <c r="N131" s="39"/>
      <c r="O131" s="39"/>
      <c r="P131" s="39"/>
      <c r="Q131" s="39"/>
      <c r="R131" s="44"/>
      <c r="S131" s="43"/>
      <c r="T131" s="42"/>
      <c r="U131" s="42"/>
      <c r="V131" s="39"/>
    </row>
    <row r="132" spans="9:22" x14ac:dyDescent="0.2">
      <c r="I132" s="39"/>
      <c r="J132" s="39"/>
      <c r="K132" s="39"/>
      <c r="L132" s="39"/>
      <c r="M132" s="39"/>
      <c r="N132" s="39"/>
      <c r="O132" s="39"/>
      <c r="P132" s="39"/>
      <c r="Q132" s="39"/>
      <c r="R132" s="44"/>
      <c r="S132" s="43"/>
      <c r="T132" s="42"/>
      <c r="U132" s="42"/>
      <c r="V132" s="39"/>
    </row>
    <row r="133" spans="9:22" x14ac:dyDescent="0.2">
      <c r="I133" s="39"/>
      <c r="J133" s="39"/>
      <c r="K133" s="39"/>
      <c r="L133" s="39"/>
      <c r="M133" s="39"/>
      <c r="N133" s="39"/>
      <c r="O133" s="39"/>
      <c r="P133" s="39"/>
      <c r="Q133" s="39"/>
      <c r="R133" s="44"/>
      <c r="S133" s="43"/>
      <c r="T133" s="42"/>
      <c r="U133" s="42"/>
      <c r="V133" s="39"/>
    </row>
    <row r="134" spans="9:22" x14ac:dyDescent="0.2">
      <c r="I134" s="39"/>
      <c r="J134" s="39"/>
      <c r="K134" s="39"/>
      <c r="L134" s="39"/>
      <c r="M134" s="39"/>
      <c r="N134" s="39"/>
      <c r="O134" s="39"/>
      <c r="P134" s="39"/>
      <c r="Q134" s="39"/>
      <c r="R134" s="44"/>
      <c r="S134" s="43"/>
      <c r="T134" s="42"/>
      <c r="U134" s="42"/>
      <c r="V134" s="39"/>
    </row>
    <row r="135" spans="9:22" x14ac:dyDescent="0.2">
      <c r="I135" s="39"/>
      <c r="J135" s="39"/>
      <c r="K135" s="39"/>
      <c r="L135" s="39"/>
      <c r="M135" s="39"/>
      <c r="N135" s="39"/>
      <c r="O135" s="39"/>
      <c r="P135" s="39"/>
      <c r="Q135" s="39"/>
      <c r="R135" s="44"/>
      <c r="S135" s="43"/>
      <c r="T135" s="42"/>
      <c r="U135" s="42"/>
      <c r="V135" s="39"/>
    </row>
    <row r="136" spans="9:22" x14ac:dyDescent="0.2">
      <c r="I136" s="39"/>
      <c r="J136" s="39"/>
      <c r="K136" s="39"/>
      <c r="L136" s="39"/>
      <c r="M136" s="39"/>
      <c r="N136" s="39"/>
      <c r="O136" s="39"/>
      <c r="P136" s="39"/>
      <c r="Q136" s="39"/>
      <c r="R136" s="44"/>
      <c r="S136" s="43"/>
      <c r="T136" s="42"/>
      <c r="U136" s="42"/>
      <c r="V136" s="39"/>
    </row>
    <row r="137" spans="9:22" x14ac:dyDescent="0.2">
      <c r="I137" s="39"/>
      <c r="J137" s="39"/>
      <c r="K137" s="39"/>
      <c r="L137" s="39"/>
      <c r="M137" s="39"/>
      <c r="N137" s="39"/>
      <c r="O137" s="39"/>
      <c r="P137" s="39"/>
      <c r="Q137" s="39"/>
      <c r="R137" s="44"/>
      <c r="S137" s="43"/>
      <c r="T137" s="42"/>
      <c r="U137" s="42"/>
      <c r="V137" s="39"/>
    </row>
    <row r="138" spans="9:22" x14ac:dyDescent="0.2">
      <c r="I138" s="39"/>
      <c r="J138" s="39"/>
      <c r="K138" s="39"/>
      <c r="L138" s="39"/>
      <c r="M138" s="39"/>
      <c r="N138" s="39"/>
      <c r="O138" s="39"/>
      <c r="P138" s="39"/>
      <c r="Q138" s="39"/>
      <c r="R138" s="44"/>
      <c r="S138" s="43"/>
      <c r="T138" s="42"/>
      <c r="U138" s="42"/>
      <c r="V138" s="39"/>
    </row>
    <row r="139" spans="9:22" x14ac:dyDescent="0.2">
      <c r="I139" s="39"/>
      <c r="J139" s="39"/>
      <c r="K139" s="39"/>
      <c r="L139" s="39"/>
      <c r="M139" s="39"/>
      <c r="N139" s="39"/>
      <c r="O139" s="39"/>
      <c r="P139" s="39"/>
      <c r="Q139" s="39"/>
      <c r="R139" s="44"/>
      <c r="S139" s="43"/>
      <c r="T139" s="42"/>
      <c r="U139" s="42"/>
      <c r="V139" s="39"/>
    </row>
    <row r="140" spans="9:22" x14ac:dyDescent="0.2">
      <c r="I140" s="39"/>
      <c r="J140" s="39"/>
      <c r="K140" s="39"/>
      <c r="L140" s="39"/>
      <c r="M140" s="39"/>
      <c r="N140" s="39"/>
      <c r="O140" s="39"/>
      <c r="P140" s="39"/>
      <c r="Q140" s="39"/>
      <c r="R140" s="44"/>
      <c r="S140" s="43"/>
      <c r="T140" s="42"/>
      <c r="U140" s="42"/>
      <c r="V140" s="39"/>
    </row>
    <row r="141" spans="9:22" x14ac:dyDescent="0.2">
      <c r="I141" s="39"/>
      <c r="J141" s="39"/>
      <c r="K141" s="39"/>
      <c r="L141" s="39"/>
      <c r="M141" s="39"/>
      <c r="N141" s="39"/>
      <c r="O141" s="39"/>
      <c r="P141" s="39"/>
      <c r="Q141" s="39"/>
      <c r="R141" s="44"/>
      <c r="S141" s="43"/>
      <c r="T141" s="42"/>
      <c r="U141" s="42"/>
      <c r="V141" s="39"/>
    </row>
    <row r="142" spans="9:22" x14ac:dyDescent="0.2">
      <c r="I142" s="39"/>
      <c r="J142" s="39"/>
      <c r="K142" s="39"/>
      <c r="L142" s="39"/>
      <c r="M142" s="39"/>
      <c r="N142" s="39"/>
      <c r="O142" s="39"/>
      <c r="P142" s="39"/>
      <c r="Q142" s="39"/>
      <c r="R142" s="44"/>
      <c r="S142" s="43"/>
      <c r="T142" s="42"/>
      <c r="U142" s="42"/>
      <c r="V142" s="39"/>
    </row>
    <row r="143" spans="9:22" x14ac:dyDescent="0.2">
      <c r="I143" s="39"/>
      <c r="J143" s="39"/>
      <c r="K143" s="39"/>
      <c r="L143" s="39"/>
      <c r="M143" s="39"/>
      <c r="N143" s="39"/>
      <c r="O143" s="39"/>
      <c r="P143" s="39"/>
      <c r="Q143" s="39"/>
      <c r="R143" s="44"/>
      <c r="S143" s="43"/>
      <c r="T143" s="42"/>
      <c r="U143" s="42"/>
      <c r="V143" s="39"/>
    </row>
    <row r="144" spans="9:22" x14ac:dyDescent="0.2">
      <c r="I144" s="39"/>
      <c r="J144" s="39"/>
      <c r="K144" s="39"/>
      <c r="L144" s="39"/>
      <c r="M144" s="39"/>
      <c r="N144" s="39"/>
      <c r="O144" s="39"/>
      <c r="P144" s="39"/>
      <c r="Q144" s="39"/>
      <c r="R144" s="44"/>
      <c r="S144" s="43"/>
      <c r="T144" s="42"/>
      <c r="U144" s="42"/>
      <c r="V144" s="39"/>
    </row>
    <row r="145" spans="9:22" x14ac:dyDescent="0.2">
      <c r="I145" s="39"/>
      <c r="J145" s="39"/>
      <c r="K145" s="39"/>
      <c r="L145" s="39"/>
      <c r="M145" s="39"/>
      <c r="N145" s="39"/>
      <c r="O145" s="39"/>
      <c r="P145" s="39"/>
      <c r="Q145" s="39"/>
      <c r="R145" s="44"/>
      <c r="S145" s="43"/>
      <c r="T145" s="42"/>
      <c r="U145" s="42"/>
      <c r="V145" s="39"/>
    </row>
    <row r="146" spans="9:22" x14ac:dyDescent="0.2">
      <c r="I146" s="39"/>
      <c r="J146" s="39"/>
      <c r="K146" s="39"/>
      <c r="L146" s="39"/>
      <c r="M146" s="39"/>
      <c r="N146" s="39"/>
      <c r="O146" s="39"/>
      <c r="P146" s="39"/>
      <c r="Q146" s="39"/>
      <c r="R146" s="44"/>
      <c r="S146" s="43"/>
      <c r="T146" s="42"/>
      <c r="U146" s="42"/>
      <c r="V146" s="39"/>
    </row>
    <row r="147" spans="9:22" x14ac:dyDescent="0.2">
      <c r="I147" s="39"/>
      <c r="J147" s="39"/>
      <c r="K147" s="39"/>
      <c r="L147" s="39"/>
      <c r="M147" s="39"/>
      <c r="N147" s="39"/>
      <c r="O147" s="39"/>
      <c r="P147" s="39"/>
      <c r="Q147" s="39"/>
      <c r="R147" s="44"/>
      <c r="S147" s="43"/>
      <c r="T147" s="42"/>
      <c r="U147" s="42"/>
      <c r="V147" s="39"/>
    </row>
    <row r="148" spans="9:22" x14ac:dyDescent="0.2">
      <c r="I148" s="39"/>
      <c r="J148" s="39"/>
      <c r="K148" s="39"/>
      <c r="L148" s="39"/>
      <c r="M148" s="39"/>
      <c r="N148" s="39"/>
      <c r="O148" s="39"/>
      <c r="P148" s="39"/>
      <c r="Q148" s="39"/>
      <c r="R148" s="44"/>
      <c r="S148" s="43"/>
      <c r="T148" s="42"/>
      <c r="U148" s="42"/>
      <c r="V148" s="39"/>
    </row>
    <row r="149" spans="9:22" x14ac:dyDescent="0.2">
      <c r="I149" s="39"/>
      <c r="J149" s="39"/>
      <c r="K149" s="39"/>
      <c r="L149" s="39"/>
      <c r="M149" s="39"/>
      <c r="N149" s="39"/>
      <c r="O149" s="39"/>
      <c r="P149" s="39"/>
      <c r="Q149" s="39"/>
      <c r="R149" s="44"/>
      <c r="S149" s="43"/>
      <c r="T149" s="42"/>
      <c r="U149" s="42"/>
      <c r="V149" s="39"/>
    </row>
    <row r="150" spans="9:22" x14ac:dyDescent="0.2">
      <c r="I150" s="39"/>
      <c r="J150" s="39"/>
      <c r="K150" s="39"/>
      <c r="L150" s="39"/>
      <c r="M150" s="39"/>
      <c r="N150" s="39"/>
      <c r="O150" s="39"/>
      <c r="P150" s="39"/>
      <c r="Q150" s="39"/>
      <c r="R150" s="44"/>
      <c r="S150" s="43"/>
      <c r="T150" s="42"/>
      <c r="U150" s="42"/>
      <c r="V150" s="39"/>
    </row>
    <row r="151" spans="9:22" x14ac:dyDescent="0.2">
      <c r="I151" s="39"/>
      <c r="J151" s="39"/>
      <c r="K151" s="39"/>
      <c r="L151" s="39"/>
      <c r="M151" s="39"/>
      <c r="N151" s="39"/>
      <c r="O151" s="39"/>
      <c r="P151" s="39"/>
      <c r="Q151" s="39"/>
      <c r="R151" s="44"/>
      <c r="S151" s="43"/>
      <c r="T151" s="42"/>
      <c r="U151" s="42"/>
      <c r="V151" s="39"/>
    </row>
    <row r="152" spans="9:22" x14ac:dyDescent="0.2">
      <c r="I152" s="39"/>
      <c r="J152" s="39"/>
      <c r="K152" s="39"/>
      <c r="L152" s="39"/>
      <c r="M152" s="39"/>
      <c r="N152" s="39"/>
      <c r="O152" s="39"/>
      <c r="P152" s="39"/>
      <c r="Q152" s="39"/>
      <c r="R152" s="39"/>
      <c r="S152" s="38"/>
      <c r="T152" s="37"/>
      <c r="U152" s="36"/>
      <c r="V152" s="35"/>
    </row>
  </sheetData>
  <mergeCells count="3">
    <mergeCell ref="A24:F24"/>
    <mergeCell ref="A26:C26"/>
    <mergeCell ref="A32:C32"/>
  </mergeCells>
  <hyperlinks>
    <hyperlink ref="A32:C32" location="'ВЫБОР РАЙОНА'!A1" display="Назад к выбору района" xr:uid="{00000000-0004-0000-0E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C000"/>
  </sheetPr>
  <dimension ref="A1:W152"/>
  <sheetViews>
    <sheetView showGridLines="0" showRowColHeaders="0" tabSelected="1" zoomScale="91" workbookViewId="0">
      <selection activeCell="L14" sqref="L14"/>
    </sheetView>
  </sheetViews>
  <sheetFormatPr baseColWidth="10" defaultColWidth="9.1640625" defaultRowHeight="15" x14ac:dyDescent="0.2"/>
  <cols>
    <col min="1" max="1" width="20.1640625" style="25" customWidth="1"/>
    <col min="2" max="2" width="18" style="25" customWidth="1"/>
    <col min="3" max="3" width="18.5" style="25" customWidth="1"/>
    <col min="4" max="4" width="18.83203125" style="25" customWidth="1"/>
    <col min="5" max="5" width="17.83203125" style="25" customWidth="1"/>
    <col min="6" max="6" width="17.6640625" style="25" customWidth="1"/>
    <col min="7" max="7" width="9.1640625" style="25" customWidth="1"/>
    <col min="8" max="8" width="1.83203125" style="25" hidden="1" customWidth="1"/>
    <col min="9" max="9" width="10" style="26" customWidth="1"/>
    <col min="10" max="10" width="5.5" style="26" customWidth="1"/>
    <col min="11" max="11" width="18.83203125" style="26" customWidth="1"/>
    <col min="12" max="12" width="21.1640625" style="26" customWidth="1"/>
    <col min="13" max="14" width="8.5" style="26" customWidth="1"/>
    <col min="15" max="15" width="12.5" style="26" customWidth="1"/>
    <col min="16" max="16" width="9.1640625" style="25"/>
    <col min="17" max="17" width="9.1640625" style="26"/>
    <col min="18" max="18" width="20" style="26" customWidth="1"/>
    <col min="19" max="19" width="23.6640625" style="26" customWidth="1"/>
    <col min="20" max="21" width="9.1640625" style="26"/>
    <col min="22" max="22" width="13.1640625" style="26" customWidth="1"/>
    <col min="23" max="16384" width="9.1640625" style="25"/>
  </cols>
  <sheetData>
    <row r="1" spans="1:23" ht="16" thickBot="1" x14ac:dyDescent="0.25">
      <c r="A1" s="129"/>
      <c r="B1" s="129"/>
      <c r="C1" s="129"/>
      <c r="D1" s="129"/>
      <c r="E1" s="129"/>
      <c r="F1" s="129"/>
      <c r="G1" s="129"/>
      <c r="H1" s="129"/>
      <c r="I1" s="132"/>
      <c r="J1" s="109" t="s">
        <v>42</v>
      </c>
      <c r="K1" s="109" t="s">
        <v>41</v>
      </c>
      <c r="L1" s="109" t="s">
        <v>40</v>
      </c>
      <c r="M1" s="109" t="s">
        <v>39</v>
      </c>
      <c r="N1" s="109" t="s">
        <v>23</v>
      </c>
      <c r="O1" s="109" t="s">
        <v>38</v>
      </c>
      <c r="P1" s="133"/>
      <c r="Q1" s="134"/>
      <c r="R1" s="52"/>
      <c r="S1" s="52"/>
      <c r="T1" s="52"/>
      <c r="U1" s="52"/>
      <c r="V1" s="52"/>
      <c r="W1" s="6"/>
    </row>
    <row r="2" spans="1:23" ht="16" thickBot="1" x14ac:dyDescent="0.25">
      <c r="A2" s="129"/>
      <c r="B2" s="129"/>
      <c r="C2" s="129"/>
      <c r="D2" s="129"/>
      <c r="E2" s="129"/>
      <c r="F2" s="129"/>
      <c r="G2" s="129"/>
      <c r="H2" s="129"/>
      <c r="I2" s="135"/>
      <c r="J2" s="110">
        <v>1</v>
      </c>
      <c r="K2" s="110" t="s">
        <v>9</v>
      </c>
      <c r="L2" s="110" t="s">
        <v>1045</v>
      </c>
      <c r="M2" s="110" t="s">
        <v>1046</v>
      </c>
      <c r="N2" s="112">
        <v>6</v>
      </c>
      <c r="O2" s="110">
        <v>436</v>
      </c>
      <c r="P2" s="133"/>
      <c r="Q2" s="136"/>
      <c r="R2" s="44"/>
      <c r="S2" s="47"/>
      <c r="T2" s="37"/>
      <c r="U2" s="47"/>
      <c r="V2" s="44"/>
      <c r="W2" s="6"/>
    </row>
    <row r="3" spans="1:23" ht="16" thickBot="1" x14ac:dyDescent="0.25">
      <c r="A3" s="129"/>
      <c r="B3" s="129"/>
      <c r="C3" s="129"/>
      <c r="D3" s="129"/>
      <c r="E3" s="129"/>
      <c r="F3" s="129"/>
      <c r="G3" s="129"/>
      <c r="H3" s="129"/>
      <c r="I3" s="135"/>
      <c r="J3" s="110">
        <v>2</v>
      </c>
      <c r="K3" s="110" t="s">
        <v>9</v>
      </c>
      <c r="L3" s="110" t="s">
        <v>1045</v>
      </c>
      <c r="M3" s="110" t="s">
        <v>1044</v>
      </c>
      <c r="N3" s="112">
        <v>6</v>
      </c>
      <c r="O3" s="110">
        <v>415</v>
      </c>
      <c r="P3" s="133"/>
      <c r="Q3" s="136"/>
      <c r="R3" s="44"/>
      <c r="S3" s="47"/>
      <c r="T3" s="37"/>
      <c r="U3" s="47"/>
      <c r="V3" s="44"/>
      <c r="W3" s="6"/>
    </row>
    <row r="4" spans="1:23" ht="16" thickBot="1" x14ac:dyDescent="0.25">
      <c r="A4" s="129"/>
      <c r="B4" s="129"/>
      <c r="C4" s="129"/>
      <c r="D4" s="129"/>
      <c r="E4" s="129"/>
      <c r="F4" s="129"/>
      <c r="G4" s="129"/>
      <c r="H4" s="129"/>
      <c r="I4" s="135"/>
      <c r="J4" s="113"/>
      <c r="K4" s="113"/>
      <c r="L4" s="113"/>
      <c r="M4" s="113"/>
      <c r="N4" s="114">
        <f>SUM(N2:N3)</f>
        <v>12</v>
      </c>
      <c r="O4" s="114">
        <f>SUM(O2:O3)</f>
        <v>851</v>
      </c>
      <c r="P4" s="133"/>
      <c r="Q4" s="136"/>
      <c r="R4" s="44"/>
      <c r="S4" s="47"/>
      <c r="T4" s="37"/>
      <c r="U4" s="47"/>
      <c r="V4" s="44"/>
      <c r="W4" s="6"/>
    </row>
    <row r="5" spans="1:23" x14ac:dyDescent="0.2">
      <c r="A5" s="129"/>
      <c r="B5" s="129"/>
      <c r="C5" s="129"/>
      <c r="D5" s="129"/>
      <c r="E5" s="129"/>
      <c r="F5" s="129"/>
      <c r="G5" s="129"/>
      <c r="H5" s="129"/>
      <c r="I5" s="136"/>
      <c r="J5" s="137"/>
      <c r="K5" s="137"/>
      <c r="L5" s="138"/>
      <c r="M5" s="138"/>
      <c r="N5" s="138"/>
      <c r="O5" s="139"/>
      <c r="P5" s="136"/>
      <c r="Q5" s="136"/>
      <c r="R5" s="44"/>
      <c r="S5" s="47"/>
      <c r="T5" s="37"/>
      <c r="U5" s="47"/>
      <c r="V5" s="44"/>
      <c r="W5" s="6"/>
    </row>
    <row r="6" spans="1:23" x14ac:dyDescent="0.2">
      <c r="A6" s="129"/>
      <c r="B6" s="129"/>
      <c r="C6" s="129"/>
      <c r="D6" s="129"/>
      <c r="E6" s="129"/>
      <c r="F6" s="129"/>
      <c r="G6" s="129"/>
      <c r="H6" s="129"/>
      <c r="I6" s="136"/>
      <c r="J6" s="140"/>
      <c r="K6" s="140"/>
      <c r="L6" s="141"/>
      <c r="M6" s="141"/>
      <c r="N6" s="141"/>
      <c r="O6" s="142"/>
      <c r="P6" s="136"/>
      <c r="Q6" s="136"/>
      <c r="R6" s="44"/>
      <c r="S6" s="47"/>
      <c r="T6" s="37"/>
      <c r="U6" s="47"/>
      <c r="V6" s="44"/>
      <c r="W6" s="6"/>
    </row>
    <row r="7" spans="1:23" x14ac:dyDescent="0.2">
      <c r="A7" s="129"/>
      <c r="B7" s="129"/>
      <c r="C7" s="129"/>
      <c r="D7" s="129"/>
      <c r="E7" s="129"/>
      <c r="F7" s="129"/>
      <c r="G7" s="129"/>
      <c r="H7" s="129"/>
      <c r="I7" s="136"/>
      <c r="J7" s="140"/>
      <c r="K7" s="140"/>
      <c r="L7" s="141"/>
      <c r="M7" s="141"/>
      <c r="N7" s="141"/>
      <c r="O7" s="142"/>
      <c r="P7" s="136"/>
      <c r="Q7" s="136"/>
      <c r="R7" s="44"/>
      <c r="S7" s="47"/>
      <c r="T7" s="37"/>
      <c r="U7" s="47"/>
      <c r="V7" s="44"/>
      <c r="W7" s="6"/>
    </row>
    <row r="8" spans="1:23" x14ac:dyDescent="0.2">
      <c r="A8" s="129"/>
      <c r="B8" s="129"/>
      <c r="C8" s="129"/>
      <c r="D8" s="129"/>
      <c r="E8" s="129"/>
      <c r="F8" s="129"/>
      <c r="G8" s="129"/>
      <c r="H8" s="129"/>
      <c r="I8" s="136"/>
      <c r="J8" s="140"/>
      <c r="K8" s="140"/>
      <c r="L8" s="141"/>
      <c r="M8" s="141"/>
      <c r="N8" s="141"/>
      <c r="O8" s="142"/>
      <c r="P8" s="136"/>
      <c r="Q8" s="136"/>
      <c r="R8" s="44"/>
      <c r="S8" s="47"/>
      <c r="T8" s="37"/>
      <c r="U8" s="47"/>
      <c r="V8" s="44"/>
      <c r="W8" s="6"/>
    </row>
    <row r="9" spans="1:23" x14ac:dyDescent="0.2">
      <c r="A9" s="129"/>
      <c r="B9" s="129"/>
      <c r="C9" s="129"/>
      <c r="D9" s="129"/>
      <c r="E9" s="129"/>
      <c r="F9" s="129"/>
      <c r="G9" s="129"/>
      <c r="H9" s="129"/>
      <c r="I9" s="136"/>
      <c r="J9" s="140"/>
      <c r="K9" s="140"/>
      <c r="L9" s="141"/>
      <c r="M9" s="141"/>
      <c r="N9" s="141"/>
      <c r="O9" s="142"/>
      <c r="P9" s="136"/>
      <c r="Q9" s="136"/>
      <c r="R9" s="44"/>
      <c r="S9" s="47"/>
      <c r="T9" s="37"/>
      <c r="U9" s="47"/>
      <c r="V9" s="44"/>
      <c r="W9" s="6"/>
    </row>
    <row r="10" spans="1:23" x14ac:dyDescent="0.2">
      <c r="A10" s="129"/>
      <c r="B10" s="129"/>
      <c r="C10" s="129"/>
      <c r="D10" s="129"/>
      <c r="E10" s="129"/>
      <c r="F10" s="129"/>
      <c r="G10" s="129"/>
      <c r="H10" s="129"/>
      <c r="I10" s="136"/>
      <c r="J10" s="140"/>
      <c r="K10" s="140"/>
      <c r="L10" s="141"/>
      <c r="M10" s="141"/>
      <c r="N10" s="141"/>
      <c r="O10" s="142"/>
      <c r="P10" s="136"/>
      <c r="Q10" s="136"/>
      <c r="R10" s="44"/>
      <c r="S10" s="47"/>
      <c r="T10" s="37"/>
      <c r="U10" s="47"/>
      <c r="V10" s="44"/>
      <c r="W10" s="6"/>
    </row>
    <row r="11" spans="1:23" x14ac:dyDescent="0.2">
      <c r="A11" s="129"/>
      <c r="B11" s="129"/>
      <c r="C11" s="129"/>
      <c r="D11" s="129"/>
      <c r="E11" s="129"/>
      <c r="F11" s="129"/>
      <c r="G11" s="129"/>
      <c r="H11" s="129"/>
      <c r="I11" s="136"/>
      <c r="J11" s="140"/>
      <c r="K11" s="140"/>
      <c r="L11" s="141"/>
      <c r="M11" s="141"/>
      <c r="N11" s="141"/>
      <c r="O11" s="142"/>
      <c r="P11" s="136"/>
      <c r="Q11" s="136"/>
      <c r="R11" s="44"/>
      <c r="S11" s="47"/>
      <c r="T11" s="37"/>
      <c r="U11" s="47"/>
      <c r="V11" s="44"/>
      <c r="W11" s="6"/>
    </row>
    <row r="12" spans="1:23" ht="30" customHeight="1" x14ac:dyDescent="0.2">
      <c r="A12" s="129"/>
      <c r="B12" s="129"/>
      <c r="C12" s="129"/>
      <c r="D12" s="129"/>
      <c r="E12" s="129"/>
      <c r="F12" s="129"/>
      <c r="G12" s="129"/>
      <c r="H12" s="129"/>
      <c r="I12" s="136"/>
      <c r="J12" s="140"/>
      <c r="K12" s="140"/>
      <c r="L12" s="141"/>
      <c r="M12" s="141"/>
      <c r="N12" s="141"/>
      <c r="O12" s="142"/>
      <c r="P12" s="136"/>
      <c r="Q12" s="136"/>
      <c r="R12" s="44"/>
      <c r="S12" s="47"/>
      <c r="T12" s="37"/>
      <c r="U12" s="47"/>
      <c r="V12" s="44"/>
      <c r="W12" s="6"/>
    </row>
    <row r="13" spans="1:23" x14ac:dyDescent="0.2">
      <c r="A13" s="129"/>
      <c r="B13" s="129"/>
      <c r="C13" s="129"/>
      <c r="D13" s="129"/>
      <c r="E13" s="129"/>
      <c r="F13" s="129"/>
      <c r="G13" s="129"/>
      <c r="H13" s="129"/>
      <c r="I13" s="136"/>
      <c r="J13" s="140"/>
      <c r="K13" s="140"/>
      <c r="L13" s="141"/>
      <c r="M13" s="141"/>
      <c r="N13" s="141"/>
      <c r="O13" s="142"/>
      <c r="P13" s="136"/>
      <c r="Q13" s="136"/>
      <c r="R13" s="44"/>
      <c r="S13" s="47"/>
      <c r="T13" s="37"/>
      <c r="U13" s="47"/>
      <c r="V13" s="44"/>
      <c r="W13" s="6"/>
    </row>
    <row r="14" spans="1:23" x14ac:dyDescent="0.2">
      <c r="A14" s="129"/>
      <c r="B14" s="129"/>
      <c r="C14" s="129"/>
      <c r="D14" s="129"/>
      <c r="E14" s="129"/>
      <c r="F14" s="129"/>
      <c r="G14" s="129"/>
      <c r="H14" s="129"/>
      <c r="I14" s="136"/>
      <c r="J14" s="140"/>
      <c r="K14" s="140"/>
      <c r="L14" s="141"/>
      <c r="M14" s="141"/>
      <c r="N14" s="141"/>
      <c r="O14" s="142"/>
      <c r="P14" s="136"/>
      <c r="Q14" s="136"/>
      <c r="R14" s="44"/>
      <c r="S14" s="47"/>
      <c r="T14" s="37"/>
      <c r="U14" s="47"/>
      <c r="V14" s="44"/>
      <c r="W14" s="6"/>
    </row>
    <row r="15" spans="1:23" x14ac:dyDescent="0.2">
      <c r="A15" s="129"/>
      <c r="B15" s="129"/>
      <c r="C15" s="129"/>
      <c r="D15" s="129"/>
      <c r="E15" s="129"/>
      <c r="F15" s="129"/>
      <c r="G15" s="129"/>
      <c r="H15" s="129"/>
      <c r="I15" s="136"/>
      <c r="J15" s="140"/>
      <c r="K15" s="140"/>
      <c r="L15" s="141"/>
      <c r="M15" s="141"/>
      <c r="N15" s="141"/>
      <c r="O15" s="142"/>
      <c r="P15" s="136"/>
      <c r="Q15" s="136"/>
      <c r="R15" s="44"/>
      <c r="S15" s="47"/>
      <c r="T15" s="37"/>
      <c r="U15" s="47"/>
      <c r="V15" s="44"/>
      <c r="W15" s="6"/>
    </row>
    <row r="16" spans="1:23" x14ac:dyDescent="0.2">
      <c r="A16" s="129"/>
      <c r="B16" s="129"/>
      <c r="C16" s="129"/>
      <c r="D16" s="129"/>
      <c r="E16" s="129"/>
      <c r="F16" s="129"/>
      <c r="G16" s="129"/>
      <c r="H16" s="129"/>
      <c r="I16" s="136"/>
      <c r="J16" s="140"/>
      <c r="K16" s="140"/>
      <c r="L16" s="141"/>
      <c r="M16" s="141"/>
      <c r="N16" s="141"/>
      <c r="O16" s="142"/>
      <c r="P16" s="136"/>
      <c r="Q16" s="136"/>
      <c r="R16" s="44"/>
      <c r="S16" s="47"/>
      <c r="T16" s="37"/>
      <c r="U16" s="47"/>
      <c r="V16" s="44"/>
      <c r="W16" s="6"/>
    </row>
    <row r="17" spans="1:23" x14ac:dyDescent="0.2">
      <c r="A17" s="129"/>
      <c r="B17" s="129"/>
      <c r="C17" s="129"/>
      <c r="D17" s="129"/>
      <c r="E17" s="129"/>
      <c r="F17" s="129"/>
      <c r="G17" s="129"/>
      <c r="H17" s="129"/>
      <c r="I17" s="136"/>
      <c r="J17" s="140"/>
      <c r="K17" s="140"/>
      <c r="L17" s="141"/>
      <c r="M17" s="141"/>
      <c r="N17" s="141"/>
      <c r="O17" s="142"/>
      <c r="P17" s="136"/>
      <c r="Q17" s="136"/>
      <c r="R17" s="44"/>
      <c r="S17" s="47"/>
      <c r="T17" s="37"/>
      <c r="U17" s="47"/>
      <c r="V17" s="44"/>
      <c r="W17" s="6"/>
    </row>
    <row r="18" spans="1:23" x14ac:dyDescent="0.2">
      <c r="A18" s="129"/>
      <c r="B18" s="129"/>
      <c r="C18" s="129"/>
      <c r="D18" s="129"/>
      <c r="E18" s="129"/>
      <c r="F18" s="129"/>
      <c r="G18" s="129"/>
      <c r="H18" s="129"/>
      <c r="I18" s="136"/>
      <c r="J18" s="140"/>
      <c r="K18" s="140"/>
      <c r="L18" s="141"/>
      <c r="M18" s="141"/>
      <c r="N18" s="141"/>
      <c r="O18" s="142"/>
      <c r="P18" s="136"/>
      <c r="Q18" s="136"/>
      <c r="R18" s="44"/>
      <c r="S18" s="47"/>
      <c r="T18" s="37"/>
      <c r="U18" s="47"/>
      <c r="V18" s="44"/>
      <c r="W18" s="6"/>
    </row>
    <row r="19" spans="1:23" x14ac:dyDescent="0.2">
      <c r="A19" s="129"/>
      <c r="B19" s="129"/>
      <c r="C19" s="129"/>
      <c r="D19" s="129"/>
      <c r="E19" s="129"/>
      <c r="F19" s="129"/>
      <c r="G19" s="129"/>
      <c r="H19" s="129"/>
      <c r="I19" s="136"/>
      <c r="J19" s="140"/>
      <c r="K19" s="140"/>
      <c r="L19" s="141"/>
      <c r="M19" s="141"/>
      <c r="N19" s="141"/>
      <c r="O19" s="142"/>
      <c r="P19" s="136"/>
      <c r="Q19" s="136"/>
      <c r="R19" s="44"/>
      <c r="S19" s="47"/>
      <c r="T19" s="37"/>
      <c r="U19" s="47"/>
      <c r="V19" s="44"/>
      <c r="W19" s="6"/>
    </row>
    <row r="20" spans="1:23" x14ac:dyDescent="0.2">
      <c r="A20" s="129"/>
      <c r="B20" s="129"/>
      <c r="C20" s="129"/>
      <c r="D20" s="129"/>
      <c r="E20" s="129"/>
      <c r="F20" s="129"/>
      <c r="G20" s="129"/>
      <c r="H20" s="129"/>
      <c r="I20" s="136"/>
      <c r="J20" s="140"/>
      <c r="K20" s="140"/>
      <c r="L20" s="141"/>
      <c r="M20" s="141"/>
      <c r="N20" s="141"/>
      <c r="O20" s="142"/>
      <c r="P20" s="136"/>
      <c r="Q20" s="136"/>
      <c r="R20" s="44"/>
      <c r="S20" s="47"/>
      <c r="T20" s="37"/>
      <c r="U20" s="47"/>
      <c r="V20" s="44"/>
      <c r="W20" s="6"/>
    </row>
    <row r="21" spans="1:23" x14ac:dyDescent="0.2">
      <c r="A21" s="129"/>
      <c r="B21" s="129"/>
      <c r="C21" s="129"/>
      <c r="D21" s="129"/>
      <c r="E21" s="129"/>
      <c r="F21" s="129"/>
      <c r="G21" s="129"/>
      <c r="H21" s="129"/>
      <c r="I21" s="136"/>
      <c r="J21" s="140"/>
      <c r="K21" s="140"/>
      <c r="L21" s="141"/>
      <c r="M21" s="141"/>
      <c r="N21" s="141"/>
      <c r="O21" s="142"/>
      <c r="P21" s="136"/>
      <c r="Q21" s="136"/>
      <c r="R21" s="44"/>
      <c r="S21" s="47"/>
      <c r="T21" s="37"/>
      <c r="U21" s="47"/>
      <c r="V21" s="44"/>
      <c r="W21" s="6"/>
    </row>
    <row r="22" spans="1:23" x14ac:dyDescent="0.2">
      <c r="A22" s="129"/>
      <c r="B22" s="129"/>
      <c r="C22" s="129"/>
      <c r="D22" s="129"/>
      <c r="E22" s="129"/>
      <c r="F22" s="129"/>
      <c r="G22" s="129"/>
      <c r="H22" s="129"/>
      <c r="I22" s="136"/>
      <c r="J22" s="140"/>
      <c r="K22" s="140"/>
      <c r="L22" s="141"/>
      <c r="M22" s="141"/>
      <c r="N22" s="141"/>
      <c r="O22" s="142"/>
      <c r="P22" s="136"/>
      <c r="Q22" s="136"/>
      <c r="R22" s="44"/>
      <c r="S22" s="47"/>
      <c r="T22" s="37"/>
      <c r="U22" s="47"/>
      <c r="V22" s="44"/>
      <c r="W22" s="6"/>
    </row>
    <row r="23" spans="1:23" x14ac:dyDescent="0.2">
      <c r="A23" s="129"/>
      <c r="B23" s="129"/>
      <c r="C23" s="129"/>
      <c r="D23" s="129"/>
      <c r="E23" s="129"/>
      <c r="F23" s="129"/>
      <c r="G23" s="129"/>
      <c r="H23" s="129"/>
      <c r="I23" s="136"/>
      <c r="J23" s="140"/>
      <c r="K23" s="140"/>
      <c r="L23" s="141"/>
      <c r="M23" s="141"/>
      <c r="N23" s="141"/>
      <c r="O23" s="142"/>
      <c r="P23" s="136"/>
      <c r="Q23" s="136"/>
      <c r="R23" s="44"/>
      <c r="S23" s="47"/>
      <c r="T23" s="37"/>
      <c r="U23" s="47"/>
      <c r="V23" s="44"/>
      <c r="W23" s="6"/>
    </row>
    <row r="24" spans="1:23" x14ac:dyDescent="0.2">
      <c r="A24" s="129"/>
      <c r="B24" s="129"/>
      <c r="C24" s="129"/>
      <c r="D24" s="129"/>
      <c r="E24" s="129"/>
      <c r="F24" s="129"/>
      <c r="G24" s="129"/>
      <c r="H24" s="129"/>
      <c r="I24" s="136"/>
      <c r="J24" s="140"/>
      <c r="K24" s="140"/>
      <c r="L24" s="141"/>
      <c r="M24" s="141"/>
      <c r="N24" s="141"/>
      <c r="O24" s="142"/>
      <c r="P24" s="136"/>
      <c r="Q24" s="136"/>
      <c r="R24" s="44"/>
      <c r="S24" s="47"/>
      <c r="T24" s="37"/>
      <c r="U24" s="47"/>
      <c r="V24" s="44"/>
      <c r="W24" s="6"/>
    </row>
    <row r="25" spans="1:23" ht="17" thickBot="1" x14ac:dyDescent="0.25">
      <c r="A25" s="118" t="s">
        <v>1043</v>
      </c>
      <c r="B25" s="118"/>
      <c r="C25" s="118"/>
      <c r="D25" s="118"/>
      <c r="E25" s="118"/>
      <c r="F25" s="118"/>
      <c r="G25" s="129"/>
      <c r="H25" s="129"/>
      <c r="I25" s="136"/>
      <c r="J25" s="140"/>
      <c r="K25" s="140"/>
      <c r="L25" s="141"/>
      <c r="M25" s="141"/>
      <c r="N25" s="141"/>
      <c r="O25" s="142"/>
      <c r="P25" s="136"/>
      <c r="Q25" s="136"/>
      <c r="R25" s="44"/>
      <c r="S25" s="47"/>
      <c r="T25" s="37"/>
      <c r="U25" s="47"/>
      <c r="V25" s="44"/>
      <c r="W25" s="6"/>
    </row>
    <row r="26" spans="1:23" ht="29.25" customHeight="1" thickBot="1" x14ac:dyDescent="0.25">
      <c r="A26" s="119" t="s">
        <v>129</v>
      </c>
      <c r="B26" s="119" t="s">
        <v>1092</v>
      </c>
      <c r="C26" s="119" t="s">
        <v>128</v>
      </c>
      <c r="D26" s="119" t="s">
        <v>1019</v>
      </c>
      <c r="E26" s="119" t="s">
        <v>1018</v>
      </c>
      <c r="F26" s="119" t="s">
        <v>1017</v>
      </c>
      <c r="G26" s="129"/>
      <c r="H26" s="129"/>
      <c r="I26" s="136"/>
      <c r="J26" s="140"/>
      <c r="K26" s="140"/>
      <c r="L26" s="141"/>
      <c r="M26" s="141"/>
      <c r="N26" s="141"/>
      <c r="O26" s="142"/>
      <c r="P26" s="136"/>
      <c r="Q26" s="136"/>
      <c r="R26" s="44"/>
      <c r="S26" s="47"/>
      <c r="T26" s="37"/>
      <c r="U26" s="47"/>
      <c r="V26" s="44"/>
      <c r="W26" s="6"/>
    </row>
    <row r="27" spans="1:23" ht="17" thickBot="1" x14ac:dyDescent="0.25">
      <c r="A27" s="120" t="s">
        <v>122</v>
      </c>
      <c r="B27" s="120"/>
      <c r="C27" s="120"/>
      <c r="D27" s="121">
        <v>1400</v>
      </c>
      <c r="E27" s="121">
        <v>750</v>
      </c>
      <c r="F27" s="121">
        <v>450</v>
      </c>
      <c r="G27" s="129"/>
      <c r="H27" s="129"/>
      <c r="I27" s="136"/>
      <c r="J27" s="140"/>
      <c r="K27" s="140"/>
      <c r="L27" s="141"/>
      <c r="M27" s="141"/>
      <c r="N27" s="141"/>
      <c r="O27" s="142"/>
      <c r="P27" s="136"/>
      <c r="Q27" s="136"/>
      <c r="R27" s="44"/>
      <c r="S27" s="47"/>
      <c r="T27" s="37"/>
      <c r="U27" s="47"/>
      <c r="V27" s="44"/>
      <c r="W27" s="6"/>
    </row>
    <row r="28" spans="1:23" ht="17" thickBot="1" x14ac:dyDescent="0.25">
      <c r="A28" s="122" t="s">
        <v>1042</v>
      </c>
      <c r="B28" s="123" t="s">
        <v>1150</v>
      </c>
      <c r="C28" s="124">
        <f>N4</f>
        <v>12</v>
      </c>
      <c r="D28" s="125">
        <f>C28*D27</f>
        <v>16800</v>
      </c>
      <c r="E28" s="125">
        <f>C28*E27</f>
        <v>9000</v>
      </c>
      <c r="F28" s="125">
        <f>C28*F27</f>
        <v>5400</v>
      </c>
      <c r="G28" s="129"/>
      <c r="H28" s="129"/>
      <c r="I28" s="136"/>
      <c r="J28" s="140"/>
      <c r="K28" s="140"/>
      <c r="L28" s="141"/>
      <c r="M28" s="141"/>
      <c r="N28" s="141"/>
      <c r="O28" s="142"/>
      <c r="P28" s="136"/>
      <c r="Q28" s="136"/>
      <c r="R28" s="44"/>
      <c r="S28" s="47"/>
      <c r="T28" s="37"/>
      <c r="U28" s="47"/>
      <c r="V28" s="44"/>
      <c r="W28" s="6"/>
    </row>
    <row r="29" spans="1:23" ht="17" thickBot="1" x14ac:dyDescent="0.25">
      <c r="A29" s="126" t="s">
        <v>6</v>
      </c>
      <c r="B29" s="126"/>
      <c r="C29" s="143">
        <f>SUM(C28:C28)</f>
        <v>12</v>
      </c>
      <c r="D29" s="128">
        <f>SUM(D28:D28)</f>
        <v>16800</v>
      </c>
      <c r="E29" s="128">
        <f>SUM(E28:E28)</f>
        <v>9000</v>
      </c>
      <c r="F29" s="128">
        <f>SUM(F28:F28)</f>
        <v>5400</v>
      </c>
      <c r="G29" s="129"/>
      <c r="H29" s="129"/>
      <c r="I29" s="136"/>
      <c r="J29" s="140"/>
      <c r="K29" s="140"/>
      <c r="L29" s="141"/>
      <c r="M29" s="141"/>
      <c r="N29" s="141"/>
      <c r="O29" s="142"/>
      <c r="P29" s="136"/>
      <c r="Q29" s="136"/>
      <c r="R29" s="44"/>
      <c r="S29" s="47"/>
      <c r="T29" s="37"/>
      <c r="U29" s="47"/>
      <c r="V29" s="44"/>
      <c r="W29" s="6"/>
    </row>
    <row r="30" spans="1:23" x14ac:dyDescent="0.2">
      <c r="A30" s="129"/>
      <c r="B30" s="129"/>
      <c r="C30" s="129"/>
      <c r="D30" s="129"/>
      <c r="E30" s="129"/>
      <c r="F30" s="129"/>
      <c r="G30" s="129"/>
      <c r="H30" s="129"/>
      <c r="I30" s="136"/>
      <c r="J30" s="140"/>
      <c r="K30" s="140"/>
      <c r="L30" s="141"/>
      <c r="M30" s="141"/>
      <c r="N30" s="141"/>
      <c r="O30" s="142"/>
      <c r="P30" s="136"/>
      <c r="Q30" s="136"/>
      <c r="R30" s="44"/>
      <c r="S30" s="47"/>
      <c r="T30" s="37"/>
      <c r="U30" s="47"/>
      <c r="V30" s="44"/>
      <c r="W30" s="6"/>
    </row>
    <row r="31" spans="1:23" x14ac:dyDescent="0.2">
      <c r="A31" s="129"/>
      <c r="B31" s="129"/>
      <c r="C31" s="129"/>
      <c r="D31" s="129"/>
      <c r="E31" s="129"/>
      <c r="F31" s="129"/>
      <c r="G31" s="129"/>
      <c r="H31" s="129"/>
      <c r="I31" s="136"/>
      <c r="J31" s="140"/>
      <c r="K31" s="140"/>
      <c r="L31" s="141"/>
      <c r="M31" s="141"/>
      <c r="N31" s="141"/>
      <c r="O31" s="142"/>
      <c r="P31" s="136"/>
      <c r="Q31" s="136"/>
      <c r="R31" s="44"/>
      <c r="S31" s="47"/>
      <c r="T31" s="37"/>
      <c r="U31" s="47"/>
      <c r="V31" s="44"/>
      <c r="W31" s="6"/>
    </row>
    <row r="32" spans="1:23" ht="16" x14ac:dyDescent="0.2">
      <c r="A32" s="130" t="s">
        <v>1056</v>
      </c>
      <c r="B32" s="130"/>
      <c r="C32" s="131"/>
      <c r="D32" s="129"/>
      <c r="E32" s="129"/>
      <c r="F32" s="129"/>
      <c r="G32" s="129"/>
      <c r="H32" s="129"/>
      <c r="I32" s="136"/>
      <c r="J32" s="140"/>
      <c r="K32" s="140"/>
      <c r="L32" s="141"/>
      <c r="M32" s="141"/>
      <c r="N32" s="141"/>
      <c r="O32" s="142"/>
      <c r="P32" s="136"/>
      <c r="Q32" s="136"/>
      <c r="R32" s="44"/>
      <c r="S32" s="47"/>
      <c r="T32" s="37"/>
      <c r="U32" s="47"/>
      <c r="V32" s="44"/>
      <c r="W32" s="6"/>
    </row>
    <row r="33" spans="7:23" x14ac:dyDescent="0.2">
      <c r="G33" s="6"/>
      <c r="H33" s="6"/>
      <c r="I33" s="39"/>
      <c r="J33" s="51"/>
      <c r="K33" s="51"/>
      <c r="L33" s="46"/>
      <c r="M33" s="46"/>
      <c r="N33" s="46"/>
      <c r="O33" s="44"/>
      <c r="P33" s="39"/>
      <c r="Q33" s="39"/>
      <c r="R33" s="44"/>
      <c r="S33" s="47"/>
      <c r="T33" s="37"/>
      <c r="U33" s="47"/>
      <c r="V33" s="44"/>
      <c r="W33" s="6"/>
    </row>
    <row r="34" spans="7:23" x14ac:dyDescent="0.2">
      <c r="G34" s="6"/>
      <c r="H34" s="6"/>
      <c r="I34" s="39"/>
      <c r="J34" s="51"/>
      <c r="K34" s="51"/>
      <c r="L34" s="46"/>
      <c r="M34" s="46"/>
      <c r="N34" s="46"/>
      <c r="O34" s="44"/>
      <c r="P34" s="39"/>
      <c r="Q34" s="39"/>
      <c r="R34" s="44"/>
      <c r="S34" s="47"/>
      <c r="T34" s="37"/>
      <c r="U34" s="47"/>
      <c r="V34" s="44"/>
      <c r="W34" s="6"/>
    </row>
    <row r="35" spans="7:23" x14ac:dyDescent="0.2">
      <c r="I35" s="39"/>
      <c r="J35" s="51"/>
      <c r="K35" s="51"/>
      <c r="L35" s="46"/>
      <c r="M35" s="46"/>
      <c r="N35" s="46"/>
      <c r="O35" s="44"/>
      <c r="P35" s="39"/>
      <c r="Q35" s="39"/>
      <c r="R35" s="44"/>
      <c r="S35" s="47"/>
      <c r="T35" s="37"/>
      <c r="U35" s="47"/>
      <c r="V35" s="44"/>
      <c r="W35" s="6"/>
    </row>
    <row r="36" spans="7:23" x14ac:dyDescent="0.2">
      <c r="I36" s="39"/>
      <c r="J36" s="51"/>
      <c r="K36" s="51"/>
      <c r="L36" s="46"/>
      <c r="M36" s="46"/>
      <c r="N36" s="46"/>
      <c r="O36" s="44"/>
      <c r="P36" s="39"/>
      <c r="Q36" s="39"/>
      <c r="R36" s="44"/>
      <c r="S36" s="47"/>
      <c r="T36" s="37"/>
      <c r="U36" s="47"/>
      <c r="V36" s="44"/>
      <c r="W36" s="6"/>
    </row>
    <row r="37" spans="7:23" x14ac:dyDescent="0.2">
      <c r="I37" s="39"/>
      <c r="J37" s="51"/>
      <c r="K37" s="51"/>
      <c r="L37" s="46"/>
      <c r="M37" s="46"/>
      <c r="N37" s="46"/>
      <c r="O37" s="44"/>
      <c r="P37" s="39"/>
      <c r="Q37" s="39"/>
      <c r="R37" s="44"/>
      <c r="S37" s="47"/>
      <c r="T37" s="37"/>
      <c r="U37" s="47"/>
      <c r="V37" s="44"/>
      <c r="W37" s="6"/>
    </row>
    <row r="38" spans="7:23" x14ac:dyDescent="0.2">
      <c r="I38" s="39"/>
      <c r="J38" s="51"/>
      <c r="K38" s="51"/>
      <c r="L38" s="46"/>
      <c r="M38" s="46"/>
      <c r="N38" s="46"/>
      <c r="O38" s="44"/>
      <c r="P38" s="39"/>
      <c r="Q38" s="39"/>
      <c r="R38" s="44"/>
      <c r="S38" s="47"/>
      <c r="T38" s="37"/>
      <c r="U38" s="47"/>
      <c r="V38" s="44"/>
      <c r="W38" s="6"/>
    </row>
    <row r="39" spans="7:23" x14ac:dyDescent="0.2">
      <c r="I39" s="39"/>
      <c r="J39" s="51"/>
      <c r="K39" s="51"/>
      <c r="L39" s="46"/>
      <c r="M39" s="46"/>
      <c r="N39" s="46"/>
      <c r="O39" s="44"/>
      <c r="P39" s="39"/>
      <c r="Q39" s="39"/>
      <c r="R39" s="44"/>
      <c r="S39" s="47"/>
      <c r="T39" s="37"/>
      <c r="U39" s="47"/>
      <c r="V39" s="44"/>
      <c r="W39" s="6"/>
    </row>
    <row r="40" spans="7:23" x14ac:dyDescent="0.2">
      <c r="I40" s="39"/>
      <c r="J40" s="51"/>
      <c r="K40" s="51"/>
      <c r="L40" s="46"/>
      <c r="M40" s="46"/>
      <c r="N40" s="46"/>
      <c r="O40" s="44"/>
      <c r="P40" s="39"/>
      <c r="Q40" s="39"/>
      <c r="R40" s="44"/>
      <c r="S40" s="47"/>
      <c r="T40" s="37"/>
      <c r="U40" s="47"/>
      <c r="V40" s="44"/>
      <c r="W40" s="6"/>
    </row>
    <row r="41" spans="7:23" x14ac:dyDescent="0.2">
      <c r="I41" s="39"/>
      <c r="J41" s="51"/>
      <c r="K41" s="51"/>
      <c r="L41" s="46"/>
      <c r="M41" s="46"/>
      <c r="N41" s="46"/>
      <c r="O41" s="44"/>
      <c r="P41" s="39"/>
      <c r="Q41" s="39"/>
      <c r="R41" s="44"/>
      <c r="S41" s="47"/>
      <c r="T41" s="37"/>
      <c r="U41" s="47"/>
      <c r="V41" s="44"/>
      <c r="W41" s="6"/>
    </row>
    <row r="42" spans="7:23" x14ac:dyDescent="0.2">
      <c r="I42" s="39"/>
      <c r="J42" s="51"/>
      <c r="K42" s="51"/>
      <c r="L42" s="46"/>
      <c r="M42" s="46"/>
      <c r="N42" s="46"/>
      <c r="O42" s="44"/>
      <c r="P42" s="39"/>
      <c r="Q42" s="39"/>
      <c r="R42" s="44"/>
      <c r="S42" s="47"/>
      <c r="T42" s="37"/>
      <c r="U42" s="47"/>
      <c r="V42" s="44"/>
      <c r="W42" s="6"/>
    </row>
    <row r="43" spans="7:23" x14ac:dyDescent="0.2">
      <c r="I43" s="39"/>
      <c r="J43" s="51"/>
      <c r="K43" s="51"/>
      <c r="L43" s="46"/>
      <c r="M43" s="46"/>
      <c r="N43" s="46"/>
      <c r="O43" s="44"/>
      <c r="P43" s="39"/>
      <c r="Q43" s="39"/>
      <c r="R43" s="44"/>
      <c r="S43" s="47"/>
      <c r="T43" s="37"/>
      <c r="U43" s="47"/>
      <c r="V43" s="44"/>
      <c r="W43" s="6"/>
    </row>
    <row r="44" spans="7:23" x14ac:dyDescent="0.2">
      <c r="I44" s="39"/>
      <c r="J44" s="51"/>
      <c r="K44" s="51"/>
      <c r="L44" s="46"/>
      <c r="M44" s="46"/>
      <c r="N44" s="46"/>
      <c r="O44" s="44"/>
      <c r="P44" s="39"/>
      <c r="Q44" s="39"/>
      <c r="R44" s="44"/>
      <c r="S44" s="47"/>
      <c r="T44" s="37"/>
      <c r="U44" s="47"/>
      <c r="V44" s="44"/>
      <c r="W44" s="6"/>
    </row>
    <row r="45" spans="7:23" x14ac:dyDescent="0.2">
      <c r="I45" s="39"/>
      <c r="J45" s="51"/>
      <c r="K45" s="51"/>
      <c r="L45" s="46"/>
      <c r="M45" s="46"/>
      <c r="N45" s="46"/>
      <c r="O45" s="44"/>
      <c r="P45" s="39"/>
      <c r="Q45" s="39"/>
      <c r="R45" s="44"/>
      <c r="S45" s="47"/>
      <c r="T45" s="37"/>
      <c r="U45" s="47"/>
      <c r="V45" s="44"/>
      <c r="W45" s="6"/>
    </row>
    <row r="46" spans="7:23" x14ac:dyDescent="0.2">
      <c r="H46" s="27"/>
      <c r="I46" s="39"/>
      <c r="J46" s="51"/>
      <c r="K46" s="51"/>
      <c r="L46" s="46"/>
      <c r="M46" s="46"/>
      <c r="N46" s="46"/>
      <c r="O46" s="44"/>
      <c r="P46" s="39"/>
      <c r="Q46" s="39"/>
      <c r="R46" s="44"/>
      <c r="S46" s="47"/>
      <c r="T46" s="37"/>
      <c r="U46" s="47"/>
      <c r="V46" s="44"/>
      <c r="W46" s="6"/>
    </row>
    <row r="47" spans="7:23" x14ac:dyDescent="0.2">
      <c r="I47" s="39"/>
      <c r="J47" s="51"/>
      <c r="K47" s="51"/>
      <c r="L47" s="46"/>
      <c r="M47" s="46"/>
      <c r="N47" s="46"/>
      <c r="O47" s="44"/>
      <c r="P47" s="39"/>
      <c r="Q47" s="39"/>
      <c r="R47" s="44"/>
      <c r="S47" s="47"/>
      <c r="T47" s="37"/>
      <c r="U47" s="47"/>
      <c r="V47" s="44"/>
      <c r="W47" s="6"/>
    </row>
    <row r="48" spans="7:23" x14ac:dyDescent="0.2">
      <c r="I48" s="39"/>
      <c r="J48" s="51"/>
      <c r="K48" s="51"/>
      <c r="L48" s="46"/>
      <c r="M48" s="46"/>
      <c r="N48" s="46"/>
      <c r="O48" s="44"/>
      <c r="P48" s="39"/>
      <c r="Q48" s="39"/>
      <c r="R48" s="44"/>
      <c r="S48" s="47"/>
      <c r="T48" s="37"/>
      <c r="U48" s="47"/>
      <c r="V48" s="44"/>
      <c r="W48" s="6"/>
    </row>
    <row r="49" spans="9:23" x14ac:dyDescent="0.2">
      <c r="I49" s="39"/>
      <c r="J49" s="51"/>
      <c r="K49" s="51"/>
      <c r="L49" s="46"/>
      <c r="M49" s="46"/>
      <c r="N49" s="46"/>
      <c r="O49" s="44"/>
      <c r="P49" s="39"/>
      <c r="Q49" s="39"/>
      <c r="R49" s="44"/>
      <c r="S49" s="47"/>
      <c r="T49" s="37"/>
      <c r="U49" s="47"/>
      <c r="V49" s="44"/>
      <c r="W49" s="6"/>
    </row>
    <row r="50" spans="9:23" x14ac:dyDescent="0.2">
      <c r="I50" s="39"/>
      <c r="J50" s="51"/>
      <c r="K50" s="51"/>
      <c r="L50" s="46"/>
      <c r="M50" s="46"/>
      <c r="N50" s="46"/>
      <c r="O50" s="44"/>
      <c r="P50" s="39"/>
      <c r="Q50" s="39"/>
      <c r="R50" s="44"/>
      <c r="S50" s="47"/>
      <c r="T50" s="37"/>
      <c r="U50" s="47"/>
      <c r="V50" s="44"/>
      <c r="W50" s="6"/>
    </row>
    <row r="51" spans="9:23" x14ac:dyDescent="0.2">
      <c r="I51" s="39"/>
      <c r="J51" s="51"/>
      <c r="K51" s="51"/>
      <c r="L51" s="46"/>
      <c r="M51" s="46"/>
      <c r="N51" s="46"/>
      <c r="O51" s="44"/>
      <c r="P51" s="39"/>
      <c r="Q51" s="39"/>
      <c r="R51" s="44"/>
      <c r="S51" s="47"/>
      <c r="T51" s="37"/>
      <c r="U51" s="47"/>
      <c r="V51" s="44"/>
      <c r="W51" s="6"/>
    </row>
    <row r="52" spans="9:23" x14ac:dyDescent="0.2">
      <c r="I52" s="39"/>
      <c r="J52" s="51"/>
      <c r="K52" s="51"/>
      <c r="L52" s="46"/>
      <c r="M52" s="46"/>
      <c r="N52" s="46"/>
      <c r="O52" s="44"/>
      <c r="P52" s="39"/>
      <c r="Q52" s="39"/>
      <c r="R52" s="44"/>
      <c r="S52" s="47"/>
      <c r="T52" s="37"/>
      <c r="U52" s="47"/>
      <c r="V52" s="44"/>
      <c r="W52" s="6"/>
    </row>
    <row r="53" spans="9:23" x14ac:dyDescent="0.2">
      <c r="I53" s="39"/>
      <c r="J53" s="51"/>
      <c r="K53" s="51"/>
      <c r="L53" s="46"/>
      <c r="M53" s="46"/>
      <c r="N53" s="46"/>
      <c r="O53" s="44"/>
      <c r="P53" s="39"/>
      <c r="Q53" s="39"/>
      <c r="R53" s="44"/>
      <c r="S53" s="38"/>
      <c r="T53" s="37"/>
      <c r="U53" s="39"/>
      <c r="V53" s="35"/>
      <c r="W53" s="6"/>
    </row>
    <row r="54" spans="9:23" x14ac:dyDescent="0.2">
      <c r="I54" s="39"/>
      <c r="J54" s="51"/>
      <c r="K54" s="51"/>
      <c r="L54" s="46"/>
      <c r="M54" s="46"/>
      <c r="N54" s="46"/>
      <c r="O54" s="44"/>
      <c r="P54" s="39"/>
      <c r="Q54" s="39"/>
      <c r="R54" s="44"/>
      <c r="S54" s="38"/>
      <c r="T54" s="37"/>
      <c r="U54" s="39"/>
      <c r="V54" s="35"/>
      <c r="W54" s="6"/>
    </row>
    <row r="55" spans="9:23" x14ac:dyDescent="0.2">
      <c r="I55" s="39"/>
      <c r="J55" s="51"/>
      <c r="K55" s="51"/>
      <c r="L55" s="46"/>
      <c r="M55" s="46"/>
      <c r="N55" s="46"/>
      <c r="O55" s="44"/>
      <c r="P55" s="39"/>
      <c r="Q55" s="39"/>
      <c r="R55" s="44"/>
      <c r="S55" s="38"/>
      <c r="T55" s="37"/>
      <c r="U55" s="47"/>
      <c r="V55" s="37"/>
      <c r="W55" s="6"/>
    </row>
    <row r="56" spans="9:23" x14ac:dyDescent="0.2">
      <c r="I56" s="39"/>
      <c r="J56" s="51"/>
      <c r="K56" s="51"/>
      <c r="L56" s="46"/>
      <c r="M56" s="46"/>
      <c r="N56" s="46"/>
      <c r="O56" s="44"/>
      <c r="P56" s="39"/>
      <c r="Q56" s="39"/>
      <c r="R56" s="44"/>
      <c r="S56" s="47"/>
      <c r="T56" s="37"/>
      <c r="U56" s="47"/>
      <c r="V56" s="44"/>
      <c r="W56" s="6"/>
    </row>
    <row r="57" spans="9:23" x14ac:dyDescent="0.2">
      <c r="I57" s="39"/>
      <c r="J57" s="51"/>
      <c r="K57" s="51"/>
      <c r="L57" s="46"/>
      <c r="M57" s="46"/>
      <c r="N57" s="46"/>
      <c r="O57" s="44"/>
      <c r="P57" s="39"/>
      <c r="Q57" s="39"/>
      <c r="R57" s="44"/>
      <c r="S57" s="47"/>
      <c r="T57" s="37"/>
      <c r="U57" s="47"/>
      <c r="V57" s="44"/>
      <c r="W57" s="6"/>
    </row>
    <row r="58" spans="9:23" x14ac:dyDescent="0.2">
      <c r="I58" s="39"/>
      <c r="J58" s="51"/>
      <c r="K58" s="51"/>
      <c r="L58" s="46"/>
      <c r="M58" s="46"/>
      <c r="N58" s="46"/>
      <c r="O58" s="44"/>
      <c r="P58" s="39"/>
      <c r="Q58" s="39"/>
      <c r="R58" s="44"/>
      <c r="S58" s="47"/>
      <c r="T58" s="37"/>
      <c r="U58" s="47"/>
      <c r="V58" s="44"/>
      <c r="W58" s="6"/>
    </row>
    <row r="59" spans="9:23" x14ac:dyDescent="0.2">
      <c r="I59" s="39"/>
      <c r="J59" s="51"/>
      <c r="K59" s="51"/>
      <c r="L59" s="46"/>
      <c r="M59" s="46"/>
      <c r="N59" s="46"/>
      <c r="O59" s="44"/>
      <c r="P59" s="39"/>
      <c r="Q59" s="39"/>
      <c r="R59" s="44"/>
      <c r="S59" s="47"/>
      <c r="T59" s="37"/>
      <c r="U59" s="47"/>
      <c r="V59" s="44"/>
      <c r="W59" s="6"/>
    </row>
    <row r="60" spans="9:23" x14ac:dyDescent="0.2">
      <c r="I60" s="39"/>
      <c r="J60" s="51"/>
      <c r="K60" s="51"/>
      <c r="L60" s="46"/>
      <c r="M60" s="46"/>
      <c r="N60" s="46"/>
      <c r="O60" s="44"/>
      <c r="P60" s="39"/>
      <c r="Q60" s="39"/>
      <c r="R60" s="44"/>
      <c r="S60" s="47"/>
      <c r="T60" s="37"/>
      <c r="U60" s="47"/>
      <c r="V60" s="44"/>
      <c r="W60" s="6"/>
    </row>
    <row r="61" spans="9:23" x14ac:dyDescent="0.2">
      <c r="I61" s="39"/>
      <c r="J61" s="51"/>
      <c r="K61" s="51"/>
      <c r="L61" s="46"/>
      <c r="M61" s="46"/>
      <c r="N61" s="46"/>
      <c r="O61" s="44"/>
      <c r="P61" s="39"/>
      <c r="Q61" s="39"/>
      <c r="R61" s="44"/>
      <c r="S61" s="47"/>
      <c r="T61" s="37"/>
      <c r="U61" s="47"/>
      <c r="V61" s="44"/>
      <c r="W61" s="6"/>
    </row>
    <row r="62" spans="9:23" x14ac:dyDescent="0.2">
      <c r="I62" s="39"/>
      <c r="J62" s="51"/>
      <c r="K62" s="51"/>
      <c r="L62" s="46"/>
      <c r="M62" s="37"/>
      <c r="N62" s="47"/>
      <c r="O62" s="44"/>
      <c r="P62" s="39"/>
      <c r="Q62" s="39"/>
      <c r="R62" s="44"/>
      <c r="S62" s="47"/>
      <c r="T62" s="37"/>
      <c r="U62" s="47"/>
      <c r="V62" s="44"/>
      <c r="W62" s="6"/>
    </row>
    <row r="63" spans="9:23" x14ac:dyDescent="0.2">
      <c r="I63" s="39"/>
      <c r="J63" s="51"/>
      <c r="K63" s="51"/>
      <c r="L63" s="46"/>
      <c r="M63" s="62"/>
      <c r="N63" s="46"/>
      <c r="O63" s="44"/>
      <c r="P63" s="39"/>
      <c r="Q63" s="39"/>
      <c r="R63" s="44"/>
      <c r="S63" s="46"/>
      <c r="T63" s="37"/>
      <c r="U63" s="47"/>
      <c r="V63" s="44"/>
      <c r="W63" s="6"/>
    </row>
    <row r="64" spans="9:23" x14ac:dyDescent="0.2">
      <c r="I64" s="39"/>
      <c r="J64" s="51"/>
      <c r="K64" s="51"/>
      <c r="L64" s="46"/>
      <c r="M64" s="46"/>
      <c r="N64" s="46"/>
      <c r="O64" s="44"/>
      <c r="P64" s="39"/>
      <c r="Q64" s="39"/>
      <c r="R64" s="44"/>
      <c r="S64" s="46"/>
      <c r="T64" s="37"/>
      <c r="U64" s="47"/>
      <c r="V64" s="44"/>
      <c r="W64" s="6"/>
    </row>
    <row r="65" spans="9:23" x14ac:dyDescent="0.2">
      <c r="I65" s="39"/>
      <c r="J65" s="51"/>
      <c r="K65" s="51"/>
      <c r="L65" s="46"/>
      <c r="M65" s="46"/>
      <c r="N65" s="46"/>
      <c r="O65" s="44"/>
      <c r="P65" s="39"/>
      <c r="Q65" s="39"/>
      <c r="R65" s="39"/>
      <c r="S65" s="39"/>
      <c r="T65" s="39"/>
      <c r="U65" s="50"/>
      <c r="V65" s="39"/>
      <c r="W65" s="6"/>
    </row>
    <row r="66" spans="9:23" x14ac:dyDescent="0.2">
      <c r="I66" s="39"/>
      <c r="J66" s="51"/>
      <c r="K66" s="51"/>
      <c r="L66" s="46"/>
      <c r="M66" s="46"/>
      <c r="N66" s="46"/>
      <c r="O66" s="44"/>
      <c r="P66" s="39"/>
      <c r="Q66" s="39"/>
      <c r="R66" s="39"/>
      <c r="S66" s="39"/>
      <c r="T66" s="39"/>
      <c r="U66" s="53"/>
      <c r="V66" s="39"/>
      <c r="W66" s="6"/>
    </row>
    <row r="67" spans="9:23" x14ac:dyDescent="0.2">
      <c r="I67" s="39"/>
      <c r="J67" s="51"/>
      <c r="K67" s="51"/>
      <c r="L67" s="46"/>
      <c r="M67" s="46"/>
      <c r="N67" s="46"/>
      <c r="O67" s="44"/>
      <c r="P67" s="39"/>
      <c r="Q67" s="52"/>
      <c r="R67" s="52"/>
      <c r="S67" s="52"/>
      <c r="T67" s="52"/>
      <c r="U67" s="52"/>
      <c r="V67" s="52"/>
      <c r="W67" s="6"/>
    </row>
    <row r="68" spans="9:23" x14ac:dyDescent="0.2">
      <c r="I68" s="39"/>
      <c r="J68" s="51"/>
      <c r="K68" s="51"/>
      <c r="L68" s="46"/>
      <c r="M68" s="46"/>
      <c r="N68" s="46"/>
      <c r="O68" s="44"/>
      <c r="P68" s="39"/>
      <c r="Q68" s="39"/>
      <c r="R68" s="44"/>
      <c r="S68" s="43"/>
      <c r="T68" s="42"/>
      <c r="U68" s="42"/>
      <c r="V68" s="39"/>
      <c r="W68" s="6"/>
    </row>
    <row r="69" spans="9:23" x14ac:dyDescent="0.2">
      <c r="I69" s="39"/>
      <c r="J69" s="51"/>
      <c r="K69" s="51"/>
      <c r="L69" s="46"/>
      <c r="M69" s="46"/>
      <c r="N69" s="46"/>
      <c r="O69" s="44"/>
      <c r="P69" s="39"/>
      <c r="Q69" s="39"/>
      <c r="R69" s="44"/>
      <c r="S69" s="43"/>
      <c r="T69" s="42"/>
      <c r="U69" s="42"/>
      <c r="V69" s="39"/>
      <c r="W69" s="6"/>
    </row>
    <row r="70" spans="9:23" x14ac:dyDescent="0.2">
      <c r="I70" s="39"/>
      <c r="J70" s="51"/>
      <c r="K70" s="51"/>
      <c r="L70" s="46"/>
      <c r="M70" s="46"/>
      <c r="N70" s="46"/>
      <c r="O70" s="44"/>
      <c r="P70" s="39"/>
      <c r="Q70" s="39"/>
      <c r="R70" s="44"/>
      <c r="S70" s="43"/>
      <c r="T70" s="42"/>
      <c r="U70" s="42"/>
      <c r="V70" s="39"/>
      <c r="W70" s="6"/>
    </row>
    <row r="71" spans="9:23" x14ac:dyDescent="0.2">
      <c r="I71" s="39"/>
      <c r="J71" s="51"/>
      <c r="K71" s="51"/>
      <c r="L71" s="46"/>
      <c r="M71" s="46"/>
      <c r="N71" s="46"/>
      <c r="O71" s="44"/>
      <c r="P71" s="39"/>
      <c r="Q71" s="39"/>
      <c r="R71" s="44"/>
      <c r="S71" s="43"/>
      <c r="T71" s="42"/>
      <c r="U71" s="42"/>
      <c r="V71" s="39"/>
      <c r="W71" s="6"/>
    </row>
    <row r="72" spans="9:23" x14ac:dyDescent="0.2">
      <c r="I72" s="39"/>
      <c r="J72" s="51"/>
      <c r="K72" s="51"/>
      <c r="L72" s="46"/>
      <c r="M72" s="46"/>
      <c r="N72" s="46"/>
      <c r="O72" s="44"/>
      <c r="P72" s="39"/>
      <c r="Q72" s="39"/>
      <c r="R72" s="44"/>
      <c r="S72" s="43"/>
      <c r="T72" s="42"/>
      <c r="U72" s="42"/>
      <c r="V72" s="39"/>
      <c r="W72" s="6"/>
    </row>
    <row r="73" spans="9:23" x14ac:dyDescent="0.2">
      <c r="I73" s="39"/>
      <c r="J73" s="51"/>
      <c r="K73" s="51"/>
      <c r="L73" s="46"/>
      <c r="M73" s="46"/>
      <c r="N73" s="46"/>
      <c r="O73" s="44"/>
      <c r="P73" s="39"/>
      <c r="Q73" s="39"/>
      <c r="R73" s="44"/>
      <c r="S73" s="43"/>
      <c r="T73" s="42"/>
      <c r="U73" s="42"/>
      <c r="V73" s="39"/>
      <c r="W73" s="6"/>
    </row>
    <row r="74" spans="9:23" x14ac:dyDescent="0.2">
      <c r="I74" s="39"/>
      <c r="J74" s="51"/>
      <c r="K74" s="51"/>
      <c r="L74" s="46"/>
      <c r="M74" s="46"/>
      <c r="N74" s="46"/>
      <c r="O74" s="44"/>
      <c r="P74" s="39"/>
      <c r="Q74" s="39"/>
      <c r="R74" s="44"/>
      <c r="S74" s="43"/>
      <c r="T74" s="42"/>
      <c r="U74" s="42"/>
      <c r="V74" s="39"/>
      <c r="W74" s="6"/>
    </row>
    <row r="75" spans="9:23" x14ac:dyDescent="0.2">
      <c r="I75" s="39"/>
      <c r="J75" s="51"/>
      <c r="K75" s="51"/>
      <c r="L75" s="46"/>
      <c r="M75" s="46"/>
      <c r="N75" s="46"/>
      <c r="O75" s="44"/>
      <c r="P75" s="39"/>
      <c r="Q75" s="39"/>
      <c r="R75" s="44"/>
      <c r="S75" s="43"/>
      <c r="T75" s="42"/>
      <c r="U75" s="42"/>
      <c r="V75" s="39"/>
      <c r="W75" s="6"/>
    </row>
    <row r="76" spans="9:23" x14ac:dyDescent="0.2">
      <c r="I76" s="39"/>
      <c r="J76" s="51"/>
      <c r="K76" s="51"/>
      <c r="L76" s="46"/>
      <c r="M76" s="46"/>
      <c r="N76" s="46"/>
      <c r="O76" s="44"/>
      <c r="P76" s="39"/>
      <c r="Q76" s="39"/>
      <c r="R76" s="44"/>
      <c r="S76" s="43"/>
      <c r="T76" s="42"/>
      <c r="U76" s="42"/>
      <c r="V76" s="39"/>
      <c r="W76" s="6"/>
    </row>
    <row r="77" spans="9:23" x14ac:dyDescent="0.2">
      <c r="I77" s="39"/>
      <c r="J77" s="51"/>
      <c r="K77" s="51"/>
      <c r="L77" s="46"/>
      <c r="M77" s="46"/>
      <c r="N77" s="46"/>
      <c r="O77" s="44"/>
      <c r="P77" s="39"/>
      <c r="Q77" s="39"/>
      <c r="R77" s="44"/>
      <c r="S77" s="43"/>
      <c r="T77" s="42"/>
      <c r="U77" s="42"/>
      <c r="V77" s="39"/>
      <c r="W77" s="6"/>
    </row>
    <row r="78" spans="9:23" x14ac:dyDescent="0.2">
      <c r="I78" s="39"/>
      <c r="J78" s="51"/>
      <c r="K78" s="51"/>
      <c r="L78" s="46"/>
      <c r="M78" s="46"/>
      <c r="N78" s="46"/>
      <c r="O78" s="44"/>
      <c r="P78" s="39"/>
      <c r="Q78" s="39"/>
      <c r="R78" s="44"/>
      <c r="S78" s="43"/>
      <c r="T78" s="42"/>
      <c r="U78" s="42"/>
      <c r="V78" s="39"/>
      <c r="W78" s="6"/>
    </row>
    <row r="79" spans="9:23" x14ac:dyDescent="0.2">
      <c r="I79" s="39"/>
      <c r="J79" s="51"/>
      <c r="K79" s="51"/>
      <c r="L79" s="46"/>
      <c r="M79" s="46"/>
      <c r="N79" s="46"/>
      <c r="O79" s="44"/>
      <c r="P79" s="39"/>
      <c r="Q79" s="39"/>
      <c r="R79" s="44"/>
      <c r="S79" s="43"/>
      <c r="T79" s="42"/>
      <c r="U79" s="42"/>
      <c r="V79" s="39"/>
      <c r="W79" s="6"/>
    </row>
    <row r="80" spans="9:23" x14ac:dyDescent="0.2">
      <c r="I80" s="39"/>
      <c r="J80" s="51"/>
      <c r="K80" s="51"/>
      <c r="L80" s="46"/>
      <c r="M80" s="46"/>
      <c r="N80" s="46"/>
      <c r="O80" s="44"/>
      <c r="P80" s="39"/>
      <c r="Q80" s="39"/>
      <c r="R80" s="44"/>
      <c r="S80" s="43"/>
      <c r="T80" s="42"/>
      <c r="U80" s="42"/>
      <c r="V80" s="39"/>
      <c r="W80" s="6"/>
    </row>
    <row r="81" spans="9:23" x14ac:dyDescent="0.2">
      <c r="I81" s="39"/>
      <c r="J81" s="39"/>
      <c r="K81" s="39"/>
      <c r="L81" s="39"/>
      <c r="M81" s="39"/>
      <c r="N81" s="50"/>
      <c r="O81" s="39"/>
      <c r="P81" s="39"/>
      <c r="Q81" s="39"/>
      <c r="R81" s="44"/>
      <c r="S81" s="43"/>
      <c r="T81" s="42"/>
      <c r="U81" s="42"/>
      <c r="V81" s="39"/>
      <c r="W81" s="6"/>
    </row>
    <row r="82" spans="9:23" x14ac:dyDescent="0.2">
      <c r="I82" s="39"/>
      <c r="J82" s="39"/>
      <c r="K82" s="39"/>
      <c r="L82" s="39"/>
      <c r="M82" s="39"/>
      <c r="N82" s="39"/>
      <c r="O82" s="39"/>
      <c r="P82" s="39"/>
      <c r="Q82" s="39"/>
      <c r="R82" s="44"/>
      <c r="S82" s="43"/>
      <c r="T82" s="42"/>
      <c r="U82" s="42"/>
      <c r="V82" s="39"/>
      <c r="W82" s="6"/>
    </row>
    <row r="83" spans="9:23" x14ac:dyDescent="0.2">
      <c r="I83" s="45"/>
      <c r="J83" s="45"/>
      <c r="K83" s="45"/>
      <c r="L83" s="45"/>
      <c r="M83" s="45"/>
      <c r="N83" s="45"/>
      <c r="O83" s="45"/>
      <c r="P83" s="39"/>
      <c r="Q83" s="39"/>
      <c r="R83" s="44"/>
      <c r="S83" s="43"/>
      <c r="T83" s="42"/>
      <c r="U83" s="42"/>
      <c r="V83" s="39"/>
      <c r="W83" s="6"/>
    </row>
    <row r="84" spans="9:23" x14ac:dyDescent="0.2">
      <c r="I84" s="39"/>
      <c r="J84" s="47"/>
      <c r="K84" s="47"/>
      <c r="L84" s="46"/>
      <c r="M84" s="46"/>
      <c r="N84" s="46"/>
      <c r="O84" s="44"/>
      <c r="P84" s="39"/>
      <c r="Q84" s="39"/>
      <c r="R84" s="44"/>
      <c r="S84" s="43"/>
      <c r="T84" s="42"/>
      <c r="U84" s="42"/>
      <c r="V84" s="39"/>
      <c r="W84" s="6"/>
    </row>
    <row r="85" spans="9:23" x14ac:dyDescent="0.2">
      <c r="I85" s="39"/>
      <c r="J85" s="47"/>
      <c r="K85" s="47"/>
      <c r="L85" s="46"/>
      <c r="M85" s="46"/>
      <c r="N85" s="46"/>
      <c r="O85" s="44"/>
      <c r="P85" s="39"/>
      <c r="Q85" s="39"/>
      <c r="R85" s="44"/>
      <c r="S85" s="43"/>
      <c r="T85" s="42"/>
      <c r="U85" s="42"/>
      <c r="V85" s="39"/>
      <c r="W85" s="6"/>
    </row>
    <row r="86" spans="9:23" x14ac:dyDescent="0.2">
      <c r="I86" s="39"/>
      <c r="J86" s="47"/>
      <c r="K86" s="47"/>
      <c r="L86" s="46"/>
      <c r="M86" s="46"/>
      <c r="N86" s="46"/>
      <c r="O86" s="44"/>
      <c r="P86" s="39"/>
      <c r="Q86" s="39"/>
      <c r="R86" s="44"/>
      <c r="S86" s="43"/>
      <c r="T86" s="42"/>
      <c r="U86" s="42"/>
      <c r="V86" s="39"/>
      <c r="W86" s="6"/>
    </row>
    <row r="87" spans="9:23" x14ac:dyDescent="0.2">
      <c r="I87" s="39"/>
      <c r="J87" s="47"/>
      <c r="K87" s="47"/>
      <c r="L87" s="46"/>
      <c r="M87" s="46"/>
      <c r="N87" s="46"/>
      <c r="O87" s="44"/>
      <c r="P87" s="39"/>
      <c r="Q87" s="39"/>
      <c r="R87" s="44"/>
      <c r="S87" s="43"/>
      <c r="T87" s="42"/>
      <c r="U87" s="42"/>
      <c r="V87" s="39"/>
      <c r="W87" s="6"/>
    </row>
    <row r="88" spans="9:23" x14ac:dyDescent="0.2">
      <c r="I88" s="39"/>
      <c r="J88" s="47"/>
      <c r="K88" s="47"/>
      <c r="L88" s="46"/>
      <c r="M88" s="46"/>
      <c r="N88" s="46"/>
      <c r="O88" s="44"/>
      <c r="P88" s="39"/>
      <c r="Q88" s="39"/>
      <c r="R88" s="44"/>
      <c r="S88" s="43"/>
      <c r="T88" s="42"/>
      <c r="U88" s="42"/>
      <c r="V88" s="39"/>
      <c r="W88" s="6"/>
    </row>
    <row r="89" spans="9:23" x14ac:dyDescent="0.2">
      <c r="I89" s="39"/>
      <c r="J89" s="47"/>
      <c r="K89" s="47"/>
      <c r="L89" s="46"/>
      <c r="M89" s="46"/>
      <c r="N89" s="46"/>
      <c r="O89" s="44"/>
      <c r="P89" s="39"/>
      <c r="Q89" s="39"/>
      <c r="R89" s="44"/>
      <c r="S89" s="43"/>
      <c r="T89" s="42"/>
      <c r="U89" s="42"/>
      <c r="V89" s="39"/>
      <c r="W89" s="6"/>
    </row>
    <row r="90" spans="9:23" x14ac:dyDescent="0.2">
      <c r="I90" s="39"/>
      <c r="J90" s="47"/>
      <c r="K90" s="47"/>
      <c r="L90" s="46"/>
      <c r="M90" s="46"/>
      <c r="N90" s="46"/>
      <c r="O90" s="44"/>
      <c r="P90" s="39"/>
      <c r="Q90" s="39"/>
      <c r="R90" s="44"/>
      <c r="S90" s="43"/>
      <c r="T90" s="42"/>
      <c r="U90" s="42"/>
      <c r="V90" s="39"/>
      <c r="W90" s="6"/>
    </row>
    <row r="91" spans="9:23" x14ac:dyDescent="0.2">
      <c r="I91" s="39"/>
      <c r="J91" s="47"/>
      <c r="K91" s="47"/>
      <c r="L91" s="46"/>
      <c r="M91" s="46"/>
      <c r="N91" s="46"/>
      <c r="O91" s="44"/>
      <c r="P91" s="39"/>
      <c r="Q91" s="39"/>
      <c r="R91" s="44"/>
      <c r="S91" s="43"/>
      <c r="T91" s="48"/>
      <c r="U91" s="42"/>
      <c r="V91" s="39"/>
      <c r="W91" s="6"/>
    </row>
    <row r="92" spans="9:23" x14ac:dyDescent="0.2">
      <c r="I92" s="39"/>
      <c r="J92" s="47"/>
      <c r="K92" s="47"/>
      <c r="L92" s="46"/>
      <c r="M92" s="46"/>
      <c r="N92" s="46"/>
      <c r="O92" s="44"/>
      <c r="P92" s="39"/>
      <c r="Q92" s="39"/>
      <c r="R92" s="44"/>
      <c r="S92" s="43"/>
      <c r="T92" s="42"/>
      <c r="U92" s="42"/>
      <c r="V92" s="39"/>
      <c r="W92" s="6"/>
    </row>
    <row r="93" spans="9:23" x14ac:dyDescent="0.2">
      <c r="I93" s="39"/>
      <c r="J93" s="47"/>
      <c r="K93" s="47"/>
      <c r="L93" s="46"/>
      <c r="M93" s="46"/>
      <c r="N93" s="46"/>
      <c r="O93" s="44"/>
      <c r="P93" s="39"/>
      <c r="Q93" s="39"/>
      <c r="R93" s="44"/>
      <c r="S93" s="43"/>
      <c r="T93" s="42"/>
      <c r="U93" s="42"/>
      <c r="V93" s="39"/>
      <c r="W93" s="6"/>
    </row>
    <row r="94" spans="9:23" x14ac:dyDescent="0.2">
      <c r="I94" s="39"/>
      <c r="J94" s="47"/>
      <c r="K94" s="47"/>
      <c r="L94" s="46"/>
      <c r="M94" s="46"/>
      <c r="N94" s="46"/>
      <c r="O94" s="44"/>
      <c r="P94" s="39"/>
      <c r="Q94" s="39"/>
      <c r="R94" s="44"/>
      <c r="S94" s="43"/>
      <c r="T94" s="42"/>
      <c r="U94" s="42"/>
      <c r="V94" s="39"/>
      <c r="W94" s="6"/>
    </row>
    <row r="95" spans="9:23" x14ac:dyDescent="0.2">
      <c r="I95" s="39"/>
      <c r="J95" s="47"/>
      <c r="K95" s="47"/>
      <c r="L95" s="46"/>
      <c r="M95" s="46"/>
      <c r="N95" s="46"/>
      <c r="O95" s="44"/>
      <c r="P95" s="39"/>
      <c r="Q95" s="39"/>
      <c r="R95" s="44"/>
      <c r="S95" s="43"/>
      <c r="T95" s="42"/>
      <c r="U95" s="42"/>
      <c r="V95" s="39"/>
      <c r="W95" s="6"/>
    </row>
    <row r="96" spans="9:23" x14ac:dyDescent="0.2">
      <c r="I96" s="39"/>
      <c r="J96" s="47"/>
      <c r="K96" s="47"/>
      <c r="L96" s="46"/>
      <c r="M96" s="46"/>
      <c r="N96" s="46"/>
      <c r="O96" s="44"/>
      <c r="P96" s="39"/>
      <c r="Q96" s="39"/>
      <c r="R96" s="44"/>
      <c r="S96" s="43"/>
      <c r="T96" s="42"/>
      <c r="U96" s="42"/>
      <c r="V96" s="39"/>
      <c r="W96" s="6"/>
    </row>
    <row r="97" spans="9:23" x14ac:dyDescent="0.2">
      <c r="I97" s="39"/>
      <c r="J97" s="47"/>
      <c r="K97" s="47"/>
      <c r="L97" s="46"/>
      <c r="M97" s="46"/>
      <c r="N97" s="46"/>
      <c r="O97" s="44"/>
      <c r="P97" s="39"/>
      <c r="Q97" s="39"/>
      <c r="R97" s="44"/>
      <c r="S97" s="43"/>
      <c r="T97" s="42"/>
      <c r="U97" s="42"/>
      <c r="V97" s="39"/>
      <c r="W97" s="6"/>
    </row>
    <row r="98" spans="9:23" x14ac:dyDescent="0.2">
      <c r="I98" s="39"/>
      <c r="J98" s="47"/>
      <c r="K98" s="47"/>
      <c r="L98" s="46"/>
      <c r="M98" s="46"/>
      <c r="N98" s="46"/>
      <c r="O98" s="44"/>
      <c r="P98" s="39"/>
      <c r="Q98" s="39"/>
      <c r="R98" s="44"/>
      <c r="S98" s="43"/>
      <c r="T98" s="42"/>
      <c r="U98" s="42"/>
      <c r="V98" s="39"/>
      <c r="W98" s="6"/>
    </row>
    <row r="99" spans="9:23" x14ac:dyDescent="0.2">
      <c r="I99" s="39"/>
      <c r="J99" s="47"/>
      <c r="K99" s="47"/>
      <c r="L99" s="46"/>
      <c r="M99" s="46"/>
      <c r="N99" s="46"/>
      <c r="O99" s="44"/>
      <c r="P99" s="39"/>
      <c r="Q99" s="39"/>
      <c r="R99" s="44"/>
      <c r="S99" s="43"/>
      <c r="T99" s="42"/>
      <c r="U99" s="42"/>
      <c r="V99" s="39"/>
      <c r="W99" s="6"/>
    </row>
    <row r="100" spans="9:23" x14ac:dyDescent="0.2">
      <c r="I100" s="39"/>
      <c r="J100" s="47"/>
      <c r="K100" s="47"/>
      <c r="L100" s="46"/>
      <c r="M100" s="46"/>
      <c r="N100" s="46"/>
      <c r="O100" s="44"/>
      <c r="P100" s="39"/>
      <c r="Q100" s="39"/>
      <c r="R100" s="44"/>
      <c r="S100" s="43"/>
      <c r="T100" s="42"/>
      <c r="U100" s="42"/>
      <c r="V100" s="39"/>
      <c r="W100" s="6"/>
    </row>
    <row r="101" spans="9:23" x14ac:dyDescent="0.2">
      <c r="I101" s="39"/>
      <c r="J101" s="47"/>
      <c r="K101" s="47"/>
      <c r="L101" s="46"/>
      <c r="M101" s="46"/>
      <c r="N101" s="46"/>
      <c r="O101" s="44"/>
      <c r="P101" s="39"/>
      <c r="Q101" s="39"/>
      <c r="R101" s="44"/>
      <c r="S101" s="43"/>
      <c r="T101" s="42"/>
      <c r="U101" s="42"/>
      <c r="V101" s="39"/>
      <c r="W101" s="6"/>
    </row>
    <row r="102" spans="9:23" x14ac:dyDescent="0.2">
      <c r="I102" s="39"/>
      <c r="J102" s="47"/>
      <c r="K102" s="47"/>
      <c r="L102" s="46"/>
      <c r="M102" s="46"/>
      <c r="N102" s="46"/>
      <c r="O102" s="44"/>
      <c r="P102" s="39"/>
      <c r="Q102" s="39"/>
      <c r="R102" s="44"/>
      <c r="S102" s="43"/>
      <c r="T102" s="42"/>
      <c r="U102" s="42"/>
      <c r="V102" s="39"/>
      <c r="W102" s="6"/>
    </row>
    <row r="103" spans="9:23" x14ac:dyDescent="0.2">
      <c r="I103" s="39"/>
      <c r="J103" s="47"/>
      <c r="K103" s="47"/>
      <c r="L103" s="46"/>
      <c r="M103" s="46"/>
      <c r="N103" s="46"/>
      <c r="O103" s="44"/>
      <c r="P103" s="39"/>
      <c r="Q103" s="39"/>
      <c r="R103" s="44"/>
      <c r="S103" s="43"/>
      <c r="T103" s="42"/>
      <c r="U103" s="42"/>
      <c r="V103" s="39"/>
      <c r="W103" s="6"/>
    </row>
    <row r="104" spans="9:23" x14ac:dyDescent="0.2">
      <c r="I104" s="39"/>
      <c r="J104" s="47"/>
      <c r="K104" s="47"/>
      <c r="L104" s="46"/>
      <c r="M104" s="46"/>
      <c r="N104" s="46"/>
      <c r="O104" s="44"/>
      <c r="P104" s="39"/>
      <c r="Q104" s="39"/>
      <c r="R104" s="44"/>
      <c r="S104" s="43"/>
      <c r="T104" s="42"/>
      <c r="U104" s="42"/>
      <c r="V104" s="39"/>
      <c r="W104" s="6"/>
    </row>
    <row r="105" spans="9:23" x14ac:dyDescent="0.2">
      <c r="I105" s="39"/>
      <c r="J105" s="47"/>
      <c r="K105" s="47"/>
      <c r="L105" s="46"/>
      <c r="M105" s="46"/>
      <c r="N105" s="46"/>
      <c r="O105" s="44"/>
      <c r="P105" s="39"/>
      <c r="Q105" s="39"/>
      <c r="R105" s="44"/>
      <c r="S105" s="43"/>
      <c r="T105" s="42"/>
      <c r="U105" s="42"/>
      <c r="V105" s="39"/>
      <c r="W105" s="6"/>
    </row>
    <row r="106" spans="9:23" x14ac:dyDescent="0.2">
      <c r="I106" s="39"/>
      <c r="J106" s="47"/>
      <c r="K106" s="47"/>
      <c r="L106" s="46"/>
      <c r="M106" s="46"/>
      <c r="N106" s="46"/>
      <c r="O106" s="44"/>
      <c r="P106" s="39"/>
      <c r="Q106" s="39"/>
      <c r="R106" s="44"/>
      <c r="S106" s="43"/>
      <c r="T106" s="42"/>
      <c r="U106" s="42"/>
      <c r="V106" s="39"/>
      <c r="W106" s="6"/>
    </row>
    <row r="107" spans="9:23" x14ac:dyDescent="0.2">
      <c r="I107" s="39"/>
      <c r="J107" s="47"/>
      <c r="K107" s="47"/>
      <c r="L107" s="46"/>
      <c r="M107" s="46"/>
      <c r="N107" s="46"/>
      <c r="O107" s="44"/>
      <c r="P107" s="39"/>
      <c r="Q107" s="39"/>
      <c r="R107" s="44"/>
      <c r="S107" s="43"/>
      <c r="T107" s="42"/>
      <c r="U107" s="42"/>
      <c r="V107" s="39"/>
      <c r="W107" s="6"/>
    </row>
    <row r="108" spans="9:23" x14ac:dyDescent="0.2">
      <c r="I108" s="39"/>
      <c r="J108" s="47"/>
      <c r="K108" s="47"/>
      <c r="L108" s="46"/>
      <c r="M108" s="46"/>
      <c r="N108" s="46"/>
      <c r="O108" s="44"/>
      <c r="P108" s="39"/>
      <c r="Q108" s="39"/>
      <c r="R108" s="44"/>
      <c r="S108" s="43"/>
      <c r="T108" s="42"/>
      <c r="U108" s="42"/>
      <c r="V108" s="39"/>
      <c r="W108" s="6"/>
    </row>
    <row r="109" spans="9:23" x14ac:dyDescent="0.2">
      <c r="I109" s="39"/>
      <c r="J109" s="47"/>
      <c r="K109" s="47"/>
      <c r="L109" s="46"/>
      <c r="M109" s="46"/>
      <c r="N109" s="46"/>
      <c r="O109" s="44"/>
      <c r="P109" s="39"/>
      <c r="Q109" s="39"/>
      <c r="R109" s="44"/>
      <c r="S109" s="43"/>
      <c r="T109" s="42"/>
      <c r="U109" s="42"/>
      <c r="V109" s="39"/>
      <c r="W109" s="6"/>
    </row>
    <row r="110" spans="9:23" x14ac:dyDescent="0.2">
      <c r="I110" s="39"/>
      <c r="J110" s="39"/>
      <c r="K110" s="39"/>
      <c r="L110" s="39"/>
      <c r="M110" s="39"/>
      <c r="N110" s="45"/>
      <c r="O110" s="39"/>
      <c r="P110" s="39"/>
      <c r="Q110" s="39"/>
      <c r="R110" s="44"/>
      <c r="S110" s="43"/>
      <c r="T110" s="42"/>
      <c r="U110" s="42"/>
      <c r="V110" s="39"/>
      <c r="W110" s="6"/>
    </row>
    <row r="111" spans="9:23" x14ac:dyDescent="0.2">
      <c r="I111" s="39"/>
      <c r="J111" s="39"/>
      <c r="K111" s="39"/>
      <c r="L111" s="39"/>
      <c r="M111" s="39"/>
      <c r="N111" s="39"/>
      <c r="O111" s="39"/>
      <c r="P111" s="39"/>
      <c r="Q111" s="39"/>
      <c r="R111" s="44"/>
      <c r="S111" s="43"/>
      <c r="T111" s="42"/>
      <c r="U111" s="42"/>
      <c r="V111" s="39"/>
      <c r="W111" s="6"/>
    </row>
    <row r="112" spans="9:23" x14ac:dyDescent="0.2">
      <c r="I112" s="39"/>
      <c r="J112" s="39"/>
      <c r="K112" s="39"/>
      <c r="L112" s="39"/>
      <c r="M112" s="39"/>
      <c r="N112" s="39"/>
      <c r="O112" s="39"/>
      <c r="P112" s="39"/>
      <c r="Q112" s="39"/>
      <c r="R112" s="44"/>
      <c r="S112" s="43"/>
      <c r="T112" s="42"/>
      <c r="U112" s="42"/>
      <c r="V112" s="39"/>
    </row>
    <row r="113" spans="9:22" x14ac:dyDescent="0.2">
      <c r="I113" s="39"/>
      <c r="J113" s="39"/>
      <c r="K113" s="39"/>
      <c r="L113" s="39"/>
      <c r="M113" s="39"/>
      <c r="N113" s="39"/>
      <c r="O113" s="39"/>
      <c r="P113" s="39"/>
      <c r="Q113" s="39"/>
      <c r="R113" s="44"/>
      <c r="S113" s="43"/>
      <c r="T113" s="42"/>
      <c r="U113" s="42"/>
      <c r="V113" s="39"/>
    </row>
    <row r="114" spans="9:22" x14ac:dyDescent="0.2">
      <c r="I114" s="39"/>
      <c r="J114" s="39"/>
      <c r="K114" s="39"/>
      <c r="L114" s="39"/>
      <c r="M114" s="39"/>
      <c r="N114" s="39"/>
      <c r="O114" s="39"/>
      <c r="P114" s="39"/>
      <c r="Q114" s="39"/>
      <c r="R114" s="44"/>
      <c r="S114" s="43"/>
      <c r="T114" s="42"/>
      <c r="U114" s="42"/>
      <c r="V114" s="39"/>
    </row>
    <row r="115" spans="9:22" x14ac:dyDescent="0.2">
      <c r="I115" s="39"/>
      <c r="J115" s="39"/>
      <c r="K115" s="39"/>
      <c r="L115" s="39"/>
      <c r="M115" s="39"/>
      <c r="N115" s="39"/>
      <c r="O115" s="39"/>
      <c r="P115" s="39"/>
      <c r="Q115" s="39"/>
      <c r="R115" s="44"/>
      <c r="S115" s="43"/>
      <c r="T115" s="42"/>
      <c r="U115" s="42"/>
      <c r="V115" s="39"/>
    </row>
    <row r="116" spans="9:22" x14ac:dyDescent="0.2">
      <c r="I116" s="39"/>
      <c r="J116" s="39"/>
      <c r="K116" s="39"/>
      <c r="L116" s="39"/>
      <c r="M116" s="39"/>
      <c r="N116" s="39"/>
      <c r="O116" s="39"/>
      <c r="P116" s="39"/>
      <c r="Q116" s="39"/>
      <c r="R116" s="44"/>
      <c r="S116" s="43"/>
      <c r="T116" s="42"/>
      <c r="U116" s="42"/>
      <c r="V116" s="39"/>
    </row>
    <row r="117" spans="9:22" x14ac:dyDescent="0.2">
      <c r="I117" s="39"/>
      <c r="J117" s="39"/>
      <c r="K117" s="39"/>
      <c r="L117" s="39"/>
      <c r="M117" s="39"/>
      <c r="N117" s="39"/>
      <c r="O117" s="39"/>
      <c r="P117" s="39"/>
      <c r="Q117" s="39"/>
      <c r="R117" s="44"/>
      <c r="S117" s="43"/>
      <c r="T117" s="42"/>
      <c r="U117" s="42"/>
      <c r="V117" s="39"/>
    </row>
    <row r="118" spans="9:22" x14ac:dyDescent="0.2">
      <c r="I118" s="39"/>
      <c r="J118" s="39"/>
      <c r="K118" s="39"/>
      <c r="L118" s="39"/>
      <c r="M118" s="39"/>
      <c r="N118" s="39"/>
      <c r="O118" s="39"/>
      <c r="P118" s="39"/>
      <c r="Q118" s="39"/>
      <c r="R118" s="44"/>
      <c r="S118" s="43"/>
      <c r="T118" s="42"/>
      <c r="U118" s="42"/>
      <c r="V118" s="39"/>
    </row>
    <row r="119" spans="9:22" x14ac:dyDescent="0.2">
      <c r="I119" s="39"/>
      <c r="J119" s="39"/>
      <c r="K119" s="39"/>
      <c r="L119" s="39"/>
      <c r="M119" s="39"/>
      <c r="N119" s="39"/>
      <c r="O119" s="39"/>
      <c r="P119" s="39"/>
      <c r="Q119" s="39"/>
      <c r="R119" s="44"/>
      <c r="S119" s="43"/>
      <c r="T119" s="42"/>
      <c r="U119" s="42"/>
      <c r="V119" s="39"/>
    </row>
    <row r="120" spans="9:22" x14ac:dyDescent="0.2">
      <c r="I120" s="39"/>
      <c r="J120" s="39"/>
      <c r="K120" s="39"/>
      <c r="L120" s="39"/>
      <c r="M120" s="39"/>
      <c r="N120" s="39"/>
      <c r="O120" s="39"/>
      <c r="P120" s="39"/>
      <c r="Q120" s="39"/>
      <c r="R120" s="44"/>
      <c r="S120" s="43"/>
      <c r="T120" s="42"/>
      <c r="U120" s="42"/>
      <c r="V120" s="39"/>
    </row>
    <row r="121" spans="9:22" x14ac:dyDescent="0.2">
      <c r="I121" s="39"/>
      <c r="J121" s="39"/>
      <c r="K121" s="39"/>
      <c r="L121" s="39"/>
      <c r="M121" s="39"/>
      <c r="N121" s="39"/>
      <c r="O121" s="39"/>
      <c r="P121" s="39"/>
      <c r="Q121" s="39"/>
      <c r="R121" s="44"/>
      <c r="S121" s="43"/>
      <c r="T121" s="42"/>
      <c r="U121" s="42"/>
      <c r="V121" s="39"/>
    </row>
    <row r="122" spans="9:22" x14ac:dyDescent="0.2">
      <c r="I122" s="39"/>
      <c r="J122" s="39"/>
      <c r="K122" s="39"/>
      <c r="L122" s="39"/>
      <c r="M122" s="39"/>
      <c r="N122" s="39"/>
      <c r="O122" s="39"/>
      <c r="P122" s="39"/>
      <c r="Q122" s="39"/>
      <c r="R122" s="44"/>
      <c r="S122" s="43"/>
      <c r="T122" s="42"/>
      <c r="U122" s="42"/>
      <c r="V122" s="39"/>
    </row>
    <row r="123" spans="9:22" x14ac:dyDescent="0.2">
      <c r="I123" s="39"/>
      <c r="J123" s="39"/>
      <c r="K123" s="39"/>
      <c r="L123" s="39"/>
      <c r="M123" s="39"/>
      <c r="N123" s="39"/>
      <c r="O123" s="39"/>
      <c r="P123" s="39"/>
      <c r="Q123" s="39"/>
      <c r="R123" s="44"/>
      <c r="S123" s="43"/>
      <c r="T123" s="42"/>
      <c r="U123" s="42"/>
      <c r="V123" s="39"/>
    </row>
    <row r="124" spans="9:22" x14ac:dyDescent="0.2">
      <c r="I124" s="39"/>
      <c r="J124" s="39"/>
      <c r="K124" s="39"/>
      <c r="L124" s="39"/>
      <c r="M124" s="39"/>
      <c r="N124" s="39"/>
      <c r="O124" s="39"/>
      <c r="P124" s="39"/>
      <c r="Q124" s="39"/>
      <c r="R124" s="44"/>
      <c r="S124" s="43"/>
      <c r="T124" s="42"/>
      <c r="U124" s="42"/>
      <c r="V124" s="39"/>
    </row>
    <row r="125" spans="9:22" x14ac:dyDescent="0.2">
      <c r="I125" s="39"/>
      <c r="J125" s="39"/>
      <c r="K125" s="39"/>
      <c r="L125" s="39"/>
      <c r="M125" s="39"/>
      <c r="N125" s="39"/>
      <c r="O125" s="39"/>
      <c r="P125" s="39"/>
      <c r="Q125" s="39"/>
      <c r="R125" s="44"/>
      <c r="S125" s="43"/>
      <c r="T125" s="42"/>
      <c r="U125" s="42"/>
      <c r="V125" s="39"/>
    </row>
    <row r="126" spans="9:22" x14ac:dyDescent="0.2">
      <c r="I126" s="39"/>
      <c r="J126" s="39"/>
      <c r="K126" s="39"/>
      <c r="L126" s="39"/>
      <c r="M126" s="39"/>
      <c r="N126" s="39"/>
      <c r="O126" s="39"/>
      <c r="P126" s="39"/>
      <c r="Q126" s="39"/>
      <c r="R126" s="44"/>
      <c r="S126" s="43"/>
      <c r="T126" s="42"/>
      <c r="U126" s="42"/>
      <c r="V126" s="39"/>
    </row>
    <row r="127" spans="9:22" x14ac:dyDescent="0.2">
      <c r="I127" s="39"/>
      <c r="J127" s="39"/>
      <c r="K127" s="39"/>
      <c r="L127" s="39"/>
      <c r="M127" s="39"/>
      <c r="N127" s="39"/>
      <c r="O127" s="39"/>
      <c r="P127" s="39"/>
      <c r="Q127" s="39"/>
      <c r="R127" s="44"/>
      <c r="S127" s="43"/>
      <c r="T127" s="42"/>
      <c r="U127" s="42"/>
      <c r="V127" s="39"/>
    </row>
    <row r="128" spans="9:22" x14ac:dyDescent="0.2">
      <c r="I128" s="39"/>
      <c r="J128" s="39"/>
      <c r="K128" s="39"/>
      <c r="L128" s="39"/>
      <c r="M128" s="39"/>
      <c r="N128" s="39"/>
      <c r="O128" s="39"/>
      <c r="P128" s="39"/>
      <c r="Q128" s="39"/>
      <c r="R128" s="44"/>
      <c r="S128" s="43"/>
      <c r="T128" s="42"/>
      <c r="U128" s="42"/>
      <c r="V128" s="39"/>
    </row>
    <row r="129" spans="9:22" x14ac:dyDescent="0.2">
      <c r="I129" s="39"/>
      <c r="J129" s="39"/>
      <c r="K129" s="39"/>
      <c r="L129" s="39"/>
      <c r="M129" s="39"/>
      <c r="N129" s="39"/>
      <c r="O129" s="39"/>
      <c r="P129" s="39"/>
      <c r="Q129" s="39"/>
      <c r="R129" s="44"/>
      <c r="S129" s="43"/>
      <c r="T129" s="42"/>
      <c r="U129" s="42"/>
      <c r="V129" s="39"/>
    </row>
    <row r="130" spans="9:22" x14ac:dyDescent="0.2">
      <c r="I130" s="39"/>
      <c r="J130" s="39"/>
      <c r="K130" s="39"/>
      <c r="L130" s="39"/>
      <c r="M130" s="39"/>
      <c r="N130" s="39"/>
      <c r="O130" s="39"/>
      <c r="P130" s="39"/>
      <c r="Q130" s="39"/>
      <c r="R130" s="44"/>
      <c r="S130" s="43"/>
      <c r="T130" s="42"/>
      <c r="U130" s="42"/>
      <c r="V130" s="39"/>
    </row>
    <row r="131" spans="9:22" x14ac:dyDescent="0.2">
      <c r="I131" s="39"/>
      <c r="J131" s="39"/>
      <c r="K131" s="39"/>
      <c r="L131" s="39"/>
      <c r="M131" s="39"/>
      <c r="N131" s="39"/>
      <c r="O131" s="39"/>
      <c r="P131" s="39"/>
      <c r="Q131" s="39"/>
      <c r="R131" s="44"/>
      <c r="S131" s="43"/>
      <c r="T131" s="42"/>
      <c r="U131" s="42"/>
      <c r="V131" s="39"/>
    </row>
    <row r="132" spans="9:22" x14ac:dyDescent="0.2">
      <c r="I132" s="39"/>
      <c r="J132" s="39"/>
      <c r="K132" s="39"/>
      <c r="L132" s="39"/>
      <c r="M132" s="39"/>
      <c r="N132" s="39"/>
      <c r="O132" s="39"/>
      <c r="P132" s="39"/>
      <c r="Q132" s="39"/>
      <c r="R132" s="44"/>
      <c r="S132" s="43"/>
      <c r="T132" s="42"/>
      <c r="U132" s="42"/>
      <c r="V132" s="39"/>
    </row>
    <row r="133" spans="9:22" x14ac:dyDescent="0.2">
      <c r="I133" s="39"/>
      <c r="J133" s="39"/>
      <c r="K133" s="39"/>
      <c r="L133" s="39"/>
      <c r="M133" s="39"/>
      <c r="N133" s="39"/>
      <c r="O133" s="39"/>
      <c r="P133" s="39"/>
      <c r="Q133" s="39"/>
      <c r="R133" s="44"/>
      <c r="S133" s="43"/>
      <c r="T133" s="42"/>
      <c r="U133" s="42"/>
      <c r="V133" s="39"/>
    </row>
    <row r="134" spans="9:22" x14ac:dyDescent="0.2">
      <c r="I134" s="39"/>
      <c r="J134" s="39"/>
      <c r="K134" s="39"/>
      <c r="L134" s="39"/>
      <c r="M134" s="39"/>
      <c r="N134" s="39"/>
      <c r="O134" s="39"/>
      <c r="P134" s="39"/>
      <c r="Q134" s="39"/>
      <c r="R134" s="44"/>
      <c r="S134" s="43"/>
      <c r="T134" s="42"/>
      <c r="U134" s="42"/>
      <c r="V134" s="39"/>
    </row>
    <row r="135" spans="9:22" x14ac:dyDescent="0.2">
      <c r="I135" s="39"/>
      <c r="J135" s="39"/>
      <c r="K135" s="39"/>
      <c r="L135" s="39"/>
      <c r="M135" s="39"/>
      <c r="N135" s="39"/>
      <c r="O135" s="39"/>
      <c r="P135" s="39"/>
      <c r="Q135" s="39"/>
      <c r="R135" s="44"/>
      <c r="S135" s="43"/>
      <c r="T135" s="42"/>
      <c r="U135" s="42"/>
      <c r="V135" s="39"/>
    </row>
    <row r="136" spans="9:22" x14ac:dyDescent="0.2">
      <c r="I136" s="39"/>
      <c r="J136" s="39"/>
      <c r="K136" s="39"/>
      <c r="L136" s="39"/>
      <c r="M136" s="39"/>
      <c r="N136" s="39"/>
      <c r="O136" s="39"/>
      <c r="P136" s="39"/>
      <c r="Q136" s="39"/>
      <c r="R136" s="44"/>
      <c r="S136" s="43"/>
      <c r="T136" s="42"/>
      <c r="U136" s="42"/>
      <c r="V136" s="39"/>
    </row>
    <row r="137" spans="9:22" x14ac:dyDescent="0.2">
      <c r="I137" s="39"/>
      <c r="J137" s="39"/>
      <c r="K137" s="39"/>
      <c r="L137" s="39"/>
      <c r="M137" s="39"/>
      <c r="N137" s="39"/>
      <c r="O137" s="39"/>
      <c r="P137" s="39"/>
      <c r="Q137" s="39"/>
      <c r="R137" s="44"/>
      <c r="S137" s="43"/>
      <c r="T137" s="42"/>
      <c r="U137" s="42"/>
      <c r="V137" s="39"/>
    </row>
    <row r="138" spans="9:22" x14ac:dyDescent="0.2">
      <c r="I138" s="39"/>
      <c r="J138" s="39"/>
      <c r="K138" s="39"/>
      <c r="L138" s="39"/>
      <c r="M138" s="39"/>
      <c r="N138" s="39"/>
      <c r="O138" s="39"/>
      <c r="P138" s="39"/>
      <c r="Q138" s="39"/>
      <c r="R138" s="44"/>
      <c r="S138" s="43"/>
      <c r="T138" s="42"/>
      <c r="U138" s="42"/>
      <c r="V138" s="39"/>
    </row>
    <row r="139" spans="9:22" x14ac:dyDescent="0.2">
      <c r="I139" s="39"/>
      <c r="J139" s="39"/>
      <c r="K139" s="39"/>
      <c r="L139" s="39"/>
      <c r="M139" s="39"/>
      <c r="N139" s="39"/>
      <c r="O139" s="39"/>
      <c r="P139" s="39"/>
      <c r="Q139" s="39"/>
      <c r="R139" s="44"/>
      <c r="S139" s="43"/>
      <c r="T139" s="42"/>
      <c r="U139" s="42"/>
      <c r="V139" s="39"/>
    </row>
    <row r="140" spans="9:22" x14ac:dyDescent="0.2">
      <c r="I140" s="39"/>
      <c r="J140" s="39"/>
      <c r="K140" s="39"/>
      <c r="L140" s="39"/>
      <c r="M140" s="39"/>
      <c r="N140" s="39"/>
      <c r="O140" s="39"/>
      <c r="P140" s="39"/>
      <c r="Q140" s="39"/>
      <c r="R140" s="44"/>
      <c r="S140" s="43"/>
      <c r="T140" s="42"/>
      <c r="U140" s="42"/>
      <c r="V140" s="39"/>
    </row>
    <row r="141" spans="9:22" x14ac:dyDescent="0.2">
      <c r="I141" s="39"/>
      <c r="J141" s="39"/>
      <c r="K141" s="39"/>
      <c r="L141" s="39"/>
      <c r="M141" s="39"/>
      <c r="N141" s="39"/>
      <c r="O141" s="39"/>
      <c r="P141" s="39"/>
      <c r="Q141" s="39"/>
      <c r="R141" s="44"/>
      <c r="S141" s="43"/>
      <c r="T141" s="42"/>
      <c r="U141" s="42"/>
      <c r="V141" s="39"/>
    </row>
    <row r="142" spans="9:22" x14ac:dyDescent="0.2">
      <c r="I142" s="39"/>
      <c r="J142" s="39"/>
      <c r="K142" s="39"/>
      <c r="L142" s="39"/>
      <c r="M142" s="39"/>
      <c r="N142" s="39"/>
      <c r="O142" s="39"/>
      <c r="P142" s="39"/>
      <c r="Q142" s="39"/>
      <c r="R142" s="44"/>
      <c r="S142" s="43"/>
      <c r="T142" s="42"/>
      <c r="U142" s="42"/>
      <c r="V142" s="39"/>
    </row>
    <row r="143" spans="9:22" x14ac:dyDescent="0.2">
      <c r="I143" s="39"/>
      <c r="J143" s="39"/>
      <c r="K143" s="39"/>
      <c r="L143" s="39"/>
      <c r="M143" s="39"/>
      <c r="N143" s="39"/>
      <c r="O143" s="39"/>
      <c r="P143" s="39"/>
      <c r="Q143" s="39"/>
      <c r="R143" s="44"/>
      <c r="S143" s="43"/>
      <c r="T143" s="42"/>
      <c r="U143" s="42"/>
      <c r="V143" s="39"/>
    </row>
    <row r="144" spans="9:22" x14ac:dyDescent="0.2">
      <c r="I144" s="39"/>
      <c r="J144" s="39"/>
      <c r="K144" s="39"/>
      <c r="L144" s="39"/>
      <c r="M144" s="39"/>
      <c r="N144" s="39"/>
      <c r="O144" s="39"/>
      <c r="P144" s="39"/>
      <c r="Q144" s="39"/>
      <c r="R144" s="44"/>
      <c r="S144" s="43"/>
      <c r="T144" s="42"/>
      <c r="U144" s="42"/>
      <c r="V144" s="39"/>
    </row>
    <row r="145" spans="9:22" x14ac:dyDescent="0.2">
      <c r="I145" s="39"/>
      <c r="J145" s="39"/>
      <c r="K145" s="39"/>
      <c r="L145" s="39"/>
      <c r="M145" s="39"/>
      <c r="N145" s="39"/>
      <c r="O145" s="39"/>
      <c r="P145" s="39"/>
      <c r="Q145" s="39"/>
      <c r="R145" s="44"/>
      <c r="S145" s="43"/>
      <c r="T145" s="42"/>
      <c r="U145" s="42"/>
      <c r="V145" s="39"/>
    </row>
    <row r="146" spans="9:22" x14ac:dyDescent="0.2">
      <c r="I146" s="39"/>
      <c r="J146" s="39"/>
      <c r="K146" s="39"/>
      <c r="L146" s="39"/>
      <c r="M146" s="39"/>
      <c r="N146" s="39"/>
      <c r="O146" s="39"/>
      <c r="P146" s="39"/>
      <c r="Q146" s="39"/>
      <c r="R146" s="44"/>
      <c r="S146" s="43"/>
      <c r="T146" s="42"/>
      <c r="U146" s="42"/>
      <c r="V146" s="39"/>
    </row>
    <row r="147" spans="9:22" x14ac:dyDescent="0.2">
      <c r="I147" s="39"/>
      <c r="J147" s="39"/>
      <c r="K147" s="39"/>
      <c r="L147" s="39"/>
      <c r="M147" s="39"/>
      <c r="N147" s="39"/>
      <c r="O147" s="39"/>
      <c r="P147" s="39"/>
      <c r="Q147" s="39"/>
      <c r="R147" s="44"/>
      <c r="S147" s="43"/>
      <c r="T147" s="42"/>
      <c r="U147" s="42"/>
      <c r="V147" s="39"/>
    </row>
    <row r="148" spans="9:22" x14ac:dyDescent="0.2">
      <c r="I148" s="39"/>
      <c r="J148" s="39"/>
      <c r="K148" s="39"/>
      <c r="L148" s="39"/>
      <c r="M148" s="39"/>
      <c r="N148" s="39"/>
      <c r="O148" s="39"/>
      <c r="P148" s="39"/>
      <c r="Q148" s="39"/>
      <c r="R148" s="44"/>
      <c r="S148" s="43"/>
      <c r="T148" s="42"/>
      <c r="U148" s="42"/>
      <c r="V148" s="39"/>
    </row>
    <row r="149" spans="9:22" x14ac:dyDescent="0.2">
      <c r="I149" s="39"/>
      <c r="J149" s="39"/>
      <c r="K149" s="39"/>
      <c r="L149" s="39"/>
      <c r="M149" s="39"/>
      <c r="N149" s="39"/>
      <c r="O149" s="39"/>
      <c r="P149" s="39"/>
      <c r="Q149" s="39"/>
      <c r="R149" s="44"/>
      <c r="S149" s="43"/>
      <c r="T149" s="42"/>
      <c r="U149" s="42"/>
      <c r="V149" s="39"/>
    </row>
    <row r="150" spans="9:22" x14ac:dyDescent="0.2">
      <c r="I150" s="39"/>
      <c r="J150" s="39"/>
      <c r="K150" s="39"/>
      <c r="L150" s="39"/>
      <c r="M150" s="39"/>
      <c r="N150" s="39"/>
      <c r="O150" s="39"/>
      <c r="P150" s="39"/>
      <c r="Q150" s="39"/>
      <c r="R150" s="44"/>
      <c r="S150" s="43"/>
      <c r="T150" s="42"/>
      <c r="U150" s="42"/>
      <c r="V150" s="39"/>
    </row>
    <row r="151" spans="9:22" x14ac:dyDescent="0.2">
      <c r="I151" s="39"/>
      <c r="J151" s="39"/>
      <c r="K151" s="39"/>
      <c r="L151" s="39"/>
      <c r="M151" s="39"/>
      <c r="N151" s="39"/>
      <c r="O151" s="39"/>
      <c r="P151" s="39"/>
      <c r="Q151" s="39"/>
      <c r="R151" s="44"/>
      <c r="S151" s="43"/>
      <c r="T151" s="42"/>
      <c r="U151" s="42"/>
      <c r="V151" s="39"/>
    </row>
    <row r="152" spans="9:22" x14ac:dyDescent="0.2">
      <c r="I152" s="39"/>
      <c r="J152" s="39"/>
      <c r="K152" s="39"/>
      <c r="L152" s="39"/>
      <c r="M152" s="39"/>
      <c r="N152" s="39"/>
      <c r="O152" s="39"/>
      <c r="P152" s="39"/>
      <c r="Q152" s="39"/>
      <c r="R152" s="39"/>
      <c r="S152" s="38"/>
      <c r="T152" s="37"/>
      <c r="U152" s="36"/>
      <c r="V152" s="35"/>
    </row>
  </sheetData>
  <mergeCells count="3">
    <mergeCell ref="A25:F25"/>
    <mergeCell ref="A27:C27"/>
    <mergeCell ref="A32:C32"/>
  </mergeCells>
  <hyperlinks>
    <hyperlink ref="A32:C32" location="'ВЫБОР РАЙОНА'!A1" display="Назад к выбору района" xr:uid="{00000000-0004-0000-0F00-00000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Листы</vt:lpstr>
      </vt:variant>
      <vt:variant>
        <vt:i4>16</vt:i4>
      </vt:variant>
    </vt:vector>
  </HeadingPairs>
  <TitlesOfParts>
    <vt:vector size="16" baseType="lpstr">
      <vt:lpstr>ВЫБОР РАЙОНА</vt:lpstr>
      <vt:lpstr>Красносельский р-н</vt:lpstr>
      <vt:lpstr>Калининский р-н</vt:lpstr>
      <vt:lpstr>Кировский р-н</vt:lpstr>
      <vt:lpstr>Центральный р-н</vt:lpstr>
      <vt:lpstr>Выборгский р-н</vt:lpstr>
      <vt:lpstr>Фрунзенский р-н</vt:lpstr>
      <vt:lpstr>Московский р-н</vt:lpstr>
      <vt:lpstr>Приморский р-н</vt:lpstr>
      <vt:lpstr>Петроградский </vt:lpstr>
      <vt:lpstr>Невский р-н</vt:lpstr>
      <vt:lpstr>Красногвардейский р-н</vt:lpstr>
      <vt:lpstr>Рыбацкое</vt:lpstr>
      <vt:lpstr>Василеостровский</vt:lpstr>
      <vt:lpstr>Мурино</vt:lpstr>
      <vt:lpstr>Кудрово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максим Азарян</cp:lastModifiedBy>
  <cp:lastPrinted>2023-01-19T10:45:51Z</cp:lastPrinted>
  <dcterms:created xsi:type="dcterms:W3CDTF">2021-10-26T11:10:59Z</dcterms:created>
  <dcterms:modified xsi:type="dcterms:W3CDTF">2024-03-21T18:10:05Z</dcterms:modified>
</cp:coreProperties>
</file>